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Row 1-OCEC CC 1633" sheetId="1" r:id="rId1"/>
    <sheet name="Row 2-OCEC CC 1622" sheetId="4" r:id="rId2"/>
    <sheet name="Row 3-OCEC 6 CT" sheetId="5" r:id="rId3"/>
    <sheet name="Row 4-OCEC 7 CT" sheetId="6" r:id="rId4"/>
    <sheet name="Row 5-OCEC 5 CT" sheetId="7" r:id="rId5"/>
    <sheet name="Row 6-OCEC CC Mitsubishi" sheetId="8" r:id="rId6"/>
    <sheet name="Row 7-OCEC CC Siemens" sheetId="9" r:id="rId7"/>
    <sheet name="Row 1-OCEC CC 1633 - pv" sheetId="11" r:id="rId8"/>
    <sheet name="Row 2-OCEC CC 1622 - pv" sheetId="12" r:id="rId9"/>
    <sheet name="Row 3-OCEC 6 CT - pv" sheetId="13" r:id="rId10"/>
    <sheet name="Row 4-OCEC 7 CT - pv" sheetId="14" r:id="rId11"/>
    <sheet name="Row 5-OCEC 5 CT - pv" sheetId="15" r:id="rId12"/>
    <sheet name="Row 6-OCEC CC Mitsubishi - pv" sheetId="16" r:id="rId13"/>
    <sheet name="Row 7-OCEC CC Siemens - pv" sheetId="17" r:id="rId14"/>
    <sheet name="Discount Rate" sheetId="18" r:id="rId15"/>
  </sheets>
  <calcPr calcId="145621"/>
</workbook>
</file>

<file path=xl/calcChain.xml><?xml version="1.0" encoding="utf-8"?>
<calcChain xmlns="http://schemas.openxmlformats.org/spreadsheetml/2006/main">
  <c r="G47" i="17" l="1"/>
  <c r="F47" i="17"/>
  <c r="E47" i="17"/>
  <c r="D47" i="17"/>
  <c r="G46" i="17"/>
  <c r="F46" i="17"/>
  <c r="E46" i="17"/>
  <c r="D46" i="17"/>
  <c r="G45" i="17"/>
  <c r="F45" i="17"/>
  <c r="E45" i="17"/>
  <c r="D45" i="17"/>
  <c r="G44" i="17"/>
  <c r="F44" i="17"/>
  <c r="E44" i="17"/>
  <c r="D44" i="17"/>
  <c r="G43" i="17"/>
  <c r="F43" i="17"/>
  <c r="E43" i="17"/>
  <c r="D43" i="17"/>
  <c r="G42" i="17"/>
  <c r="F42" i="17"/>
  <c r="E42" i="17"/>
  <c r="D42" i="17"/>
  <c r="G41" i="17"/>
  <c r="F41" i="17"/>
  <c r="E41" i="17"/>
  <c r="D41" i="17"/>
  <c r="G40" i="17"/>
  <c r="F40" i="17"/>
  <c r="E40" i="17"/>
  <c r="D40" i="17"/>
  <c r="G39" i="17"/>
  <c r="F39" i="17"/>
  <c r="E39" i="17"/>
  <c r="D39" i="17"/>
  <c r="G38" i="17"/>
  <c r="F38" i="17"/>
  <c r="E38" i="17"/>
  <c r="D38" i="17"/>
  <c r="G37" i="17"/>
  <c r="F37" i="17"/>
  <c r="E37" i="17"/>
  <c r="D37" i="17"/>
  <c r="G36" i="17"/>
  <c r="F36" i="17"/>
  <c r="E36" i="17"/>
  <c r="D36" i="17"/>
  <c r="G35" i="17"/>
  <c r="F35" i="17"/>
  <c r="E35" i="17"/>
  <c r="D35" i="17"/>
  <c r="G34" i="17"/>
  <c r="F34" i="17"/>
  <c r="E34" i="17"/>
  <c r="D34" i="17"/>
  <c r="G33" i="17"/>
  <c r="F33" i="17"/>
  <c r="E33" i="17"/>
  <c r="D33" i="17"/>
  <c r="G32" i="17"/>
  <c r="F32" i="17"/>
  <c r="E32" i="17"/>
  <c r="D32" i="17"/>
  <c r="G31" i="17"/>
  <c r="F31" i="17"/>
  <c r="E31" i="17"/>
  <c r="D31" i="17"/>
  <c r="G30" i="17"/>
  <c r="F30" i="17"/>
  <c r="E30" i="17"/>
  <c r="D30" i="17"/>
  <c r="G29" i="17"/>
  <c r="F29" i="17"/>
  <c r="E29" i="17"/>
  <c r="D29" i="17"/>
  <c r="G28" i="17"/>
  <c r="F28" i="17"/>
  <c r="E28" i="17"/>
  <c r="D28" i="17"/>
  <c r="G27" i="17"/>
  <c r="F27" i="17"/>
  <c r="E27" i="17"/>
  <c r="D27" i="17"/>
  <c r="G26" i="17"/>
  <c r="F26" i="17"/>
  <c r="E26" i="17"/>
  <c r="D26" i="17"/>
  <c r="G25" i="17"/>
  <c r="F25" i="17"/>
  <c r="E25" i="17"/>
  <c r="D25" i="17"/>
  <c r="G24" i="17"/>
  <c r="F24" i="17"/>
  <c r="E24" i="17"/>
  <c r="D24" i="17"/>
  <c r="G23" i="17"/>
  <c r="F23" i="17"/>
  <c r="E23" i="17"/>
  <c r="D23" i="17"/>
  <c r="G22" i="17"/>
  <c r="F22" i="17"/>
  <c r="E22" i="17"/>
  <c r="D22" i="17"/>
  <c r="G21" i="17"/>
  <c r="F21" i="17"/>
  <c r="E21" i="17"/>
  <c r="D21" i="17"/>
  <c r="G20" i="17"/>
  <c r="F20" i="17"/>
  <c r="E20" i="17"/>
  <c r="D20" i="17"/>
  <c r="G19" i="17"/>
  <c r="F19" i="17"/>
  <c r="E19" i="17"/>
  <c r="D19" i="17"/>
  <c r="G18" i="17"/>
  <c r="F18" i="17"/>
  <c r="E18" i="17"/>
  <c r="D18" i="17"/>
  <c r="G17" i="17"/>
  <c r="F17" i="17"/>
  <c r="E17" i="17"/>
  <c r="D17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G47" i="16"/>
  <c r="F47" i="16"/>
  <c r="E47" i="16"/>
  <c r="D47" i="16"/>
  <c r="G46" i="16"/>
  <c r="F46" i="16"/>
  <c r="E46" i="16"/>
  <c r="D46" i="16"/>
  <c r="G45" i="16"/>
  <c r="F45" i="16"/>
  <c r="E45" i="16"/>
  <c r="D45" i="16"/>
  <c r="G44" i="16"/>
  <c r="F44" i="16"/>
  <c r="E44" i="16"/>
  <c r="D44" i="16"/>
  <c r="G43" i="16"/>
  <c r="F43" i="16"/>
  <c r="E43" i="16"/>
  <c r="D43" i="16"/>
  <c r="G42" i="16"/>
  <c r="F42" i="16"/>
  <c r="E42" i="16"/>
  <c r="D42" i="16"/>
  <c r="G41" i="16"/>
  <c r="F41" i="16"/>
  <c r="E41" i="16"/>
  <c r="D41" i="16"/>
  <c r="G40" i="16"/>
  <c r="F40" i="16"/>
  <c r="E40" i="16"/>
  <c r="D40" i="16"/>
  <c r="G39" i="16"/>
  <c r="F39" i="16"/>
  <c r="E39" i="16"/>
  <c r="D39" i="16"/>
  <c r="G38" i="16"/>
  <c r="F38" i="16"/>
  <c r="E38" i="16"/>
  <c r="D38" i="16"/>
  <c r="G37" i="16"/>
  <c r="F37" i="16"/>
  <c r="E37" i="16"/>
  <c r="D37" i="16"/>
  <c r="G36" i="16"/>
  <c r="F36" i="16"/>
  <c r="E36" i="16"/>
  <c r="D36" i="16"/>
  <c r="G35" i="16"/>
  <c r="F35" i="16"/>
  <c r="E35" i="16"/>
  <c r="D35" i="16"/>
  <c r="G34" i="16"/>
  <c r="F34" i="16"/>
  <c r="E34" i="16"/>
  <c r="D34" i="16"/>
  <c r="G33" i="16"/>
  <c r="F33" i="16"/>
  <c r="E33" i="16"/>
  <c r="D33" i="16"/>
  <c r="G32" i="16"/>
  <c r="F32" i="16"/>
  <c r="E32" i="16"/>
  <c r="D32" i="16"/>
  <c r="G31" i="16"/>
  <c r="F31" i="16"/>
  <c r="E31" i="16"/>
  <c r="D31" i="16"/>
  <c r="G30" i="16"/>
  <c r="F30" i="16"/>
  <c r="E30" i="16"/>
  <c r="D30" i="16"/>
  <c r="G29" i="16"/>
  <c r="F29" i="16"/>
  <c r="E29" i="16"/>
  <c r="D29" i="16"/>
  <c r="G28" i="16"/>
  <c r="F28" i="16"/>
  <c r="E28" i="16"/>
  <c r="D28" i="16"/>
  <c r="G27" i="16"/>
  <c r="F27" i="16"/>
  <c r="E27" i="16"/>
  <c r="D27" i="16"/>
  <c r="G26" i="16"/>
  <c r="F26" i="16"/>
  <c r="E26" i="16"/>
  <c r="D26" i="16"/>
  <c r="G25" i="16"/>
  <c r="F25" i="16"/>
  <c r="E25" i="16"/>
  <c r="D25" i="16"/>
  <c r="G24" i="16"/>
  <c r="F24" i="16"/>
  <c r="E24" i="16"/>
  <c r="D24" i="16"/>
  <c r="G23" i="16"/>
  <c r="F23" i="16"/>
  <c r="E23" i="16"/>
  <c r="D23" i="16"/>
  <c r="G22" i="16"/>
  <c r="F22" i="16"/>
  <c r="E22" i="16"/>
  <c r="D22" i="16"/>
  <c r="G21" i="16"/>
  <c r="F21" i="16"/>
  <c r="E21" i="16"/>
  <c r="D21" i="16"/>
  <c r="G20" i="16"/>
  <c r="F20" i="16"/>
  <c r="E20" i="16"/>
  <c r="D20" i="16"/>
  <c r="G19" i="16"/>
  <c r="F19" i="16"/>
  <c r="E19" i="16"/>
  <c r="D19" i="16"/>
  <c r="G18" i="16"/>
  <c r="F18" i="16"/>
  <c r="E18" i="16"/>
  <c r="D18" i="16"/>
  <c r="G17" i="16"/>
  <c r="F17" i="16"/>
  <c r="E17" i="16"/>
  <c r="D17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G47" i="15"/>
  <c r="F47" i="15"/>
  <c r="E47" i="15"/>
  <c r="D47" i="15"/>
  <c r="G46" i="15"/>
  <c r="F46" i="15"/>
  <c r="E46" i="15"/>
  <c r="D46" i="15"/>
  <c r="G45" i="15"/>
  <c r="F45" i="15"/>
  <c r="E45" i="15"/>
  <c r="D45" i="15"/>
  <c r="G44" i="15"/>
  <c r="F44" i="15"/>
  <c r="E44" i="15"/>
  <c r="D44" i="15"/>
  <c r="G43" i="15"/>
  <c r="F43" i="15"/>
  <c r="E43" i="15"/>
  <c r="D43" i="15"/>
  <c r="G42" i="15"/>
  <c r="F42" i="15"/>
  <c r="E42" i="15"/>
  <c r="D42" i="15"/>
  <c r="G41" i="15"/>
  <c r="F41" i="15"/>
  <c r="E41" i="15"/>
  <c r="D41" i="15"/>
  <c r="G40" i="15"/>
  <c r="F40" i="15"/>
  <c r="E40" i="15"/>
  <c r="D40" i="15"/>
  <c r="G39" i="15"/>
  <c r="F39" i="15"/>
  <c r="E39" i="15"/>
  <c r="D39" i="15"/>
  <c r="G38" i="15"/>
  <c r="F38" i="15"/>
  <c r="E38" i="15"/>
  <c r="D38" i="15"/>
  <c r="G37" i="15"/>
  <c r="F37" i="15"/>
  <c r="E37" i="15"/>
  <c r="D37" i="15"/>
  <c r="G36" i="15"/>
  <c r="F36" i="15"/>
  <c r="E36" i="15"/>
  <c r="D36" i="15"/>
  <c r="G35" i="15"/>
  <c r="F35" i="15"/>
  <c r="E35" i="15"/>
  <c r="D35" i="15"/>
  <c r="G34" i="15"/>
  <c r="F34" i="15"/>
  <c r="E34" i="15"/>
  <c r="D34" i="15"/>
  <c r="G33" i="15"/>
  <c r="F33" i="15"/>
  <c r="E33" i="15"/>
  <c r="D33" i="15"/>
  <c r="G32" i="15"/>
  <c r="F32" i="15"/>
  <c r="E32" i="15"/>
  <c r="D32" i="15"/>
  <c r="G31" i="15"/>
  <c r="F31" i="15"/>
  <c r="E31" i="15"/>
  <c r="D31" i="15"/>
  <c r="G30" i="15"/>
  <c r="F30" i="15"/>
  <c r="E30" i="15"/>
  <c r="D30" i="15"/>
  <c r="G29" i="15"/>
  <c r="F29" i="15"/>
  <c r="E29" i="15"/>
  <c r="D29" i="15"/>
  <c r="G28" i="15"/>
  <c r="F28" i="15"/>
  <c r="E28" i="15"/>
  <c r="D28" i="15"/>
  <c r="G27" i="15"/>
  <c r="F27" i="15"/>
  <c r="E27" i="15"/>
  <c r="D27" i="15"/>
  <c r="G26" i="15"/>
  <c r="F26" i="15"/>
  <c r="E26" i="15"/>
  <c r="D26" i="15"/>
  <c r="G25" i="15"/>
  <c r="F25" i="15"/>
  <c r="E25" i="15"/>
  <c r="D25" i="15"/>
  <c r="G24" i="15"/>
  <c r="F24" i="15"/>
  <c r="E24" i="15"/>
  <c r="D24" i="15"/>
  <c r="G23" i="15"/>
  <c r="F23" i="15"/>
  <c r="E23" i="15"/>
  <c r="D23" i="15"/>
  <c r="G22" i="15"/>
  <c r="F22" i="15"/>
  <c r="E22" i="15"/>
  <c r="D22" i="15"/>
  <c r="G21" i="15"/>
  <c r="F21" i="15"/>
  <c r="E21" i="15"/>
  <c r="D21" i="15"/>
  <c r="G20" i="15"/>
  <c r="F20" i="15"/>
  <c r="E20" i="15"/>
  <c r="D20" i="15"/>
  <c r="G19" i="15"/>
  <c r="F19" i="15"/>
  <c r="E19" i="15"/>
  <c r="D19" i="15"/>
  <c r="G18" i="15"/>
  <c r="F18" i="15"/>
  <c r="E18" i="15"/>
  <c r="D18" i="15"/>
  <c r="G17" i="15"/>
  <c r="F17" i="15"/>
  <c r="E17" i="15"/>
  <c r="D17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G47" i="14"/>
  <c r="F47" i="14"/>
  <c r="E47" i="14"/>
  <c r="D47" i="14"/>
  <c r="G46" i="14"/>
  <c r="F46" i="14"/>
  <c r="E46" i="14"/>
  <c r="D46" i="14"/>
  <c r="G45" i="14"/>
  <c r="F45" i="14"/>
  <c r="E45" i="14"/>
  <c r="D45" i="14"/>
  <c r="G44" i="14"/>
  <c r="F44" i="14"/>
  <c r="E44" i="14"/>
  <c r="D44" i="14"/>
  <c r="G43" i="14"/>
  <c r="F43" i="14"/>
  <c r="E43" i="14"/>
  <c r="D43" i="14"/>
  <c r="G42" i="14"/>
  <c r="F42" i="14"/>
  <c r="E42" i="14"/>
  <c r="D42" i="14"/>
  <c r="G41" i="14"/>
  <c r="F41" i="14"/>
  <c r="E41" i="14"/>
  <c r="D41" i="14"/>
  <c r="G40" i="14"/>
  <c r="F40" i="14"/>
  <c r="E40" i="14"/>
  <c r="D40" i="14"/>
  <c r="G39" i="14"/>
  <c r="F39" i="14"/>
  <c r="E39" i="14"/>
  <c r="D39" i="14"/>
  <c r="G38" i="14"/>
  <c r="F38" i="14"/>
  <c r="E38" i="14"/>
  <c r="D38" i="14"/>
  <c r="G37" i="14"/>
  <c r="F37" i="14"/>
  <c r="E37" i="14"/>
  <c r="D37" i="14"/>
  <c r="G36" i="14"/>
  <c r="F36" i="14"/>
  <c r="E36" i="14"/>
  <c r="D36" i="14"/>
  <c r="G35" i="14"/>
  <c r="F35" i="14"/>
  <c r="E35" i="14"/>
  <c r="D35" i="14"/>
  <c r="G34" i="14"/>
  <c r="F34" i="14"/>
  <c r="E34" i="14"/>
  <c r="D34" i="14"/>
  <c r="G33" i="14"/>
  <c r="F33" i="14"/>
  <c r="E33" i="14"/>
  <c r="D33" i="14"/>
  <c r="G32" i="14"/>
  <c r="F32" i="14"/>
  <c r="E32" i="14"/>
  <c r="D32" i="14"/>
  <c r="G31" i="14"/>
  <c r="F31" i="14"/>
  <c r="E31" i="14"/>
  <c r="D31" i="14"/>
  <c r="G30" i="14"/>
  <c r="F30" i="14"/>
  <c r="E30" i="14"/>
  <c r="D30" i="14"/>
  <c r="G29" i="14"/>
  <c r="F29" i="14"/>
  <c r="E29" i="14"/>
  <c r="D29" i="14"/>
  <c r="G28" i="14"/>
  <c r="F28" i="14"/>
  <c r="E28" i="14"/>
  <c r="D28" i="14"/>
  <c r="G27" i="14"/>
  <c r="F27" i="14"/>
  <c r="E27" i="14"/>
  <c r="D27" i="14"/>
  <c r="G26" i="14"/>
  <c r="F26" i="14"/>
  <c r="E26" i="14"/>
  <c r="D26" i="14"/>
  <c r="G25" i="14"/>
  <c r="F25" i="14"/>
  <c r="E25" i="14"/>
  <c r="D25" i="14"/>
  <c r="G24" i="14"/>
  <c r="F24" i="14"/>
  <c r="E24" i="14"/>
  <c r="D24" i="14"/>
  <c r="G23" i="14"/>
  <c r="F23" i="14"/>
  <c r="E23" i="14"/>
  <c r="D23" i="14"/>
  <c r="G22" i="14"/>
  <c r="F22" i="14"/>
  <c r="E22" i="14"/>
  <c r="D22" i="14"/>
  <c r="G21" i="14"/>
  <c r="F21" i="14"/>
  <c r="E21" i="14"/>
  <c r="D21" i="14"/>
  <c r="G20" i="14"/>
  <c r="F20" i="14"/>
  <c r="E20" i="14"/>
  <c r="D20" i="14"/>
  <c r="G19" i="14"/>
  <c r="F19" i="14"/>
  <c r="E19" i="14"/>
  <c r="D19" i="14"/>
  <c r="G18" i="14"/>
  <c r="F18" i="14"/>
  <c r="E18" i="14"/>
  <c r="D18" i="14"/>
  <c r="G17" i="14"/>
  <c r="F17" i="14"/>
  <c r="E17" i="14"/>
  <c r="D17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G47" i="13"/>
  <c r="F47" i="13"/>
  <c r="E47" i="13"/>
  <c r="D47" i="13"/>
  <c r="G46" i="13"/>
  <c r="F46" i="13"/>
  <c r="E46" i="13"/>
  <c r="D46" i="13"/>
  <c r="G45" i="13"/>
  <c r="F45" i="13"/>
  <c r="E45" i="13"/>
  <c r="D45" i="13"/>
  <c r="G44" i="13"/>
  <c r="F44" i="13"/>
  <c r="E44" i="13"/>
  <c r="D44" i="13"/>
  <c r="G43" i="13"/>
  <c r="F43" i="13"/>
  <c r="E43" i="13"/>
  <c r="D43" i="13"/>
  <c r="G42" i="13"/>
  <c r="F42" i="13"/>
  <c r="E42" i="13"/>
  <c r="D42" i="13"/>
  <c r="G41" i="13"/>
  <c r="F41" i="13"/>
  <c r="E41" i="13"/>
  <c r="D41" i="13"/>
  <c r="G40" i="13"/>
  <c r="F40" i="13"/>
  <c r="E40" i="13"/>
  <c r="D40" i="13"/>
  <c r="G39" i="13"/>
  <c r="F39" i="13"/>
  <c r="E39" i="13"/>
  <c r="D39" i="13"/>
  <c r="G38" i="13"/>
  <c r="F38" i="13"/>
  <c r="E38" i="13"/>
  <c r="D38" i="13"/>
  <c r="G37" i="13"/>
  <c r="F37" i="13"/>
  <c r="E37" i="13"/>
  <c r="D37" i="13"/>
  <c r="G36" i="13"/>
  <c r="F36" i="13"/>
  <c r="E36" i="13"/>
  <c r="D36" i="13"/>
  <c r="G35" i="13"/>
  <c r="F35" i="13"/>
  <c r="E35" i="13"/>
  <c r="D35" i="13"/>
  <c r="G34" i="13"/>
  <c r="F34" i="13"/>
  <c r="E34" i="13"/>
  <c r="D34" i="13"/>
  <c r="G33" i="13"/>
  <c r="F33" i="13"/>
  <c r="E33" i="13"/>
  <c r="D33" i="13"/>
  <c r="G32" i="13"/>
  <c r="F32" i="13"/>
  <c r="E32" i="13"/>
  <c r="D32" i="13"/>
  <c r="G31" i="13"/>
  <c r="F31" i="13"/>
  <c r="E31" i="13"/>
  <c r="D31" i="13"/>
  <c r="G30" i="13"/>
  <c r="F30" i="13"/>
  <c r="E30" i="13"/>
  <c r="D30" i="13"/>
  <c r="G29" i="13"/>
  <c r="F29" i="13"/>
  <c r="E29" i="13"/>
  <c r="D29" i="13"/>
  <c r="G28" i="13"/>
  <c r="F28" i="13"/>
  <c r="E28" i="13"/>
  <c r="D28" i="13"/>
  <c r="G27" i="13"/>
  <c r="F27" i="13"/>
  <c r="E27" i="13"/>
  <c r="D27" i="13"/>
  <c r="G26" i="13"/>
  <c r="F26" i="13"/>
  <c r="E26" i="13"/>
  <c r="D26" i="13"/>
  <c r="G25" i="13"/>
  <c r="F25" i="13"/>
  <c r="E25" i="13"/>
  <c r="D25" i="13"/>
  <c r="G24" i="13"/>
  <c r="F24" i="13"/>
  <c r="E24" i="13"/>
  <c r="D24" i="13"/>
  <c r="G23" i="13"/>
  <c r="F23" i="13"/>
  <c r="E23" i="13"/>
  <c r="D23" i="13"/>
  <c r="G22" i="13"/>
  <c r="F22" i="13"/>
  <c r="E22" i="13"/>
  <c r="D22" i="13"/>
  <c r="G21" i="13"/>
  <c r="F21" i="13"/>
  <c r="E21" i="13"/>
  <c r="D21" i="13"/>
  <c r="G20" i="13"/>
  <c r="F20" i="13"/>
  <c r="E20" i="13"/>
  <c r="D20" i="13"/>
  <c r="G19" i="13"/>
  <c r="F19" i="13"/>
  <c r="E19" i="13"/>
  <c r="D19" i="13"/>
  <c r="G18" i="13"/>
  <c r="F18" i="13"/>
  <c r="E18" i="13"/>
  <c r="D18" i="13"/>
  <c r="G17" i="13"/>
  <c r="F17" i="13"/>
  <c r="E17" i="13"/>
  <c r="D17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G47" i="12" l="1"/>
  <c r="F47" i="12"/>
  <c r="E47" i="12"/>
  <c r="D47" i="12"/>
  <c r="G46" i="12"/>
  <c r="F46" i="12"/>
  <c r="E46" i="12"/>
  <c r="D46" i="12"/>
  <c r="G45" i="12"/>
  <c r="F45" i="12"/>
  <c r="E45" i="12"/>
  <c r="D45" i="12"/>
  <c r="G44" i="12"/>
  <c r="F44" i="12"/>
  <c r="E44" i="12"/>
  <c r="D44" i="12"/>
  <c r="G43" i="12"/>
  <c r="F43" i="12"/>
  <c r="E43" i="12"/>
  <c r="D43" i="12"/>
  <c r="G42" i="12"/>
  <c r="F42" i="12"/>
  <c r="E42" i="12"/>
  <c r="D42" i="12"/>
  <c r="G41" i="12"/>
  <c r="F41" i="12"/>
  <c r="E41" i="12"/>
  <c r="D41" i="12"/>
  <c r="G40" i="12"/>
  <c r="F40" i="12"/>
  <c r="E40" i="12"/>
  <c r="D40" i="12"/>
  <c r="G39" i="12"/>
  <c r="F39" i="12"/>
  <c r="E39" i="12"/>
  <c r="D39" i="12"/>
  <c r="G38" i="12"/>
  <c r="F38" i="12"/>
  <c r="E38" i="12"/>
  <c r="D38" i="12"/>
  <c r="G37" i="12"/>
  <c r="F37" i="12"/>
  <c r="E37" i="12"/>
  <c r="D37" i="12"/>
  <c r="G36" i="12"/>
  <c r="F36" i="12"/>
  <c r="E36" i="12"/>
  <c r="D36" i="12"/>
  <c r="G35" i="12"/>
  <c r="F35" i="12"/>
  <c r="E35" i="12"/>
  <c r="D35" i="12"/>
  <c r="G34" i="12"/>
  <c r="F34" i="12"/>
  <c r="E34" i="12"/>
  <c r="D34" i="12"/>
  <c r="G33" i="12"/>
  <c r="F33" i="12"/>
  <c r="E33" i="12"/>
  <c r="D33" i="12"/>
  <c r="G32" i="12"/>
  <c r="F32" i="12"/>
  <c r="E32" i="12"/>
  <c r="D32" i="12"/>
  <c r="G31" i="12"/>
  <c r="F31" i="12"/>
  <c r="E31" i="12"/>
  <c r="D31" i="12"/>
  <c r="G30" i="12"/>
  <c r="F30" i="12"/>
  <c r="E30" i="12"/>
  <c r="D30" i="12"/>
  <c r="G29" i="12"/>
  <c r="F29" i="12"/>
  <c r="E29" i="12"/>
  <c r="D29" i="12"/>
  <c r="G28" i="12"/>
  <c r="F28" i="12"/>
  <c r="E28" i="12"/>
  <c r="D28" i="12"/>
  <c r="G27" i="12"/>
  <c r="F27" i="12"/>
  <c r="E27" i="12"/>
  <c r="D27" i="12"/>
  <c r="G26" i="12"/>
  <c r="F26" i="12"/>
  <c r="E26" i="12"/>
  <c r="D26" i="12"/>
  <c r="G25" i="12"/>
  <c r="F25" i="12"/>
  <c r="E25" i="12"/>
  <c r="D25" i="12"/>
  <c r="G24" i="12"/>
  <c r="F24" i="12"/>
  <c r="E24" i="12"/>
  <c r="D24" i="12"/>
  <c r="G23" i="12"/>
  <c r="F23" i="12"/>
  <c r="E23" i="12"/>
  <c r="D23" i="12"/>
  <c r="G22" i="12"/>
  <c r="F22" i="12"/>
  <c r="E22" i="12"/>
  <c r="D22" i="12"/>
  <c r="G21" i="12"/>
  <c r="F21" i="12"/>
  <c r="E21" i="12"/>
  <c r="D21" i="12"/>
  <c r="G20" i="12"/>
  <c r="F20" i="12"/>
  <c r="E20" i="12"/>
  <c r="D20" i="12"/>
  <c r="G19" i="12"/>
  <c r="F19" i="12"/>
  <c r="E19" i="12"/>
  <c r="D19" i="12"/>
  <c r="G18" i="12"/>
  <c r="F18" i="12"/>
  <c r="E18" i="12"/>
  <c r="D18" i="12"/>
  <c r="G17" i="12"/>
  <c r="F17" i="12"/>
  <c r="E17" i="12"/>
  <c r="D17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G47" i="11"/>
  <c r="F47" i="11"/>
  <c r="E47" i="11"/>
  <c r="D47" i="11"/>
  <c r="G46" i="11"/>
  <c r="F46" i="11"/>
  <c r="E46" i="11"/>
  <c r="D46" i="11"/>
  <c r="G45" i="11"/>
  <c r="F45" i="11"/>
  <c r="E45" i="11"/>
  <c r="D45" i="11"/>
  <c r="G44" i="11"/>
  <c r="F44" i="11"/>
  <c r="E44" i="11"/>
  <c r="D44" i="11"/>
  <c r="G43" i="11"/>
  <c r="F43" i="11"/>
  <c r="E43" i="11"/>
  <c r="D43" i="11"/>
  <c r="G42" i="11"/>
  <c r="F42" i="11"/>
  <c r="E42" i="11"/>
  <c r="D42" i="11"/>
  <c r="G41" i="11"/>
  <c r="F41" i="11"/>
  <c r="E41" i="11"/>
  <c r="D41" i="11"/>
  <c r="G40" i="11"/>
  <c r="F40" i="11"/>
  <c r="E40" i="11"/>
  <c r="D40" i="11"/>
  <c r="G39" i="11"/>
  <c r="F39" i="11"/>
  <c r="E39" i="11"/>
  <c r="D39" i="11"/>
  <c r="G38" i="11"/>
  <c r="F38" i="11"/>
  <c r="E38" i="11"/>
  <c r="D38" i="11"/>
  <c r="G37" i="11"/>
  <c r="F37" i="11"/>
  <c r="E37" i="11"/>
  <c r="D37" i="11"/>
  <c r="G36" i="11"/>
  <c r="F36" i="11"/>
  <c r="E36" i="11"/>
  <c r="D36" i="11"/>
  <c r="G35" i="11"/>
  <c r="F35" i="11"/>
  <c r="E35" i="11"/>
  <c r="D35" i="11"/>
  <c r="G34" i="11"/>
  <c r="F34" i="11"/>
  <c r="E34" i="11"/>
  <c r="D34" i="11"/>
  <c r="G33" i="11"/>
  <c r="F33" i="11"/>
  <c r="E33" i="11"/>
  <c r="D33" i="11"/>
  <c r="G32" i="11"/>
  <c r="F32" i="11"/>
  <c r="E32" i="11"/>
  <c r="D32" i="11"/>
  <c r="G31" i="11"/>
  <c r="F31" i="11"/>
  <c r="E31" i="11"/>
  <c r="D31" i="11"/>
  <c r="G30" i="11"/>
  <c r="F30" i="11"/>
  <c r="E30" i="11"/>
  <c r="D30" i="11"/>
  <c r="G29" i="11"/>
  <c r="F29" i="11"/>
  <c r="E29" i="11"/>
  <c r="D29" i="11"/>
  <c r="G28" i="11"/>
  <c r="F28" i="11"/>
  <c r="E28" i="11"/>
  <c r="D28" i="11"/>
  <c r="G27" i="11"/>
  <c r="F27" i="11"/>
  <c r="E27" i="11"/>
  <c r="D27" i="11"/>
  <c r="G26" i="11"/>
  <c r="F26" i="11"/>
  <c r="E26" i="11"/>
  <c r="D26" i="11"/>
  <c r="G25" i="11"/>
  <c r="F25" i="11"/>
  <c r="E25" i="11"/>
  <c r="D25" i="11"/>
  <c r="G24" i="11"/>
  <c r="F24" i="11"/>
  <c r="E24" i="11"/>
  <c r="D24" i="11"/>
  <c r="G23" i="11"/>
  <c r="F23" i="11"/>
  <c r="E23" i="11"/>
  <c r="D23" i="11"/>
  <c r="G22" i="11"/>
  <c r="F22" i="11"/>
  <c r="E22" i="11"/>
  <c r="D22" i="11"/>
  <c r="G21" i="11"/>
  <c r="F21" i="11"/>
  <c r="E21" i="11"/>
  <c r="D21" i="11"/>
  <c r="G20" i="11"/>
  <c r="F20" i="11"/>
  <c r="E20" i="11"/>
  <c r="D20" i="11"/>
  <c r="G19" i="11"/>
  <c r="F19" i="11"/>
  <c r="E19" i="11"/>
  <c r="D19" i="11"/>
  <c r="G18" i="11"/>
  <c r="F18" i="11"/>
  <c r="E18" i="11"/>
  <c r="D18" i="11"/>
  <c r="G17" i="11"/>
  <c r="F17" i="11"/>
  <c r="E17" i="11"/>
  <c r="D17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4" i="18" l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13" i="18"/>
  <c r="B13" i="18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H47" i="17" l="1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B18" i="17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H17" i="17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H17" i="16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B18" i="15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H17" i="15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B18" i="14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H17" i="14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B18" i="13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H17" i="13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H17" i="12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H17" i="11"/>
  <c r="H47" i="9" l="1"/>
  <c r="J47" i="9" s="1"/>
  <c r="H46" i="9"/>
  <c r="J46" i="9" s="1"/>
  <c r="H45" i="9"/>
  <c r="J45" i="9" s="1"/>
  <c r="H44" i="9"/>
  <c r="J44" i="9" s="1"/>
  <c r="H43" i="9"/>
  <c r="J43" i="9" s="1"/>
  <c r="H42" i="9"/>
  <c r="J42" i="9" s="1"/>
  <c r="H41" i="9"/>
  <c r="J41" i="9" s="1"/>
  <c r="H40" i="9"/>
  <c r="J40" i="9" s="1"/>
  <c r="H39" i="9"/>
  <c r="J39" i="9" s="1"/>
  <c r="H38" i="9"/>
  <c r="J38" i="9" s="1"/>
  <c r="H37" i="9"/>
  <c r="J37" i="9" s="1"/>
  <c r="H36" i="9"/>
  <c r="J36" i="9" s="1"/>
  <c r="H35" i="9"/>
  <c r="J35" i="9" s="1"/>
  <c r="H34" i="9"/>
  <c r="J34" i="9" s="1"/>
  <c r="H33" i="9"/>
  <c r="J33" i="9" s="1"/>
  <c r="H32" i="9"/>
  <c r="J32" i="9" s="1"/>
  <c r="H31" i="9"/>
  <c r="J31" i="9" s="1"/>
  <c r="H30" i="9"/>
  <c r="J30" i="9" s="1"/>
  <c r="H29" i="9"/>
  <c r="J29" i="9" s="1"/>
  <c r="H28" i="9"/>
  <c r="J28" i="9" s="1"/>
  <c r="H27" i="9"/>
  <c r="J27" i="9" s="1"/>
  <c r="H26" i="9"/>
  <c r="J26" i="9" s="1"/>
  <c r="H25" i="9"/>
  <c r="J25" i="9" s="1"/>
  <c r="H24" i="9"/>
  <c r="J24" i="9" s="1"/>
  <c r="H23" i="9"/>
  <c r="J23" i="9" s="1"/>
  <c r="H22" i="9"/>
  <c r="J22" i="9" s="1"/>
  <c r="H21" i="9"/>
  <c r="J21" i="9" s="1"/>
  <c r="H20" i="9"/>
  <c r="J20" i="9" s="1"/>
  <c r="H19" i="9"/>
  <c r="J19" i="9" s="1"/>
  <c r="H18" i="9"/>
  <c r="J18" i="9" s="1"/>
  <c r="B18" i="9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H17" i="9"/>
  <c r="J17" i="9" s="1"/>
  <c r="H47" i="8"/>
  <c r="J47" i="8" s="1"/>
  <c r="H46" i="8"/>
  <c r="J46" i="8" s="1"/>
  <c r="H45" i="8"/>
  <c r="J45" i="8" s="1"/>
  <c r="H44" i="8"/>
  <c r="J44" i="8" s="1"/>
  <c r="H43" i="8"/>
  <c r="J43" i="8" s="1"/>
  <c r="H42" i="8"/>
  <c r="J42" i="8" s="1"/>
  <c r="H41" i="8"/>
  <c r="J41" i="8" s="1"/>
  <c r="H40" i="8"/>
  <c r="J40" i="8" s="1"/>
  <c r="H39" i="8"/>
  <c r="J39" i="8" s="1"/>
  <c r="H38" i="8"/>
  <c r="J38" i="8" s="1"/>
  <c r="H37" i="8"/>
  <c r="J37" i="8" s="1"/>
  <c r="H36" i="8"/>
  <c r="J36" i="8" s="1"/>
  <c r="H35" i="8"/>
  <c r="J35" i="8" s="1"/>
  <c r="H34" i="8"/>
  <c r="J34" i="8" s="1"/>
  <c r="H33" i="8"/>
  <c r="J33" i="8" s="1"/>
  <c r="H32" i="8"/>
  <c r="J32" i="8" s="1"/>
  <c r="H31" i="8"/>
  <c r="J31" i="8" s="1"/>
  <c r="H30" i="8"/>
  <c r="J30" i="8" s="1"/>
  <c r="H29" i="8"/>
  <c r="J29" i="8" s="1"/>
  <c r="H28" i="8"/>
  <c r="J28" i="8" s="1"/>
  <c r="H27" i="8"/>
  <c r="J27" i="8" s="1"/>
  <c r="H26" i="8"/>
  <c r="J26" i="8" s="1"/>
  <c r="H25" i="8"/>
  <c r="J25" i="8" s="1"/>
  <c r="H24" i="8"/>
  <c r="J24" i="8" s="1"/>
  <c r="H23" i="8"/>
  <c r="J23" i="8" s="1"/>
  <c r="H22" i="8"/>
  <c r="J22" i="8" s="1"/>
  <c r="H21" i="8"/>
  <c r="J21" i="8" s="1"/>
  <c r="H20" i="8"/>
  <c r="J20" i="8" s="1"/>
  <c r="H19" i="8"/>
  <c r="J19" i="8" s="1"/>
  <c r="H18" i="8"/>
  <c r="J18" i="8" s="1"/>
  <c r="B18" i="8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H17" i="8"/>
  <c r="J17" i="8" s="1"/>
  <c r="H47" i="7"/>
  <c r="J47" i="7" s="1"/>
  <c r="J46" i="7"/>
  <c r="H46" i="7"/>
  <c r="H45" i="7"/>
  <c r="J45" i="7" s="1"/>
  <c r="H44" i="7"/>
  <c r="J44" i="7" s="1"/>
  <c r="H43" i="7"/>
  <c r="J43" i="7" s="1"/>
  <c r="H42" i="7"/>
  <c r="J42" i="7" s="1"/>
  <c r="H41" i="7"/>
  <c r="J41" i="7" s="1"/>
  <c r="H40" i="7"/>
  <c r="J40" i="7" s="1"/>
  <c r="H39" i="7"/>
  <c r="J39" i="7" s="1"/>
  <c r="H38" i="7"/>
  <c r="J38" i="7" s="1"/>
  <c r="H37" i="7"/>
  <c r="J37" i="7" s="1"/>
  <c r="H36" i="7"/>
  <c r="J36" i="7" s="1"/>
  <c r="H35" i="7"/>
  <c r="J35" i="7" s="1"/>
  <c r="H34" i="7"/>
  <c r="J34" i="7" s="1"/>
  <c r="H33" i="7"/>
  <c r="J33" i="7" s="1"/>
  <c r="H32" i="7"/>
  <c r="J32" i="7" s="1"/>
  <c r="H31" i="7"/>
  <c r="J31" i="7" s="1"/>
  <c r="H30" i="7"/>
  <c r="J30" i="7" s="1"/>
  <c r="H29" i="7"/>
  <c r="J29" i="7" s="1"/>
  <c r="H28" i="7"/>
  <c r="J28" i="7" s="1"/>
  <c r="H27" i="7"/>
  <c r="J27" i="7" s="1"/>
  <c r="H26" i="7"/>
  <c r="J26" i="7" s="1"/>
  <c r="H25" i="7"/>
  <c r="J25" i="7" s="1"/>
  <c r="H24" i="7"/>
  <c r="J24" i="7" s="1"/>
  <c r="H23" i="7"/>
  <c r="J23" i="7" s="1"/>
  <c r="H22" i="7"/>
  <c r="J22" i="7" s="1"/>
  <c r="H21" i="7"/>
  <c r="J21" i="7" s="1"/>
  <c r="H20" i="7"/>
  <c r="J20" i="7" s="1"/>
  <c r="B20" i="7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H19" i="7"/>
  <c r="J19" i="7" s="1"/>
  <c r="B19" i="7"/>
  <c r="H18" i="7"/>
  <c r="J18" i="7" s="1"/>
  <c r="B18" i="7"/>
  <c r="H17" i="7"/>
  <c r="J17" i="7" s="1"/>
  <c r="H47" i="6"/>
  <c r="J47" i="6" s="1"/>
  <c r="H46" i="6"/>
  <c r="J46" i="6" s="1"/>
  <c r="H45" i="6"/>
  <c r="J45" i="6" s="1"/>
  <c r="H44" i="6"/>
  <c r="J44" i="6" s="1"/>
  <c r="H43" i="6"/>
  <c r="J43" i="6" s="1"/>
  <c r="H42" i="6"/>
  <c r="J42" i="6" s="1"/>
  <c r="H41" i="6"/>
  <c r="J41" i="6" s="1"/>
  <c r="H40" i="6"/>
  <c r="J40" i="6" s="1"/>
  <c r="H39" i="6"/>
  <c r="J39" i="6" s="1"/>
  <c r="H38" i="6"/>
  <c r="J38" i="6" s="1"/>
  <c r="H37" i="6"/>
  <c r="J37" i="6" s="1"/>
  <c r="H36" i="6"/>
  <c r="J36" i="6" s="1"/>
  <c r="H35" i="6"/>
  <c r="J35" i="6" s="1"/>
  <c r="H34" i="6"/>
  <c r="J34" i="6" s="1"/>
  <c r="H33" i="6"/>
  <c r="J33" i="6" s="1"/>
  <c r="H32" i="6"/>
  <c r="J32" i="6" s="1"/>
  <c r="H31" i="6"/>
  <c r="J31" i="6" s="1"/>
  <c r="H30" i="6"/>
  <c r="J30" i="6" s="1"/>
  <c r="H29" i="6"/>
  <c r="J29" i="6" s="1"/>
  <c r="H28" i="6"/>
  <c r="J28" i="6" s="1"/>
  <c r="H27" i="6"/>
  <c r="J27" i="6" s="1"/>
  <c r="H26" i="6"/>
  <c r="J26" i="6" s="1"/>
  <c r="H25" i="6"/>
  <c r="J25" i="6" s="1"/>
  <c r="H24" i="6"/>
  <c r="J24" i="6" s="1"/>
  <c r="H23" i="6"/>
  <c r="J23" i="6" s="1"/>
  <c r="H22" i="6"/>
  <c r="J22" i="6" s="1"/>
  <c r="H21" i="6"/>
  <c r="J21" i="6" s="1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H20" i="6"/>
  <c r="J20" i="6" s="1"/>
  <c r="B20" i="6"/>
  <c r="H19" i="6"/>
  <c r="J19" i="6" s="1"/>
  <c r="B19" i="6"/>
  <c r="H18" i="6"/>
  <c r="J18" i="6" s="1"/>
  <c r="B18" i="6"/>
  <c r="H17" i="6"/>
  <c r="J17" i="6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B21" i="5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H20" i="5"/>
  <c r="J20" i="5" s="1"/>
  <c r="B20" i="5"/>
  <c r="H19" i="5"/>
  <c r="J19" i="5" s="1"/>
  <c r="B19" i="5"/>
  <c r="H18" i="5"/>
  <c r="J18" i="5" s="1"/>
  <c r="B18" i="5"/>
  <c r="H17" i="5"/>
  <c r="J17" i="5" s="1"/>
  <c r="H47" i="4"/>
  <c r="J47" i="4" s="1"/>
  <c r="H46" i="4"/>
  <c r="J46" i="4" s="1"/>
  <c r="H45" i="4"/>
  <c r="J45" i="4" s="1"/>
  <c r="H44" i="4"/>
  <c r="J44" i="4" s="1"/>
  <c r="H43" i="4"/>
  <c r="J43" i="4" s="1"/>
  <c r="H42" i="4"/>
  <c r="J42" i="4" s="1"/>
  <c r="H41" i="4"/>
  <c r="J41" i="4" s="1"/>
  <c r="H40" i="4"/>
  <c r="J40" i="4" s="1"/>
  <c r="H39" i="4"/>
  <c r="J39" i="4" s="1"/>
  <c r="H38" i="4"/>
  <c r="J38" i="4" s="1"/>
  <c r="H37" i="4"/>
  <c r="J37" i="4" s="1"/>
  <c r="H36" i="4"/>
  <c r="J36" i="4" s="1"/>
  <c r="H35" i="4"/>
  <c r="J35" i="4" s="1"/>
  <c r="H34" i="4"/>
  <c r="J34" i="4" s="1"/>
  <c r="H33" i="4"/>
  <c r="J33" i="4" s="1"/>
  <c r="H32" i="4"/>
  <c r="J32" i="4" s="1"/>
  <c r="H31" i="4"/>
  <c r="J31" i="4" s="1"/>
  <c r="H30" i="4"/>
  <c r="J30" i="4" s="1"/>
  <c r="H29" i="4"/>
  <c r="J29" i="4" s="1"/>
  <c r="H28" i="4"/>
  <c r="J28" i="4" s="1"/>
  <c r="H27" i="4"/>
  <c r="J27" i="4" s="1"/>
  <c r="H26" i="4"/>
  <c r="J26" i="4" s="1"/>
  <c r="H25" i="4"/>
  <c r="J25" i="4" s="1"/>
  <c r="H24" i="4"/>
  <c r="J24" i="4" s="1"/>
  <c r="H23" i="4"/>
  <c r="J23" i="4" s="1"/>
  <c r="H22" i="4"/>
  <c r="J22" i="4" s="1"/>
  <c r="H21" i="4"/>
  <c r="J21" i="4" s="1"/>
  <c r="H20" i="4"/>
  <c r="J20" i="4" s="1"/>
  <c r="H19" i="4"/>
  <c r="J19" i="4" s="1"/>
  <c r="H18" i="4"/>
  <c r="J18" i="4" s="1"/>
  <c r="B18" i="4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H17" i="4"/>
  <c r="J17" i="4" s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17" i="1" l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</calcChain>
</file>

<file path=xl/sharedStrings.xml><?xml version="1.0" encoding="utf-8"?>
<sst xmlns="http://schemas.openxmlformats.org/spreadsheetml/2006/main" count="591" uniqueCount="79">
  <si>
    <t>(O&amp;M)</t>
  </si>
  <si>
    <t>(Fuel)</t>
  </si>
  <si>
    <t>(Environmental)</t>
  </si>
  <si>
    <t>Total</t>
  </si>
  <si>
    <t>Years</t>
  </si>
  <si>
    <t>($millions)</t>
  </si>
  <si>
    <t>(Nominal $)</t>
  </si>
  <si>
    <t>Table Staff - 43</t>
  </si>
  <si>
    <t>Staff Supplemental Request Updated Analyses</t>
  </si>
  <si>
    <t>Page 1 of 7</t>
  </si>
  <si>
    <t>Bill Impact</t>
  </si>
  <si>
    <t>Customer</t>
  </si>
  <si>
    <t>Requirements</t>
  </si>
  <si>
    <t>Annual Revenue</t>
  </si>
  <si>
    <t>Capital)</t>
  </si>
  <si>
    <t>(Generation)</t>
  </si>
  <si>
    <t>(Transmission</t>
  </si>
  <si>
    <t>FPL's</t>
  </si>
  <si>
    <t>Projected Sales *</t>
  </si>
  <si>
    <t>($/1,000 KWh)**</t>
  </si>
  <si>
    <t>(MWh)</t>
  </si>
  <si>
    <t>Page 2 of 7</t>
  </si>
  <si>
    <t>Page 7 of 7</t>
  </si>
  <si>
    <t>Page 6 of 7</t>
  </si>
  <si>
    <t>Page 5 of 7</t>
  </si>
  <si>
    <t>Page 4 of 7</t>
  </si>
  <si>
    <t>Page 3 of 7</t>
  </si>
  <si>
    <t>** This bill impact calculation is based on a comparison of two scenarios. In one scenario, a 1,633 MW updated version of the OCEC Unit 1 is assumed to</t>
  </si>
  <si>
    <t xml:space="preserve">      regard to system reliability. The scenario with the 1,633 MW CC meets all three reliability criteria. The scenario with no addition violates two of FPL's</t>
  </si>
  <si>
    <t xml:space="preserve">      three reliability criteria and thus results in significantly lower system reliability for FPL's customers.</t>
  </si>
  <si>
    <t>*    Billed KWh sales are adjusted for incremental DSM.</t>
  </si>
  <si>
    <t>Okeechobee 3X1 GE 7HA.02 1,622 MW with Peak Firing and Wet Compression</t>
  </si>
  <si>
    <t>Okeechobee 3X1 GE 7HA.02 1,633 MW with Peak Firing and Wet Compression</t>
  </si>
  <si>
    <t>** This bill impact calculation is based on a comparison of two scenarios. In one scenario, a 1,622 MW updated version of the OCEC Unit 1 is assumed to</t>
  </si>
  <si>
    <t xml:space="preserve">      regard to system reliability. The scenario with the 1,622 MW CC meets all three reliability criteria. The scenario with no addition violates two of FPL's</t>
  </si>
  <si>
    <t>Okeechobee 6x0 CT GE 7FA.05 1,386 MW</t>
  </si>
  <si>
    <t>** This bill impact calculation is based on a comparison of two scenarios. In one scenario, a 1,386 MW updated version of 6x0 CT is assumed to be</t>
  </si>
  <si>
    <t xml:space="preserve">      regard to system reliability. The scenario with the 1,386 MW 6x0 CT meets all three reliability criteria. The scenario with no addition violates two</t>
  </si>
  <si>
    <t xml:space="preserve">      of FPL's three reliability criteria and thus results in significantly lower system reliability for FPL's customers.</t>
  </si>
  <si>
    <t>** This bill impact calculation is based on a comparison of two scenarios. In one scenario, a 1,617 MW updated version of 7x0 CT is assumed to be</t>
  </si>
  <si>
    <t xml:space="preserve">      regard to system reliability. The scenario with the 1,617 MW 7x0 CT meets all three reliability criteria. The scenario with no addition violates two</t>
  </si>
  <si>
    <t>Okeechobee 7x0 CT GE 7FA.05 1,617 MW</t>
  </si>
  <si>
    <t>Okeechobee 5x0 CT GE 7FA.05 1,155 MW</t>
  </si>
  <si>
    <t>** This bill impact calculation is based on a comparison of two scenarios. In one scenario, a 1,155 MW updated version of 5x0 CT is assumed to be</t>
  </si>
  <si>
    <t xml:space="preserve">      regard to system reliability. The scenario with the 1,155 MW 5x0 CT meets all three reliability criteria. The scenario with no addition violates two</t>
  </si>
  <si>
    <t>Okeechobee CC Mitsubishi J 1,418 MW with Duct Firing</t>
  </si>
  <si>
    <t>** This bill impact calculation is based on a comparison of two scenarios. In one scenario, a 1,418 MW updated version of the OCEC Unit 1 is assumed to</t>
  </si>
  <si>
    <t xml:space="preserve">      regard to system reliability. The scenario with the 1,418 MW CC meets all three reliability criteria. The scenario with no addition violates two of FPL's</t>
  </si>
  <si>
    <t>Okeechobee CC Siemens H 1,322 MW with Duct Firing</t>
  </si>
  <si>
    <t>** This bill impact calculation is based on a comparison of two scenarios. In one scenario, a 1,322 MW updated version of the OCEC Unit 1 is assumed to</t>
  </si>
  <si>
    <t xml:space="preserve">      regard to system reliability. The scenario with the 1,322 MW CC meets all three reliability criteria. The scenario with no addition violates two of FPL's</t>
  </si>
  <si>
    <t>Annual</t>
  </si>
  <si>
    <t>Discount</t>
  </si>
  <si>
    <t xml:space="preserve">Factor </t>
  </si>
  <si>
    <t>Year</t>
  </si>
  <si>
    <t>(Present Value 2015$)</t>
  </si>
  <si>
    <t xml:space="preserve">      be added in 2019, and the second scenario is one in which no new resources are added to replace this CC unit. Therefore, the two scenarios are not comparable in </t>
  </si>
  <si>
    <t xml:space="preserve">      added in 2019, and the second scenario is one no new resources are added to replace this CC unit. Therefore, the two scenarios are not comparable in </t>
  </si>
  <si>
    <t xml:space="preserve">      added in 2019, and the second scenario is one in which no new resources are added to replace this CC unit. Therefore, the two scenarios are not comparable in </t>
  </si>
  <si>
    <t>Florida Power &amp; Light Company</t>
  </si>
  <si>
    <t>Docket No. 150196-EI</t>
  </si>
  <si>
    <t>Staff's Second Set of Interrogatories</t>
  </si>
  <si>
    <t xml:space="preserve">Attachment No. 1 </t>
  </si>
  <si>
    <t>Interrogatory No. 43 - Supplemental</t>
  </si>
  <si>
    <t>Tab 1 of 15</t>
  </si>
  <si>
    <t>Tab 2 of 15</t>
  </si>
  <si>
    <t>Tab 3 of 15</t>
  </si>
  <si>
    <t>Tab 4 of 15</t>
  </si>
  <si>
    <t>Tab 5 of 15</t>
  </si>
  <si>
    <t>Tab 6 of 15</t>
  </si>
  <si>
    <t>Tab 7 of 15</t>
  </si>
  <si>
    <t>Tab 8 of 15</t>
  </si>
  <si>
    <t>Tab 9 of 15</t>
  </si>
  <si>
    <t>Tab 10 of 15</t>
  </si>
  <si>
    <t>Tab 11 of 15</t>
  </si>
  <si>
    <t>Tab 12 of 15</t>
  </si>
  <si>
    <t>Tab 13 of 15</t>
  </si>
  <si>
    <t>Tab 14 of 15</t>
  </si>
  <si>
    <t>Tab 15 of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</si>
</sst>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[Red]\(0\)"/>
    <numFmt numFmtId="165" formatCode="_(* #,##0_);_(* \(#,##0\);_(* &quot;-&quot;??_);_(@_)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38" fontId="0" fillId="0" borderId="1" xfId="0" applyNumberFormat="1" applyBorder="1" applyAlignment="1">
      <alignment horizontal="center"/>
    </xf>
    <xf numFmtId="38" fontId="0" fillId="0" borderId="3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38" fontId="0" fillId="0" borderId="1" xfId="0" applyNumberFormat="1" applyBorder="1" applyAlignment="1">
      <alignment horizontal="center"/>
    </xf>
    <xf numFmtId="4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8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64" fontId="0" fillId="0" borderId="1" xfId="0" applyNumberFormat="1" applyBorder="1" applyAlignment="1">
      <alignment horizontal="center"/>
    </xf>
    <xf numFmtId="165" fontId="0" fillId="0" borderId="0" xfId="1" applyNumberFormat="1" applyFont="1"/>
    <xf numFmtId="0" fontId="5" fillId="0" borderId="6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/>
    <xf numFmtId="0" fontId="5" fillId="0" borderId="8" xfId="0" applyNumberFormat="1" applyFont="1" applyFill="1" applyBorder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7" Type="http://schemas.openxmlformats.org/officeDocument/2006/relationships/styles" Target="styles.xml" />
  <Relationship Id="rId16" Type="http://schemas.openxmlformats.org/officeDocument/2006/relationships/theme" Target="theme/theme1.xml" />
  <Relationship Id="rId1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1" Type="http://schemas.openxmlformats.org/officeDocument/2006/relationships/worksheet" Target="worksheets/sheet11.xml" />
  <Relationship Id="rId12" Type="http://schemas.openxmlformats.org/officeDocument/2006/relationships/worksheet" Target="worksheets/sheet12.xml" />
  <Relationship Id="rId13" Type="http://schemas.openxmlformats.org/officeDocument/2006/relationships/worksheet" Target="worksheets/sheet13.xml" />
  <Relationship Id="rId14" Type="http://schemas.openxmlformats.org/officeDocument/2006/relationships/worksheet" Target="worksheets/sheet14.xml" />
  <Relationship Id="rId15" Type="http://schemas.openxmlformats.org/officeDocument/2006/relationships/worksheet" Target="worksheets/sheet15.xml" />
  <Relationship Id="rId21" Type="http://schemas.openxmlformats.org/officeDocument/2006/relationships/customXml" Target="../customXml/item2.xml" />
  <Relationship Id="rId20" Type="http://schemas.openxmlformats.org/officeDocument/2006/relationships/customXml" Target="../customXml/item1.xml" />
  <Relationship Id="rId19" Type="http://schemas.openxmlformats.org/officeDocument/2006/relationships/calcChain" Target="calcChain.xml" />
  <Relationship Id="rId22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tabSelected="1" workbookViewId="0"/>
  </sheetViews>
  <sheetFormatPr defaultRowHeight="15" x14ac:dyDescent="0.25"/>
  <cols>
    <col min="2" max="2" width="9.140625" style="2"/>
    <col min="3" max="9" width="15.140625" customWidth="1"/>
    <col min="10" max="10" width="17.28515625" customWidth="1"/>
  </cols>
  <sheetData>
    <row r="1" spans="1:17" s="16" customFormat="1" x14ac:dyDescent="0.25">
      <c r="A1" s="41" t="s">
        <v>59</v>
      </c>
      <c r="B1" s="40"/>
    </row>
    <row r="2" spans="1:17" s="16" customFormat="1" x14ac:dyDescent="0.25">
      <c r="A2" s="41" t="s">
        <v>60</v>
      </c>
      <c r="B2" s="40"/>
    </row>
    <row r="3" spans="1:17" s="16" customFormat="1" x14ac:dyDescent="0.25">
      <c r="A3" s="41" t="s">
        <v>61</v>
      </c>
      <c r="B3" s="40"/>
    </row>
    <row r="4" spans="1:17" s="16" customFormat="1" x14ac:dyDescent="0.25">
      <c r="A4" s="41" t="s">
        <v>63</v>
      </c>
      <c r="B4" s="40"/>
    </row>
    <row r="5" spans="1:17" s="16" customFormat="1" x14ac:dyDescent="0.25">
      <c r="A5" s="41" t="s">
        <v>62</v>
      </c>
      <c r="B5" s="40"/>
    </row>
    <row r="6" spans="1:17" s="16" customFormat="1" x14ac:dyDescent="0.25">
      <c r="A6" s="41" t="s">
        <v>64</v>
      </c>
      <c r="B6" s="40"/>
    </row>
    <row r="7" spans="1:17" x14ac:dyDescent="0.25">
      <c r="J7" s="2" t="s">
        <v>9</v>
      </c>
    </row>
    <row r="8" spans="1:17" x14ac:dyDescent="0.25">
      <c r="B8" s="44" t="s">
        <v>7</v>
      </c>
      <c r="C8" s="44"/>
      <c r="D8" s="44"/>
      <c r="E8" s="44"/>
      <c r="F8" s="44"/>
      <c r="G8" s="44"/>
      <c r="H8" s="44"/>
      <c r="I8" s="44"/>
      <c r="J8" s="44"/>
    </row>
    <row r="9" spans="1:17" x14ac:dyDescent="0.25">
      <c r="B9" s="44" t="s">
        <v>8</v>
      </c>
      <c r="C9" s="44"/>
      <c r="D9" s="44"/>
      <c r="E9" s="44"/>
      <c r="F9" s="44"/>
      <c r="G9" s="44"/>
      <c r="H9" s="44"/>
      <c r="I9" s="44"/>
      <c r="J9" s="44"/>
    </row>
    <row r="10" spans="1:17" ht="18.75" x14ac:dyDescent="0.3">
      <c r="B10" s="42" t="s">
        <v>32</v>
      </c>
      <c r="C10" s="42"/>
      <c r="D10" s="42"/>
      <c r="E10" s="42"/>
      <c r="F10" s="42"/>
      <c r="G10" s="42"/>
      <c r="H10" s="42"/>
      <c r="I10" s="42"/>
      <c r="J10" s="42"/>
    </row>
    <row r="11" spans="1:17" x14ac:dyDescent="0.25">
      <c r="B11" s="43" t="s">
        <v>6</v>
      </c>
      <c r="C11" s="43"/>
      <c r="D11" s="43"/>
      <c r="E11" s="43"/>
      <c r="F11" s="43"/>
      <c r="G11" s="43"/>
      <c r="H11" s="43"/>
      <c r="I11" s="43"/>
      <c r="J11" s="43"/>
    </row>
    <row r="12" spans="1:17" x14ac:dyDescent="0.25">
      <c r="B12" s="8"/>
      <c r="C12" s="9" t="s">
        <v>13</v>
      </c>
      <c r="D12" s="9" t="s">
        <v>13</v>
      </c>
      <c r="E12" s="9"/>
      <c r="F12" s="9"/>
      <c r="G12" s="9"/>
      <c r="H12" s="9"/>
      <c r="I12" s="10"/>
      <c r="J12" s="9"/>
    </row>
    <row r="13" spans="1:17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  <c r="I13" s="7"/>
      <c r="J13" s="5"/>
    </row>
    <row r="14" spans="1:17" x14ac:dyDescent="0.25">
      <c r="A14" s="1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  <c r="I14" s="7" t="s">
        <v>17</v>
      </c>
      <c r="J14" s="5" t="s">
        <v>11</v>
      </c>
    </row>
    <row r="15" spans="1:17" x14ac:dyDescent="0.25">
      <c r="A15" s="1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  <c r="I15" s="7" t="s">
        <v>18</v>
      </c>
      <c r="J15" s="5" t="s">
        <v>10</v>
      </c>
    </row>
    <row r="16" spans="1:17" x14ac:dyDescent="0.25">
      <c r="B16" s="11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7" t="s">
        <v>5</v>
      </c>
      <c r="I16" s="6" t="s">
        <v>20</v>
      </c>
      <c r="J16" s="13" t="s">
        <v>19</v>
      </c>
      <c r="K16" s="16"/>
      <c r="L16" s="16"/>
      <c r="M16" s="16"/>
      <c r="N16" s="16"/>
      <c r="O16" s="16"/>
      <c r="P16" s="16"/>
      <c r="Q16" s="16"/>
    </row>
    <row r="17" spans="2:17" x14ac:dyDescent="0.25">
      <c r="B17" s="3">
        <v>2019</v>
      </c>
      <c r="C17" s="27">
        <v>117.99210960474447</v>
      </c>
      <c r="D17" s="27">
        <v>8.972839856884633</v>
      </c>
      <c r="E17" s="27">
        <v>4.0999703380782737</v>
      </c>
      <c r="F17" s="27">
        <v>-18.010000000000232</v>
      </c>
      <c r="G17" s="27">
        <v>-0.1100000000000001</v>
      </c>
      <c r="H17" s="27">
        <f t="shared" ref="H17:H41" si="0">SUM(C17:G17)</f>
        <v>112.94491979970715</v>
      </c>
      <c r="I17" s="15">
        <v>115028551.1788687</v>
      </c>
      <c r="J17" s="22">
        <f>H17*1000000/I17</f>
        <v>0.98188596346031065</v>
      </c>
      <c r="K17" s="16"/>
      <c r="L17" s="16"/>
      <c r="M17" s="16"/>
      <c r="N17" s="16"/>
      <c r="O17" s="16"/>
      <c r="P17" s="16"/>
      <c r="Q17" s="16"/>
    </row>
    <row r="18" spans="2:17" x14ac:dyDescent="0.25">
      <c r="B18" s="3">
        <f>B17+1</f>
        <v>2020</v>
      </c>
      <c r="C18" s="27">
        <v>189.86660577927594</v>
      </c>
      <c r="D18" s="27">
        <v>12.109150088878254</v>
      </c>
      <c r="E18" s="27">
        <v>10.15638883788894</v>
      </c>
      <c r="F18" s="27">
        <v>-64.140000000000356</v>
      </c>
      <c r="G18" s="27">
        <v>-7.2400000000000091</v>
      </c>
      <c r="H18" s="27">
        <f t="shared" si="0"/>
        <v>140.7521447060428</v>
      </c>
      <c r="I18" s="14">
        <v>115640730.73171964</v>
      </c>
      <c r="J18" s="22">
        <f t="shared" ref="J18:J47" si="1">H18*1000000/I18</f>
        <v>1.2171502533357412</v>
      </c>
      <c r="K18" s="16"/>
      <c r="L18" s="16"/>
      <c r="M18" s="16"/>
      <c r="N18" s="16"/>
      <c r="O18" s="16"/>
      <c r="P18" s="16"/>
      <c r="Q18" s="16"/>
    </row>
    <row r="19" spans="2:17" x14ac:dyDescent="0.25">
      <c r="B19" s="3">
        <f t="shared" ref="B19:B47" si="2">B18+1</f>
        <v>2021</v>
      </c>
      <c r="C19" s="27">
        <v>183.33475062164834</v>
      </c>
      <c r="D19" s="27">
        <v>11.608782859419406</v>
      </c>
      <c r="E19" s="27">
        <v>8.9621644446373345</v>
      </c>
      <c r="F19" s="27">
        <v>-76.900000000000091</v>
      </c>
      <c r="G19" s="27">
        <v>-9.1499999999999773</v>
      </c>
      <c r="H19" s="27">
        <f t="shared" si="0"/>
        <v>117.85569792570499</v>
      </c>
      <c r="I19" s="14">
        <v>115762635.64719439</v>
      </c>
      <c r="J19" s="22">
        <f t="shared" si="1"/>
        <v>1.0180806377360787</v>
      </c>
      <c r="K19" s="16"/>
      <c r="L19" s="16"/>
      <c r="M19" s="16"/>
      <c r="N19" s="16"/>
      <c r="O19" s="16"/>
      <c r="P19" s="16"/>
      <c r="Q19" s="16"/>
    </row>
    <row r="20" spans="2:17" x14ac:dyDescent="0.25">
      <c r="B20" s="3">
        <f t="shared" si="2"/>
        <v>2022</v>
      </c>
      <c r="C20" s="27">
        <v>177.03846818888857</v>
      </c>
      <c r="D20" s="27">
        <v>11.135489503543049</v>
      </c>
      <c r="E20" s="27">
        <v>19.219287841019529</v>
      </c>
      <c r="F20" s="27">
        <v>-67.819999999999993</v>
      </c>
      <c r="G20" s="27">
        <v>-9.2599999999999909</v>
      </c>
      <c r="H20" s="27">
        <f t="shared" si="0"/>
        <v>130.31324553345118</v>
      </c>
      <c r="I20" s="14">
        <v>115947585.30032244</v>
      </c>
      <c r="J20" s="22">
        <f t="shared" si="1"/>
        <v>1.1238978819258669</v>
      </c>
      <c r="K20" s="16"/>
      <c r="L20" s="16"/>
      <c r="M20" s="16"/>
      <c r="N20" s="16"/>
      <c r="O20" s="16"/>
      <c r="P20" s="16"/>
      <c r="Q20" s="16"/>
    </row>
    <row r="21" spans="2:17" x14ac:dyDescent="0.25">
      <c r="B21" s="3">
        <f t="shared" si="2"/>
        <v>2023</v>
      </c>
      <c r="C21" s="27">
        <v>170.95703170385707</v>
      </c>
      <c r="D21" s="27">
        <v>10.691067215459992</v>
      </c>
      <c r="E21" s="27">
        <v>19.94884321752037</v>
      </c>
      <c r="F21" s="27">
        <v>-76.80000000000021</v>
      </c>
      <c r="G21" s="27">
        <v>-11.129999999999939</v>
      </c>
      <c r="H21" s="27">
        <f t="shared" si="0"/>
        <v>113.66694213683726</v>
      </c>
      <c r="I21" s="14">
        <v>116793938.04134226</v>
      </c>
      <c r="J21" s="22">
        <f t="shared" si="1"/>
        <v>0.97322638523072902</v>
      </c>
      <c r="K21" s="16"/>
      <c r="L21" s="16"/>
      <c r="M21" s="16"/>
      <c r="N21" s="16"/>
      <c r="O21" s="16"/>
      <c r="P21" s="16"/>
      <c r="Q21" s="16"/>
    </row>
    <row r="22" spans="2:17" x14ac:dyDescent="0.25">
      <c r="B22" s="3">
        <f t="shared" si="2"/>
        <v>2024</v>
      </c>
      <c r="C22" s="27">
        <v>165.07128621276101</v>
      </c>
      <c r="D22" s="27">
        <v>10.272516567479302</v>
      </c>
      <c r="E22" s="27">
        <v>20.336793478133995</v>
      </c>
      <c r="F22" s="27">
        <v>-57.45000000000033</v>
      </c>
      <c r="G22" s="27">
        <v>-9.6299999999999955</v>
      </c>
      <c r="H22" s="27">
        <f t="shared" si="0"/>
        <v>128.60059625837397</v>
      </c>
      <c r="I22" s="14">
        <v>117910824.81911477</v>
      </c>
      <c r="J22" s="22">
        <f t="shared" si="1"/>
        <v>1.0906597969750293</v>
      </c>
      <c r="K22" s="16"/>
      <c r="L22" s="16"/>
      <c r="M22" s="16"/>
      <c r="N22" s="16"/>
      <c r="O22" s="16"/>
      <c r="P22" s="16"/>
      <c r="Q22" s="16"/>
    </row>
    <row r="23" spans="2:17" x14ac:dyDescent="0.25">
      <c r="B23" s="3">
        <f t="shared" si="2"/>
        <v>2025</v>
      </c>
      <c r="C23" s="27">
        <v>159.36338641768972</v>
      </c>
      <c r="D23" s="27">
        <v>9.8713672935138366</v>
      </c>
      <c r="E23" s="27">
        <v>24.362958611341526</v>
      </c>
      <c r="F23" s="27">
        <v>-45.340000000000103</v>
      </c>
      <c r="G23" s="27">
        <v>-9.5300000000000864</v>
      </c>
      <c r="H23" s="27">
        <f t="shared" si="0"/>
        <v>138.7277123225449</v>
      </c>
      <c r="I23" s="14">
        <v>118626972.50116591</v>
      </c>
      <c r="J23" s="22">
        <f t="shared" si="1"/>
        <v>1.1694449364893085</v>
      </c>
      <c r="K23" s="16"/>
      <c r="L23" s="16"/>
      <c r="M23" s="16"/>
      <c r="N23" s="16"/>
      <c r="O23" s="16"/>
      <c r="P23" s="16"/>
      <c r="Q23" s="16"/>
    </row>
    <row r="24" spans="2:17" x14ac:dyDescent="0.25">
      <c r="B24" s="3">
        <f t="shared" si="2"/>
        <v>2026</v>
      </c>
      <c r="C24" s="27">
        <v>153.81679667716537</v>
      </c>
      <c r="D24" s="27">
        <v>9.4758782597175895</v>
      </c>
      <c r="E24" s="27">
        <v>24.869081670798401</v>
      </c>
      <c r="F24" s="27">
        <v>-41.110000000000142</v>
      </c>
      <c r="G24" s="27">
        <v>-8.5099999999999909</v>
      </c>
      <c r="H24" s="27">
        <f t="shared" si="0"/>
        <v>138.54175660768124</v>
      </c>
      <c r="I24" s="14">
        <v>119768718.53146659</v>
      </c>
      <c r="J24" s="22">
        <f t="shared" si="1"/>
        <v>1.1567440839845211</v>
      </c>
      <c r="K24" s="16"/>
      <c r="L24" s="16"/>
      <c r="M24" s="16"/>
      <c r="N24" s="16"/>
      <c r="O24" s="16"/>
      <c r="P24" s="16"/>
      <c r="Q24" s="16"/>
    </row>
    <row r="25" spans="2:17" x14ac:dyDescent="0.25">
      <c r="B25" s="3">
        <f t="shared" si="2"/>
        <v>2027</v>
      </c>
      <c r="C25" s="27">
        <v>148.34288400059205</v>
      </c>
      <c r="D25" s="27">
        <v>9.080478389225032</v>
      </c>
      <c r="E25" s="27">
        <v>23.852205387174664</v>
      </c>
      <c r="F25" s="27">
        <v>-43.03999999999948</v>
      </c>
      <c r="G25" s="27">
        <v>-9.1100000000000136</v>
      </c>
      <c r="H25" s="27">
        <f t="shared" si="0"/>
        <v>129.12556777699226</v>
      </c>
      <c r="I25" s="14">
        <v>121079588.09979202</v>
      </c>
      <c r="J25" s="22">
        <f t="shared" si="1"/>
        <v>1.0664519908225065</v>
      </c>
      <c r="K25" s="16"/>
      <c r="L25" s="16"/>
      <c r="M25" s="16"/>
      <c r="N25" s="16"/>
      <c r="O25" s="16"/>
      <c r="P25" s="16"/>
      <c r="Q25" s="16"/>
    </row>
    <row r="26" spans="2:17" x14ac:dyDescent="0.25">
      <c r="B26" s="3">
        <f t="shared" si="2"/>
        <v>2028</v>
      </c>
      <c r="C26" s="27">
        <v>142.84567351531257</v>
      </c>
      <c r="D26" s="27">
        <v>8.6851194350306464</v>
      </c>
      <c r="E26" s="27">
        <v>41.543770491267708</v>
      </c>
      <c r="F26" s="27">
        <v>-50.390000000000512</v>
      </c>
      <c r="G26" s="27">
        <v>-10.909999999999968</v>
      </c>
      <c r="H26" s="27">
        <f t="shared" si="0"/>
        <v>131.77456344161044</v>
      </c>
      <c r="I26" s="14">
        <v>122874115.1486672</v>
      </c>
      <c r="J26" s="22">
        <f t="shared" si="1"/>
        <v>1.0724355026457317</v>
      </c>
      <c r="L26" s="4"/>
    </row>
    <row r="27" spans="2:17" x14ac:dyDescent="0.25">
      <c r="B27" s="3">
        <f t="shared" si="2"/>
        <v>2029</v>
      </c>
      <c r="C27" s="27">
        <v>137.30888820356432</v>
      </c>
      <c r="D27" s="27">
        <v>8.2898093494232441</v>
      </c>
      <c r="E27" s="27">
        <v>42.498913104932818</v>
      </c>
      <c r="F27" s="27">
        <v>-50.140000000000256</v>
      </c>
      <c r="G27" s="27">
        <v>-10.769999999999982</v>
      </c>
      <c r="H27" s="27">
        <f t="shared" si="0"/>
        <v>127.18761065792017</v>
      </c>
      <c r="I27" s="14">
        <v>124720594.77552998</v>
      </c>
      <c r="J27" s="22">
        <f t="shared" si="1"/>
        <v>1.0197803409038442</v>
      </c>
      <c r="L27" s="4"/>
    </row>
    <row r="28" spans="2:17" x14ac:dyDescent="0.25">
      <c r="B28" s="3">
        <f t="shared" si="2"/>
        <v>2030</v>
      </c>
      <c r="C28" s="27">
        <v>131.37324461759778</v>
      </c>
      <c r="D28" s="27">
        <v>7.8945508046084729</v>
      </c>
      <c r="E28" s="27">
        <v>41.077860073342038</v>
      </c>
      <c r="F28" s="27">
        <v>-57.109999999999786</v>
      </c>
      <c r="G28" s="27">
        <v>-12.519999999999982</v>
      </c>
      <c r="H28" s="27">
        <f t="shared" si="0"/>
        <v>110.71565549554853</v>
      </c>
      <c r="I28" s="14">
        <v>126934224.19404316</v>
      </c>
      <c r="J28" s="22">
        <f t="shared" si="1"/>
        <v>0.87222855930720899</v>
      </c>
      <c r="L28" s="4"/>
    </row>
    <row r="29" spans="2:17" x14ac:dyDescent="0.25">
      <c r="B29" s="3">
        <f t="shared" si="2"/>
        <v>2031</v>
      </c>
      <c r="C29" s="27">
        <v>125.4355221210987</v>
      </c>
      <c r="D29" s="27">
        <v>7.499346527848255</v>
      </c>
      <c r="E29" s="27">
        <v>38.132342767231748</v>
      </c>
      <c r="F29" s="27">
        <v>-63.069999999999311</v>
      </c>
      <c r="G29" s="27">
        <v>-14.610000000000127</v>
      </c>
      <c r="H29" s="27">
        <f t="shared" si="0"/>
        <v>93.387211416179241</v>
      </c>
      <c r="I29" s="14">
        <v>128738761.41200444</v>
      </c>
      <c r="J29" s="22">
        <f t="shared" si="1"/>
        <v>0.72540088464352126</v>
      </c>
      <c r="L29" s="4"/>
    </row>
    <row r="30" spans="2:17" x14ac:dyDescent="0.25">
      <c r="B30" s="3">
        <f t="shared" si="2"/>
        <v>2032</v>
      </c>
      <c r="C30" s="27">
        <v>119.49549796208646</v>
      </c>
      <c r="D30" s="27">
        <v>7.1041993201320297</v>
      </c>
      <c r="E30" s="27">
        <v>56.115013244215447</v>
      </c>
      <c r="F30" s="27">
        <v>-67.160000000000281</v>
      </c>
      <c r="G30" s="27">
        <v>-16.379999999999882</v>
      </c>
      <c r="H30" s="27">
        <f t="shared" si="0"/>
        <v>99.174710526433756</v>
      </c>
      <c r="I30" s="14">
        <v>130624399.95479271</v>
      </c>
      <c r="J30" s="22">
        <f t="shared" si="1"/>
        <v>0.7592357213564751</v>
      </c>
      <c r="L30" s="4"/>
    </row>
    <row r="31" spans="2:17" x14ac:dyDescent="0.25">
      <c r="B31" s="3">
        <f t="shared" si="2"/>
        <v>2033</v>
      </c>
      <c r="C31" s="27">
        <v>113.55324962350187</v>
      </c>
      <c r="D31" s="27">
        <v>6.7161853987825548</v>
      </c>
      <c r="E31" s="27">
        <v>46.772397717851639</v>
      </c>
      <c r="F31" s="27">
        <v>-71.629999999999924</v>
      </c>
      <c r="G31" s="27">
        <v>-17.429999999999836</v>
      </c>
      <c r="H31" s="27">
        <f t="shared" si="0"/>
        <v>77.981832740136312</v>
      </c>
      <c r="I31" s="14">
        <v>131606155.03206542</v>
      </c>
      <c r="J31" s="22">
        <f t="shared" si="1"/>
        <v>0.59253940456763809</v>
      </c>
      <c r="L31" s="4"/>
    </row>
    <row r="32" spans="2:17" x14ac:dyDescent="0.25">
      <c r="B32" s="3">
        <f t="shared" si="2"/>
        <v>2034</v>
      </c>
      <c r="C32" s="27">
        <v>107.60877988469258</v>
      </c>
      <c r="D32" s="27">
        <v>6.3873574190743732</v>
      </c>
      <c r="E32" s="27">
        <v>50.731017748320696</v>
      </c>
      <c r="F32" s="27">
        <v>-72.849999999999753</v>
      </c>
      <c r="G32" s="27">
        <v>-17.960000000000036</v>
      </c>
      <c r="H32" s="27">
        <f t="shared" si="0"/>
        <v>73.917155052087864</v>
      </c>
      <c r="I32" s="14">
        <v>133088676.4446529</v>
      </c>
      <c r="J32" s="22">
        <f t="shared" si="1"/>
        <v>0.55539777708156501</v>
      </c>
      <c r="L32" s="4"/>
    </row>
    <row r="33" spans="2:12" x14ac:dyDescent="0.25">
      <c r="B33" s="3">
        <f t="shared" si="2"/>
        <v>2035</v>
      </c>
      <c r="C33" s="27">
        <v>101.66209181853719</v>
      </c>
      <c r="D33" s="27">
        <v>6.1574782030534259</v>
      </c>
      <c r="E33" s="27">
        <v>50.433882315728155</v>
      </c>
      <c r="F33" s="27">
        <v>-73.389999999999674</v>
      </c>
      <c r="G33" s="27">
        <v>-18.359999999999673</v>
      </c>
      <c r="H33" s="27">
        <f t="shared" si="0"/>
        <v>66.50345233731943</v>
      </c>
      <c r="I33" s="14">
        <v>134779532.60985801</v>
      </c>
      <c r="J33" s="22">
        <f t="shared" si="1"/>
        <v>0.49342397209392946</v>
      </c>
      <c r="L33" s="4"/>
    </row>
    <row r="34" spans="2:12" x14ac:dyDescent="0.25">
      <c r="B34" s="3">
        <f t="shared" si="2"/>
        <v>2036</v>
      </c>
      <c r="C34" s="27">
        <v>95.713188799528098</v>
      </c>
      <c r="D34" s="27">
        <v>5.9761360160235508</v>
      </c>
      <c r="E34" s="27">
        <v>44.318542642928257</v>
      </c>
      <c r="F34" s="27">
        <v>-75.180000000000362</v>
      </c>
      <c r="G34" s="27">
        <v>-20.269999999999982</v>
      </c>
      <c r="H34" s="27">
        <f t="shared" si="0"/>
        <v>50.557867458479549</v>
      </c>
      <c r="I34" s="14">
        <v>136278792.33477503</v>
      </c>
      <c r="J34" s="22">
        <f t="shared" si="1"/>
        <v>0.37098851987389098</v>
      </c>
      <c r="L34" s="4"/>
    </row>
    <row r="35" spans="2:12" x14ac:dyDescent="0.25">
      <c r="B35" s="3">
        <f t="shared" si="2"/>
        <v>2037</v>
      </c>
      <c r="C35" s="27">
        <v>89.762074512057779</v>
      </c>
      <c r="D35" s="27">
        <v>5.7966283796746962</v>
      </c>
      <c r="E35" s="27">
        <v>44.86185862473814</v>
      </c>
      <c r="F35" s="27">
        <v>-74.890000000000143</v>
      </c>
      <c r="G35" s="27">
        <v>-20.949999999999818</v>
      </c>
      <c r="H35" s="27">
        <f t="shared" si="0"/>
        <v>44.580561516470667</v>
      </c>
      <c r="I35" s="14">
        <v>137404970.23368123</v>
      </c>
      <c r="J35" s="22">
        <f t="shared" si="1"/>
        <v>0.32444649884682925</v>
      </c>
      <c r="L35" s="4"/>
    </row>
    <row r="36" spans="2:12" x14ac:dyDescent="0.25">
      <c r="B36" s="3">
        <f t="shared" si="2"/>
        <v>2038</v>
      </c>
      <c r="C36" s="27">
        <v>83.808752975935704</v>
      </c>
      <c r="D36" s="27">
        <v>5.6172012463752914</v>
      </c>
      <c r="E36" s="27">
        <v>40.629235634270238</v>
      </c>
      <c r="F36" s="27">
        <v>-78.079999999999856</v>
      </c>
      <c r="G36" s="27">
        <v>-24.2800000000002</v>
      </c>
      <c r="H36" s="27">
        <f t="shared" si="0"/>
        <v>27.695189856581166</v>
      </c>
      <c r="I36" s="14">
        <v>138983691.85819453</v>
      </c>
      <c r="J36" s="22">
        <f t="shared" si="1"/>
        <v>0.19926934942006469</v>
      </c>
      <c r="L36" s="4"/>
    </row>
    <row r="37" spans="2:12" x14ac:dyDescent="0.25">
      <c r="B37" s="3">
        <f t="shared" si="2"/>
        <v>2039</v>
      </c>
      <c r="C37" s="27">
        <v>78.438125043143827</v>
      </c>
      <c r="D37" s="27">
        <v>5.4378530158276011</v>
      </c>
      <c r="E37" s="27">
        <v>52.472444445920843</v>
      </c>
      <c r="F37" s="27">
        <v>-81.600000000000179</v>
      </c>
      <c r="G37" s="27">
        <v>-24.880000000000109</v>
      </c>
      <c r="H37" s="27">
        <f t="shared" si="0"/>
        <v>29.868422504891967</v>
      </c>
      <c r="I37" s="14">
        <v>140651763.67585739</v>
      </c>
      <c r="J37" s="22">
        <f t="shared" si="1"/>
        <v>0.21235725542500838</v>
      </c>
      <c r="L37" s="4"/>
    </row>
    <row r="38" spans="2:12" x14ac:dyDescent="0.25">
      <c r="B38" s="3">
        <f t="shared" si="2"/>
        <v>2040</v>
      </c>
      <c r="C38" s="27">
        <v>74.234829750759218</v>
      </c>
      <c r="D38" s="27">
        <v>5.2585871499304817</v>
      </c>
      <c r="E38" s="27">
        <v>43.15516104416708</v>
      </c>
      <c r="F38" s="27">
        <v>-79.989999999999853</v>
      </c>
      <c r="G38" s="27">
        <v>-23.580000000000837</v>
      </c>
      <c r="H38" s="27">
        <f t="shared" si="0"/>
        <v>19.078577944856093</v>
      </c>
      <c r="I38" s="14">
        <v>142565521.53850287</v>
      </c>
      <c r="J38" s="22">
        <f t="shared" si="1"/>
        <v>0.13382322555249457</v>
      </c>
      <c r="L38" s="4"/>
    </row>
    <row r="39" spans="2:12" x14ac:dyDescent="0.25">
      <c r="B39" s="3">
        <f t="shared" si="2"/>
        <v>2041</v>
      </c>
      <c r="C39" s="27">
        <v>70.036877692123653</v>
      </c>
      <c r="D39" s="27">
        <v>5.0794072028455819</v>
      </c>
      <c r="E39" s="27">
        <v>39.885639010569356</v>
      </c>
      <c r="F39" s="27">
        <v>-79.910000000000153</v>
      </c>
      <c r="G39" s="27">
        <v>-23.799999999999272</v>
      </c>
      <c r="H39" s="27">
        <f t="shared" si="0"/>
        <v>11.291923905539178</v>
      </c>
      <c r="I39" s="14">
        <v>144168017.47006798</v>
      </c>
      <c r="J39" s="22">
        <f t="shared" si="1"/>
        <v>7.8324749855727169E-2</v>
      </c>
      <c r="L39" s="4"/>
    </row>
    <row r="40" spans="2:12" x14ac:dyDescent="0.25">
      <c r="B40" s="3">
        <f t="shared" si="2"/>
        <v>2042</v>
      </c>
      <c r="C40" s="27">
        <v>66.990071893236745</v>
      </c>
      <c r="D40" s="27">
        <v>4.9067511359685367</v>
      </c>
      <c r="E40" s="27">
        <v>44.204675151903139</v>
      </c>
      <c r="F40" s="27">
        <v>-80.400000000000077</v>
      </c>
      <c r="G40" s="27">
        <v>-25.890000000000327</v>
      </c>
      <c r="H40" s="27">
        <f t="shared" si="0"/>
        <v>9.8114981811080071</v>
      </c>
      <c r="I40" s="14">
        <v>145770812.32266295</v>
      </c>
      <c r="J40" s="22">
        <f t="shared" si="1"/>
        <v>6.7307700525056455E-2</v>
      </c>
      <c r="L40" s="4"/>
    </row>
    <row r="41" spans="2:12" x14ac:dyDescent="0.25">
      <c r="B41" s="3">
        <f t="shared" si="2"/>
        <v>2043</v>
      </c>
      <c r="C41" s="27">
        <v>63.943967410368714</v>
      </c>
      <c r="D41" s="27">
        <v>3.8162716734231381</v>
      </c>
      <c r="E41" s="27">
        <v>50.417901147666285</v>
      </c>
      <c r="F41" s="27">
        <v>-78.259999999999707</v>
      </c>
      <c r="G41" s="27">
        <v>-24.710000000000036</v>
      </c>
      <c r="H41" s="27">
        <f t="shared" si="0"/>
        <v>15.208140231458387</v>
      </c>
      <c r="I41" s="14">
        <v>147376143.88426501</v>
      </c>
      <c r="J41" s="22">
        <f t="shared" si="1"/>
        <v>0.10319268662234365</v>
      </c>
      <c r="L41" s="4"/>
    </row>
    <row r="42" spans="2:12" x14ac:dyDescent="0.25">
      <c r="B42" s="3">
        <f t="shared" si="2"/>
        <v>2044</v>
      </c>
      <c r="C42" s="27">
        <v>60.898581147781215</v>
      </c>
      <c r="D42" s="27">
        <v>3.2347987995139675</v>
      </c>
      <c r="E42" s="27">
        <v>44.426041298003035</v>
      </c>
      <c r="F42" s="27">
        <v>-83.989999999999213</v>
      </c>
      <c r="G42" s="27">
        <v>-27.510000000000218</v>
      </c>
      <c r="H42" s="27">
        <f t="shared" ref="H42:H47" si="3">SUM(C42:G42)</f>
        <v>-2.940578754701221</v>
      </c>
      <c r="I42" s="14">
        <v>148984031.52767959</v>
      </c>
      <c r="J42" s="22">
        <f t="shared" si="1"/>
        <v>-1.9737543175255622E-2</v>
      </c>
      <c r="L42" s="4"/>
    </row>
    <row r="43" spans="2:12" x14ac:dyDescent="0.25">
      <c r="B43" s="3">
        <f t="shared" si="2"/>
        <v>2045</v>
      </c>
      <c r="C43" s="27">
        <v>57.853930464462792</v>
      </c>
      <c r="D43" s="27">
        <v>3.1236076085154423</v>
      </c>
      <c r="E43" s="27">
        <v>44.151487608867939</v>
      </c>
      <c r="F43" s="27">
        <v>-86.437899999999857</v>
      </c>
      <c r="G43" s="27">
        <v>-29.710800000000745</v>
      </c>
      <c r="H43" s="27">
        <f t="shared" si="3"/>
        <v>-11.019674318154429</v>
      </c>
      <c r="I43" s="14">
        <v>150594494.90389708</v>
      </c>
      <c r="J43" s="22">
        <f t="shared" si="1"/>
        <v>-7.3174483072483573E-2</v>
      </c>
      <c r="L43" s="4"/>
    </row>
    <row r="44" spans="2:12" x14ac:dyDescent="0.25">
      <c r="B44" s="3">
        <f t="shared" si="2"/>
        <v>2046</v>
      </c>
      <c r="C44" s="27">
        <v>54.810033132945819</v>
      </c>
      <c r="D44" s="27">
        <v>3.0124516483332684</v>
      </c>
      <c r="E44" s="27">
        <v>39.486882000604311</v>
      </c>
      <c r="F44" s="27">
        <v>-88.957441999998821</v>
      </c>
      <c r="G44" s="27">
        <v>-32.087664000001496</v>
      </c>
      <c r="H44" s="27">
        <f t="shared" si="3"/>
        <v>-23.735739218116919</v>
      </c>
      <c r="I44" s="14">
        <v>152207553.94625774</v>
      </c>
      <c r="J44" s="22">
        <f t="shared" si="1"/>
        <v>-0.15594324067843349</v>
      </c>
      <c r="L44" s="4"/>
    </row>
    <row r="45" spans="2:12" x14ac:dyDescent="0.25">
      <c r="B45" s="3">
        <f t="shared" si="2"/>
        <v>2047</v>
      </c>
      <c r="C45" s="27">
        <v>51.766907367245494</v>
      </c>
      <c r="D45" s="27">
        <v>2.9013317997379318</v>
      </c>
      <c r="E45" s="27">
        <v>38.206148943477068</v>
      </c>
      <c r="F45" s="27">
        <v>-91.550730384998559</v>
      </c>
      <c r="G45" s="27">
        <v>-34.654677120000997</v>
      </c>
      <c r="H45" s="27">
        <f t="shared" si="3"/>
        <v>-33.331019394539055</v>
      </c>
      <c r="I45" s="14">
        <v>153823228.87468007</v>
      </c>
      <c r="J45" s="22">
        <f t="shared" si="1"/>
        <v>-0.21668391463615594</v>
      </c>
      <c r="L45" s="4"/>
    </row>
    <row r="46" spans="2:12" x14ac:dyDescent="0.25">
      <c r="B46" s="3">
        <f t="shared" si="2"/>
        <v>2048</v>
      </c>
      <c r="C46" s="27">
        <v>48.724571833873597</v>
      </c>
      <c r="D46" s="27">
        <v>2.7902489655190124</v>
      </c>
      <c r="E46" s="27">
        <v>32.569363125288525</v>
      </c>
      <c r="F46" s="27">
        <v>-94.219931549673134</v>
      </c>
      <c r="G46" s="27">
        <v>-37.427051289601877</v>
      </c>
      <c r="H46" s="27">
        <f t="shared" si="3"/>
        <v>-47.562798914593884</v>
      </c>
      <c r="I46" s="14">
        <v>155441540.19995201</v>
      </c>
      <c r="J46" s="22">
        <f t="shared" si="1"/>
        <v>-0.30598512375399489</v>
      </c>
      <c r="L46" s="4"/>
    </row>
    <row r="47" spans="2:12" x14ac:dyDescent="0.25">
      <c r="B47" s="3">
        <f t="shared" si="2"/>
        <v>2049</v>
      </c>
      <c r="C47" s="27">
        <v>21.507344898881684</v>
      </c>
      <c r="D47" s="27">
        <v>2.6792040710359686</v>
      </c>
      <c r="E47" s="27">
        <v>29.250168834295906</v>
      </c>
      <c r="F47" s="27">
        <v>-96.96727573061753</v>
      </c>
      <c r="G47" s="27">
        <v>-40.421215392769227</v>
      </c>
      <c r="H47" s="27">
        <f t="shared" si="3"/>
        <v>-83.951773319173199</v>
      </c>
      <c r="I47" s="14">
        <v>157062508.72808644</v>
      </c>
      <c r="J47" s="22">
        <f t="shared" si="1"/>
        <v>-0.53451185772483889</v>
      </c>
      <c r="L47" s="4"/>
    </row>
    <row r="49" spans="2:10" s="16" customFormat="1" x14ac:dyDescent="0.25">
      <c r="B49" s="20" t="s">
        <v>30</v>
      </c>
    </row>
    <row r="50" spans="2:10" s="16" customFormat="1" x14ac:dyDescent="0.25">
      <c r="B50" s="18"/>
    </row>
    <row r="51" spans="2:10" x14ac:dyDescent="0.25">
      <c r="B51" s="20" t="s">
        <v>27</v>
      </c>
      <c r="C51" s="26"/>
      <c r="D51" s="26"/>
      <c r="E51" s="26"/>
      <c r="F51" s="26"/>
      <c r="G51" s="26"/>
      <c r="H51" s="26"/>
      <c r="I51" s="26"/>
      <c r="J51" s="26"/>
    </row>
    <row r="52" spans="2:10" x14ac:dyDescent="0.25">
      <c r="B52" s="20" t="s">
        <v>56</v>
      </c>
    </row>
    <row r="53" spans="2:10" x14ac:dyDescent="0.25">
      <c r="B53" s="20" t="s">
        <v>28</v>
      </c>
    </row>
    <row r="54" spans="2:10" x14ac:dyDescent="0.25">
      <c r="B54" s="20" t="s">
        <v>29</v>
      </c>
    </row>
  </sheetData>
  <mergeCells count="4">
    <mergeCell ref="B10:J10"/>
    <mergeCell ref="B11:J11"/>
    <mergeCell ref="B8:J8"/>
    <mergeCell ref="B9:J9"/>
  </mergeCells>
  <pageMargins left="0.7" right="0.7" top="0.75" bottom="0.75" header="0.3" footer="0.3"/>
  <pageSetup scale="87" orientation="landscape" r:id="rId1"/>
  <ignoredErrors>
    <ignoredError sqref="H17:H4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topLeftCell="B1" workbookViewId="0">
      <selection activeCell="B1" sqref="B1"/>
    </sheetView>
  </sheetViews>
  <sheetFormatPr defaultRowHeight="15" x14ac:dyDescent="0.25"/>
  <cols>
    <col min="1" max="1" width="9.140625" style="16"/>
    <col min="2" max="2" width="9.140625" style="25"/>
    <col min="3" max="8" width="15.140625" style="16" customWidth="1"/>
    <col min="9" max="16384" width="9.140625" style="16"/>
  </cols>
  <sheetData>
    <row r="1" spans="1:8" x14ac:dyDescent="0.25">
      <c r="B1" s="41" t="s">
        <v>59</v>
      </c>
    </row>
    <row r="2" spans="1:8" x14ac:dyDescent="0.25">
      <c r="B2" s="41" t="s">
        <v>60</v>
      </c>
    </row>
    <row r="3" spans="1:8" x14ac:dyDescent="0.25">
      <c r="B3" s="41" t="s">
        <v>61</v>
      </c>
    </row>
    <row r="4" spans="1:8" x14ac:dyDescent="0.25">
      <c r="B4" s="41" t="s">
        <v>63</v>
      </c>
    </row>
    <row r="5" spans="1:8" x14ac:dyDescent="0.25">
      <c r="B5" s="41" t="s">
        <v>62</v>
      </c>
    </row>
    <row r="6" spans="1:8" x14ac:dyDescent="0.25">
      <c r="B6" s="41" t="s">
        <v>73</v>
      </c>
    </row>
    <row r="7" spans="1:8" x14ac:dyDescent="0.25">
      <c r="A7" s="16">
        <v>1</v>
      </c>
      <c r="H7" s="25" t="s">
        <v>26</v>
      </c>
    </row>
    <row r="8" spans="1:8" x14ac:dyDescent="0.25">
      <c r="B8" s="44" t="s">
        <v>7</v>
      </c>
      <c r="C8" s="44"/>
      <c r="D8" s="44"/>
      <c r="E8" s="44"/>
      <c r="F8" s="44"/>
      <c r="G8" s="44"/>
      <c r="H8" s="44"/>
    </row>
    <row r="9" spans="1:8" x14ac:dyDescent="0.25">
      <c r="B9" s="44" t="s">
        <v>8</v>
      </c>
      <c r="C9" s="44"/>
      <c r="D9" s="44"/>
      <c r="E9" s="44"/>
      <c r="F9" s="44"/>
      <c r="G9" s="44"/>
      <c r="H9" s="44"/>
    </row>
    <row r="10" spans="1:8" ht="18.75" x14ac:dyDescent="0.3">
      <c r="B10" s="42" t="s">
        <v>35</v>
      </c>
      <c r="C10" s="42"/>
      <c r="D10" s="42"/>
      <c r="E10" s="42"/>
      <c r="F10" s="42"/>
      <c r="G10" s="42"/>
      <c r="H10" s="42"/>
    </row>
    <row r="11" spans="1:8" x14ac:dyDescent="0.25">
      <c r="B11" s="43" t="s">
        <v>55</v>
      </c>
      <c r="C11" s="43"/>
      <c r="D11" s="43"/>
      <c r="E11" s="43"/>
      <c r="F11" s="43"/>
      <c r="G11" s="43"/>
      <c r="H11" s="43"/>
    </row>
    <row r="12" spans="1:8" x14ac:dyDescent="0.25">
      <c r="B12" s="8"/>
      <c r="C12" s="9" t="s">
        <v>13</v>
      </c>
      <c r="D12" s="9" t="s">
        <v>13</v>
      </c>
      <c r="E12" s="9"/>
      <c r="F12" s="9"/>
      <c r="G12" s="9"/>
      <c r="H12" s="9"/>
    </row>
    <row r="13" spans="1:8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</row>
    <row r="14" spans="1:8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</row>
    <row r="15" spans="1:8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</row>
    <row r="16" spans="1:8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6" t="s">
        <v>5</v>
      </c>
    </row>
    <row r="17" spans="2:10" x14ac:dyDescent="0.25">
      <c r="B17" s="19">
        <v>2019</v>
      </c>
      <c r="C17" s="27">
        <f>'Row 3-OCEC 6 CT'!C17*'Discount Rate'!$C16</f>
        <v>53.492069232107241</v>
      </c>
      <c r="D17" s="27">
        <f>'Row 3-OCEC 6 CT'!D17*'Discount Rate'!$C16</f>
        <v>7.1614852193303955</v>
      </c>
      <c r="E17" s="27">
        <f>'Row 3-OCEC 6 CT'!E17*'Discount Rate'!$C16</f>
        <v>1.415527029013647</v>
      </c>
      <c r="F17" s="27">
        <f>'Row 3-OCEC 6 CT'!F17*'Discount Rate'!$C16</f>
        <v>-0.5464210389085663</v>
      </c>
      <c r="G17" s="27">
        <f>'Row 3-OCEC 6 CT'!G17*'Discount Rate'!$C16</f>
        <v>0</v>
      </c>
      <c r="H17" s="27">
        <f t="shared" ref="H17:H47" si="0">SUM(C17:G17)</f>
        <v>61.522660441542712</v>
      </c>
      <c r="I17" s="28"/>
      <c r="J17" s="4"/>
    </row>
    <row r="18" spans="2:10" x14ac:dyDescent="0.25">
      <c r="B18" s="19">
        <f>B17+1</f>
        <v>2020</v>
      </c>
      <c r="C18" s="27">
        <f>'Row 3-OCEC 6 CT'!C18*'Discount Rate'!$C17</f>
        <v>78.242227479951978</v>
      </c>
      <c r="D18" s="27">
        <f>'Row 3-OCEC 6 CT'!D18*'Discount Rate'!$C17</f>
        <v>9.1167663994926507</v>
      </c>
      <c r="E18" s="27">
        <f>'Row 3-OCEC 6 CT'!E18*'Discount Rate'!$C17</f>
        <v>1.3388105192621098</v>
      </c>
      <c r="F18" s="27">
        <f>'Row 3-OCEC 6 CT'!F18*'Discount Rate'!$C17</f>
        <v>-0.80763230070227243</v>
      </c>
      <c r="G18" s="27">
        <f>'Row 3-OCEC 6 CT'!G18*'Discount Rate'!$C17</f>
        <v>-2.7849389679354585E-2</v>
      </c>
      <c r="H18" s="27">
        <f t="shared" si="0"/>
        <v>87.862322708325109</v>
      </c>
      <c r="I18" s="28"/>
      <c r="J18" s="4"/>
    </row>
    <row r="19" spans="2:10" x14ac:dyDescent="0.25">
      <c r="B19" s="19">
        <f t="shared" ref="B19:B47" si="1">B18+1</f>
        <v>2021</v>
      </c>
      <c r="C19" s="27">
        <f>'Row 3-OCEC 6 CT'!C19*'Discount Rate'!$C18</f>
        <v>70.412151413473879</v>
      </c>
      <c r="D19" s="27">
        <f>'Row 3-OCEC 6 CT'!D19*'Discount Rate'!$C18</f>
        <v>8.1281922822933819</v>
      </c>
      <c r="E19" s="27">
        <f>'Row 3-OCEC 6 CT'!E19*'Discount Rate'!$C18</f>
        <v>1.5887293499478821</v>
      </c>
      <c r="F19" s="27">
        <f>'Row 3-OCEC 6 CT'!F19*'Discount Rate'!$C18</f>
        <v>-2.376691938501553</v>
      </c>
      <c r="G19" s="27">
        <f>'Row 3-OCEC 6 CT'!G19*'Discount Rate'!$C18</f>
        <v>-0.21370799447016392</v>
      </c>
      <c r="H19" s="27">
        <f t="shared" si="0"/>
        <v>77.538673112743425</v>
      </c>
      <c r="I19" s="28"/>
      <c r="J19" s="4"/>
    </row>
    <row r="20" spans="2:10" x14ac:dyDescent="0.25">
      <c r="B20" s="19">
        <f t="shared" si="1"/>
        <v>2022</v>
      </c>
      <c r="C20" s="27">
        <f>'Row 3-OCEC 6 CT'!C20*'Discount Rate'!$C19</f>
        <v>63.366102445217372</v>
      </c>
      <c r="D20" s="27">
        <f>'Row 3-OCEC 6 CT'!D20*'Discount Rate'!$C19</f>
        <v>7.2513416267697108</v>
      </c>
      <c r="E20" s="27">
        <f>'Row 3-OCEC 6 CT'!E20*'Discount Rate'!$C19</f>
        <v>1.2280992289116901</v>
      </c>
      <c r="F20" s="27">
        <f>'Row 3-OCEC 6 CT'!F20*'Discount Rate'!$C19</f>
        <v>-1.5661426438767749</v>
      </c>
      <c r="G20" s="27">
        <f>'Row 3-OCEC 6 CT'!G20*'Discount Rate'!$C19</f>
        <v>-1.2047251106731714E-2</v>
      </c>
      <c r="H20" s="27">
        <f t="shared" si="0"/>
        <v>70.267353405915259</v>
      </c>
      <c r="I20" s="28"/>
      <c r="J20" s="4"/>
    </row>
    <row r="21" spans="2:10" x14ac:dyDescent="0.25">
      <c r="B21" s="19">
        <f t="shared" si="1"/>
        <v>2023</v>
      </c>
      <c r="C21" s="27">
        <f>'Row 3-OCEC 6 CT'!C21*'Discount Rate'!$C20</f>
        <v>57.020983205120977</v>
      </c>
      <c r="D21" s="27">
        <f>'Row 3-OCEC 6 CT'!D21*'Discount Rate'!$C20</f>
        <v>6.4750060594955379</v>
      </c>
      <c r="E21" s="27">
        <f>'Row 3-OCEC 6 CT'!E21*'Discount Rate'!$C20</f>
        <v>4.7072043099485557</v>
      </c>
      <c r="F21" s="27">
        <f>'Row 3-OCEC 6 CT'!F21*'Discount Rate'!$C20</f>
        <v>-4.4262526157229152</v>
      </c>
      <c r="G21" s="27">
        <f>'Row 3-OCEC 6 CT'!G21*'Discount Rate'!$C20</f>
        <v>-0.70595927795068636</v>
      </c>
      <c r="H21" s="27">
        <f t="shared" si="0"/>
        <v>63.070981680891464</v>
      </c>
      <c r="I21" s="28"/>
      <c r="J21" s="4"/>
    </row>
    <row r="22" spans="2:10" x14ac:dyDescent="0.25">
      <c r="B22" s="19">
        <f t="shared" si="1"/>
        <v>2024</v>
      </c>
      <c r="C22" s="27">
        <f>'Row 3-OCEC 6 CT'!C22*'Discount Rate'!$C21</f>
        <v>51.303244370899741</v>
      </c>
      <c r="D22" s="27">
        <f>'Row 3-OCEC 6 CT'!D22*'Discount Rate'!$C21</f>
        <v>5.7864948439528163</v>
      </c>
      <c r="E22" s="27">
        <f>'Row 3-OCEC 6 CT'!E22*'Discount Rate'!$C21</f>
        <v>1.1259680498173266</v>
      </c>
      <c r="F22" s="27">
        <f>'Row 3-OCEC 6 CT'!F22*'Discount Rate'!$C21</f>
        <v>-1.2768101534883995</v>
      </c>
      <c r="G22" s="27">
        <f>'Row 3-OCEC 6 CT'!G22*'Discount Rate'!$C21</f>
        <v>-4.6903230128097682E-2</v>
      </c>
      <c r="H22" s="27">
        <f t="shared" si="0"/>
        <v>56.891993881053388</v>
      </c>
      <c r="I22" s="28"/>
      <c r="J22" s="4"/>
    </row>
    <row r="23" spans="2:10" x14ac:dyDescent="0.25">
      <c r="B23" s="19">
        <f t="shared" si="1"/>
        <v>2025</v>
      </c>
      <c r="C23" s="27">
        <f>'Row 3-OCEC 6 CT'!C23*'Discount Rate'!$C22</f>
        <v>46.147661152950455</v>
      </c>
      <c r="D23" s="27">
        <f>'Row 3-OCEC 6 CT'!D23*'Discount Rate'!$C22</f>
        <v>5.1718386271162364</v>
      </c>
      <c r="E23" s="27">
        <f>'Row 3-OCEC 6 CT'!E23*'Discount Rate'!$C22</f>
        <v>1.0755187721962869</v>
      </c>
      <c r="F23" s="27">
        <f>'Row 3-OCEC 6 CT'!F23*'Discount Rate'!$C22</f>
        <v>-0.78528336183299641</v>
      </c>
      <c r="G23" s="27">
        <f>'Row 3-OCEC 6 CT'!G23*'Discount Rate'!$C22</f>
        <v>-0.10179599134872393</v>
      </c>
      <c r="H23" s="27">
        <f t="shared" si="0"/>
        <v>51.507939199081264</v>
      </c>
      <c r="I23" s="28"/>
      <c r="J23" s="4"/>
    </row>
    <row r="24" spans="2:10" x14ac:dyDescent="0.25">
      <c r="B24" s="19">
        <f t="shared" si="1"/>
        <v>2026</v>
      </c>
      <c r="C24" s="27">
        <f>'Row 3-OCEC 6 CT'!C24*'Discount Rate'!$C23</f>
        <v>41.496347236392346</v>
      </c>
      <c r="D24" s="27">
        <f>'Row 3-OCEC 6 CT'!D24*'Discount Rate'!$C23</f>
        <v>4.6176177664600111</v>
      </c>
      <c r="E24" s="27">
        <f>'Row 3-OCEC 6 CT'!E24*'Discount Rate'!$C23</f>
        <v>1.2520185898794625</v>
      </c>
      <c r="F24" s="27">
        <f>'Row 3-OCEC 6 CT'!F24*'Discount Rate'!$C23</f>
        <v>7.6649873231477442E-2</v>
      </c>
      <c r="G24" s="27">
        <f>'Row 3-OCEC 6 CT'!G24*'Discount Rate'!$C23</f>
        <v>9.017632144848492E-2</v>
      </c>
      <c r="H24" s="27">
        <f t="shared" si="0"/>
        <v>47.532809787411772</v>
      </c>
      <c r="I24" s="28"/>
      <c r="J24" s="4"/>
    </row>
    <row r="25" spans="2:10" x14ac:dyDescent="0.25">
      <c r="B25" s="19">
        <f t="shared" si="1"/>
        <v>2027</v>
      </c>
      <c r="C25" s="27">
        <f>'Row 3-OCEC 6 CT'!C25*'Discount Rate'!$C24</f>
        <v>37.280178349734257</v>
      </c>
      <c r="D25" s="27">
        <f>'Row 3-OCEC 6 CT'!D25*'Discount Rate'!$C24</f>
        <v>4.1156211761856332</v>
      </c>
      <c r="E25" s="27">
        <f>'Row 3-OCEC 6 CT'!E25*'Discount Rate'!$C24</f>
        <v>0.98552973821870504</v>
      </c>
      <c r="F25" s="27">
        <f>'Row 3-OCEC 6 CT'!F25*'Discount Rate'!$C24</f>
        <v>0.22227444129714982</v>
      </c>
      <c r="G25" s="27">
        <f>'Row 3-OCEC 6 CT'!G25*'Discount Rate'!$C24</f>
        <v>2.9357001680760022E-2</v>
      </c>
      <c r="H25" s="27">
        <f t="shared" si="0"/>
        <v>42.632960707116503</v>
      </c>
      <c r="I25" s="28"/>
      <c r="J25" s="4"/>
    </row>
    <row r="26" spans="2:10" x14ac:dyDescent="0.25">
      <c r="B26" s="19">
        <f t="shared" si="1"/>
        <v>2028</v>
      </c>
      <c r="C26" s="27">
        <f>'Row 3-OCEC 6 CT'!C26*'Discount Rate'!$C25</f>
        <v>33.438741087041478</v>
      </c>
      <c r="D26" s="27">
        <f>'Row 3-OCEC 6 CT'!D26*'Discount Rate'!$C25</f>
        <v>3.6612425055506774</v>
      </c>
      <c r="E26" s="27">
        <f>'Row 3-OCEC 6 CT'!E26*'Discount Rate'!$C25</f>
        <v>1.9148557993771957</v>
      </c>
      <c r="F26" s="27">
        <f>'Row 3-OCEC 6 CT'!F26*'Discount Rate'!$C25</f>
        <v>0.18334229094880722</v>
      </c>
      <c r="G26" s="27">
        <f>'Row 3-OCEC 6 CT'!G26*'Discount Rate'!$C25</f>
        <v>5.8513497111367573E-2</v>
      </c>
      <c r="H26" s="27">
        <f t="shared" si="0"/>
        <v>39.256695180029524</v>
      </c>
      <c r="I26" s="28"/>
      <c r="J26" s="4"/>
    </row>
    <row r="27" spans="2:10" x14ac:dyDescent="0.25">
      <c r="B27" s="19">
        <f t="shared" si="1"/>
        <v>2029</v>
      </c>
      <c r="C27" s="27">
        <f>'Row 3-OCEC 6 CT'!C27*'Discount Rate'!$C26</f>
        <v>29.937638263597588</v>
      </c>
      <c r="D27" s="27">
        <f>'Row 3-OCEC 6 CT'!D27*'Discount Rate'!$C26</f>
        <v>3.2502804047560492</v>
      </c>
      <c r="E27" s="27">
        <f>'Row 3-OCEC 6 CT'!E27*'Discount Rate'!$C26</f>
        <v>0.88818632416536858</v>
      </c>
      <c r="F27" s="27">
        <f>'Row 3-OCEC 6 CT'!F27*'Discount Rate'!$C26</f>
        <v>-3.628406480740138E-2</v>
      </c>
      <c r="G27" s="27">
        <f>'Row 3-OCEC 6 CT'!G27*'Discount Rate'!$C26</f>
        <v>-4.7169284249394913E-2</v>
      </c>
      <c r="H27" s="27">
        <f t="shared" si="0"/>
        <v>33.99265164346221</v>
      </c>
      <c r="I27" s="28"/>
      <c r="J27" s="4"/>
    </row>
    <row r="28" spans="2:10" x14ac:dyDescent="0.25">
      <c r="B28" s="19">
        <f t="shared" si="1"/>
        <v>2030</v>
      </c>
      <c r="C28" s="27">
        <f>'Row 3-OCEC 6 CT'!C28*'Discount Rate'!$C27</f>
        <v>26.627817259671179</v>
      </c>
      <c r="D28" s="27">
        <f>'Row 3-OCEC 6 CT'!D28*'Discount Rate'!$C27</f>
        <v>2.8788860257074584</v>
      </c>
      <c r="E28" s="27">
        <f>'Row 3-OCEC 6 CT'!E28*'Discount Rate'!$C27</f>
        <v>0.84524859361428339</v>
      </c>
      <c r="F28" s="27">
        <f>'Row 3-OCEC 6 CT'!F28*'Discount Rate'!$C27</f>
        <v>5.7374114196401649E-2</v>
      </c>
      <c r="G28" s="27">
        <f>'Row 3-OCEC 6 CT'!G28*'Discount Rate'!$C27</f>
        <v>-2.6999583151184638E-2</v>
      </c>
      <c r="H28" s="27">
        <f t="shared" si="0"/>
        <v>30.382326410038139</v>
      </c>
      <c r="I28" s="28"/>
      <c r="J28" s="4"/>
    </row>
    <row r="29" spans="2:10" x14ac:dyDescent="0.25">
      <c r="B29" s="19">
        <f t="shared" si="1"/>
        <v>2031</v>
      </c>
      <c r="C29" s="27">
        <f>'Row 3-OCEC 6 CT'!C29*'Discount Rate'!$C28</f>
        <v>23.633601652849745</v>
      </c>
      <c r="D29" s="27">
        <f>'Row 3-OCEC 6 CT'!D29*'Discount Rate'!$C28</f>
        <v>2.5435363604723595</v>
      </c>
      <c r="E29" s="27">
        <f>'Row 3-OCEC 6 CT'!E29*'Discount Rate'!$C28</f>
        <v>3.0182619252369416</v>
      </c>
      <c r="F29" s="27">
        <f>'Row 3-OCEC 6 CT'!F29*'Discount Rate'!$C28</f>
        <v>3.1391943950459531E-3</v>
      </c>
      <c r="G29" s="27">
        <f>'Row 3-OCEC 6 CT'!G29*'Discount Rate'!$C28</f>
        <v>8.7897443055487301E-2</v>
      </c>
      <c r="H29" s="27">
        <f t="shared" si="0"/>
        <v>29.286436576009578</v>
      </c>
      <c r="I29" s="28"/>
      <c r="J29" s="4"/>
    </row>
    <row r="30" spans="2:10" x14ac:dyDescent="0.25">
      <c r="B30" s="19">
        <f t="shared" si="1"/>
        <v>2032</v>
      </c>
      <c r="C30" s="27">
        <f>'Row 3-OCEC 6 CT'!C30*'Discount Rate'!$C29</f>
        <v>28.646168193021168</v>
      </c>
      <c r="D30" s="27">
        <f>'Row 3-OCEC 6 CT'!D30*'Discount Rate'!$C29</f>
        <v>2.6356308979064731</v>
      </c>
      <c r="E30" s="27">
        <f>'Row 3-OCEC 6 CT'!E30*'Discount Rate'!$C29</f>
        <v>1.2292423570465221</v>
      </c>
      <c r="F30" s="27">
        <f>'Row 3-OCEC 6 CT'!F30*'Discount Rate'!$C29</f>
        <v>-2.0614559043405798</v>
      </c>
      <c r="G30" s="27">
        <f>'Row 3-OCEC 6 CT'!G30*'Discount Rate'!$C29</f>
        <v>-0.96357004027244109</v>
      </c>
      <c r="H30" s="27">
        <f t="shared" si="0"/>
        <v>29.486015503361145</v>
      </c>
      <c r="I30" s="28"/>
      <c r="J30" s="4"/>
    </row>
    <row r="31" spans="2:10" x14ac:dyDescent="0.25">
      <c r="B31" s="19">
        <f t="shared" si="1"/>
        <v>2033</v>
      </c>
      <c r="C31" s="27">
        <f>'Row 3-OCEC 6 CT'!C31*'Discount Rate'!$C30</f>
        <v>30.448922479844629</v>
      </c>
      <c r="D31" s="27">
        <f>'Row 3-OCEC 6 CT'!D31*'Discount Rate'!$C30</f>
        <v>2.5804084388752022</v>
      </c>
      <c r="E31" s="27">
        <f>'Row 3-OCEC 6 CT'!E31*'Discount Rate'!$C30</f>
        <v>1.5012274382165398</v>
      </c>
      <c r="F31" s="27">
        <f>'Row 3-OCEC 6 CT'!F31*'Discount Rate'!$C30</f>
        <v>-2.686066609249806</v>
      </c>
      <c r="G31" s="27">
        <f>'Row 3-OCEC 6 CT'!G31*'Discount Rate'!$C30</f>
        <v>-0.98588693544755401</v>
      </c>
      <c r="H31" s="27">
        <f t="shared" si="0"/>
        <v>30.858604812239008</v>
      </c>
      <c r="I31" s="28"/>
      <c r="J31" s="4"/>
    </row>
    <row r="32" spans="2:10" x14ac:dyDescent="0.25">
      <c r="B32" s="19">
        <f t="shared" si="1"/>
        <v>2034</v>
      </c>
      <c r="C32" s="27">
        <f>'Row 3-OCEC 6 CT'!C32*'Discount Rate'!$C31</f>
        <v>26.994179876045195</v>
      </c>
      <c r="D32" s="27">
        <f>'Row 3-OCEC 6 CT'!D32*'Discount Rate'!$C31</f>
        <v>2.2874541115166029</v>
      </c>
      <c r="E32" s="27">
        <f>'Row 3-OCEC 6 CT'!E32*'Discount Rate'!$C31</f>
        <v>1.5035360632902925</v>
      </c>
      <c r="F32" s="27">
        <f>'Row 3-OCEC 6 CT'!F32*'Discount Rate'!$C31</f>
        <v>-2.5413799858203356</v>
      </c>
      <c r="G32" s="27">
        <f>'Row 3-OCEC 6 CT'!G32*'Discount Rate'!$C31</f>
        <v>-1.0509086223670692</v>
      </c>
      <c r="H32" s="27">
        <f t="shared" si="0"/>
        <v>27.192881442664685</v>
      </c>
      <c r="I32" s="28"/>
      <c r="J32" s="4"/>
    </row>
    <row r="33" spans="2:10" x14ac:dyDescent="0.25">
      <c r="B33" s="19">
        <f t="shared" si="1"/>
        <v>2035</v>
      </c>
      <c r="C33" s="27">
        <f>'Row 3-OCEC 6 CT'!C33*'Discount Rate'!$C32</f>
        <v>23.887166840584946</v>
      </c>
      <c r="D33" s="27">
        <f>'Row 3-OCEC 6 CT'!D33*'Discount Rate'!$C32</f>
        <v>2.0496981892953743</v>
      </c>
      <c r="E33" s="27">
        <f>'Row 3-OCEC 6 CT'!E33*'Discount Rate'!$C32</f>
        <v>1.6811293940884944</v>
      </c>
      <c r="F33" s="27">
        <f>'Row 3-OCEC 6 CT'!F33*'Discount Rate'!$C32</f>
        <v>-3.0781803287103595</v>
      </c>
      <c r="G33" s="27">
        <f>'Row 3-OCEC 6 CT'!G33*'Discount Rate'!$C32</f>
        <v>-1.191326279890091</v>
      </c>
      <c r="H33" s="27">
        <f t="shared" si="0"/>
        <v>23.348487815368362</v>
      </c>
      <c r="I33" s="28"/>
      <c r="J33" s="4"/>
    </row>
    <row r="34" spans="2:10" x14ac:dyDescent="0.25">
      <c r="B34" s="19">
        <f t="shared" si="1"/>
        <v>2036</v>
      </c>
      <c r="C34" s="27">
        <f>'Row 3-OCEC 6 CT'!C34*'Discount Rate'!$C33</f>
        <v>21.094192184033613</v>
      </c>
      <c r="D34" s="27">
        <f>'Row 3-OCEC 6 CT'!D34*'Discount Rate'!$C33</f>
        <v>1.8467731506074245</v>
      </c>
      <c r="E34" s="27">
        <f>'Row 3-OCEC 6 CT'!E34*'Discount Rate'!$C33</f>
        <v>1.8554521273836659</v>
      </c>
      <c r="F34" s="27">
        <f>'Row 3-OCEC 6 CT'!F34*'Discount Rate'!$C33</f>
        <v>-2.2883401609079508</v>
      </c>
      <c r="G34" s="27">
        <f>'Row 3-OCEC 6 CT'!G34*'Discount Rate'!$C33</f>
        <v>-0.70813964864777468</v>
      </c>
      <c r="H34" s="27">
        <f t="shared" si="0"/>
        <v>21.799937652468984</v>
      </c>
      <c r="I34" s="28"/>
      <c r="J34" s="4"/>
    </row>
    <row r="35" spans="2:10" x14ac:dyDescent="0.25">
      <c r="B35" s="19">
        <f t="shared" si="1"/>
        <v>2037</v>
      </c>
      <c r="C35" s="27">
        <f>'Row 3-OCEC 6 CT'!C35*'Discount Rate'!$C34</f>
        <v>18.584882181873688</v>
      </c>
      <c r="D35" s="27">
        <f>'Row 3-OCEC 6 CT'!D35*'Discount Rate'!$C34</f>
        <v>1.6635023546643928</v>
      </c>
      <c r="E35" s="27">
        <f>'Row 3-OCEC 6 CT'!E35*'Discount Rate'!$C34</f>
        <v>1.7325639731578346</v>
      </c>
      <c r="F35" s="27">
        <f>'Row 3-OCEC 6 CT'!F35*'Discount Rate'!$C34</f>
        <v>-1.4352572196710267</v>
      </c>
      <c r="G35" s="27">
        <f>'Row 3-OCEC 6 CT'!G35*'Discount Rate'!$C34</f>
        <v>-0.70543095641044518</v>
      </c>
      <c r="H35" s="27">
        <f t="shared" si="0"/>
        <v>19.840260333614442</v>
      </c>
      <c r="I35" s="28"/>
      <c r="J35" s="4"/>
    </row>
    <row r="36" spans="2:10" x14ac:dyDescent="0.25">
      <c r="B36" s="19">
        <f t="shared" si="1"/>
        <v>2038</v>
      </c>
      <c r="C36" s="27">
        <f>'Row 3-OCEC 6 CT'!C36*'Discount Rate'!$C35</f>
        <v>16.331794927290687</v>
      </c>
      <c r="D36" s="27">
        <f>'Row 3-OCEC 6 CT'!D36*'Discount Rate'!$C35</f>
        <v>1.4974475311526203</v>
      </c>
      <c r="E36" s="27">
        <f>'Row 3-OCEC 6 CT'!E36*'Discount Rate'!$C35</f>
        <v>2.2955678865563218</v>
      </c>
      <c r="F36" s="27">
        <f>'Row 3-OCEC 6 CT'!F36*'Discount Rate'!$C35</f>
        <v>-1.6886033095360535</v>
      </c>
      <c r="G36" s="27">
        <f>'Row 3-OCEC 6 CT'!G36*'Discount Rate'!$C35</f>
        <v>-0.86604738607787823</v>
      </c>
      <c r="H36" s="27">
        <f t="shared" si="0"/>
        <v>17.570159649385701</v>
      </c>
      <c r="I36" s="28"/>
      <c r="J36" s="4"/>
    </row>
    <row r="37" spans="2:10" x14ac:dyDescent="0.25">
      <c r="B37" s="19">
        <f t="shared" si="1"/>
        <v>2039</v>
      </c>
      <c r="C37" s="27">
        <f>'Row 3-OCEC 6 CT'!C37*'Discount Rate'!$C36</f>
        <v>14.369329942373946</v>
      </c>
      <c r="D37" s="27">
        <f>'Row 3-OCEC 6 CT'!D37*'Discount Rate'!$C36</f>
        <v>1.3466706445116225</v>
      </c>
      <c r="E37" s="27">
        <f>'Row 3-OCEC 6 CT'!E37*'Discount Rate'!$C36</f>
        <v>3.9274340302562507</v>
      </c>
      <c r="F37" s="27">
        <f>'Row 3-OCEC 6 CT'!F37*'Discount Rate'!$C36</f>
        <v>-1.8766865211789368</v>
      </c>
      <c r="G37" s="27">
        <f>'Row 3-OCEC 6 CT'!G37*'Discount Rate'!$C36</f>
        <v>-0.97088187412442351</v>
      </c>
      <c r="H37" s="27">
        <f t="shared" si="0"/>
        <v>16.795866221838462</v>
      </c>
      <c r="I37" s="28"/>
      <c r="J37" s="4"/>
    </row>
    <row r="38" spans="2:10" x14ac:dyDescent="0.25">
      <c r="B38" s="19">
        <f t="shared" si="1"/>
        <v>2040</v>
      </c>
      <c r="C38" s="27">
        <f>'Row 3-OCEC 6 CT'!C38*'Discount Rate'!$C37</f>
        <v>12.715058545879575</v>
      </c>
      <c r="D38" s="27">
        <f>'Row 3-OCEC 6 CT'!D38*'Discount Rate'!$C37</f>
        <v>1.2096616625944627</v>
      </c>
      <c r="E38" s="27">
        <f>'Row 3-OCEC 6 CT'!E38*'Discount Rate'!$C37</f>
        <v>4.2797409782684781</v>
      </c>
      <c r="F38" s="27">
        <f>'Row 3-OCEC 6 CT'!F38*'Discount Rate'!$C37</f>
        <v>-1.9451822957047638</v>
      </c>
      <c r="G38" s="27">
        <f>'Row 3-OCEC 6 CT'!G38*'Discount Rate'!$C37</f>
        <v>-0.8441665808106128</v>
      </c>
      <c r="H38" s="27">
        <f t="shared" si="0"/>
        <v>15.415112310227139</v>
      </c>
      <c r="I38" s="28"/>
      <c r="J38" s="4"/>
    </row>
    <row r="39" spans="2:10" x14ac:dyDescent="0.25">
      <c r="B39" s="19">
        <f t="shared" si="1"/>
        <v>2041</v>
      </c>
      <c r="C39" s="27">
        <f>'Row 3-OCEC 6 CT'!C39*'Discount Rate'!$C38</f>
        <v>11.185301439078218</v>
      </c>
      <c r="D39" s="27">
        <f>'Row 3-OCEC 6 CT'!D39*'Discount Rate'!$C38</f>
        <v>1.0852372417975567</v>
      </c>
      <c r="E39" s="27">
        <f>'Row 3-OCEC 6 CT'!E39*'Discount Rate'!$C38</f>
        <v>5.0130452344307868</v>
      </c>
      <c r="F39" s="27">
        <f>'Row 3-OCEC 6 CT'!F39*'Discount Rate'!$C38</f>
        <v>-1.2873598334202951</v>
      </c>
      <c r="G39" s="27">
        <f>'Row 3-OCEC 6 CT'!G39*'Discount Rate'!$C38</f>
        <v>-0.59802885878737355</v>
      </c>
      <c r="H39" s="27">
        <f t="shared" si="0"/>
        <v>15.398195223098893</v>
      </c>
      <c r="I39" s="28"/>
      <c r="J39" s="4"/>
    </row>
    <row r="40" spans="2:10" x14ac:dyDescent="0.25">
      <c r="B40" s="19">
        <f t="shared" si="1"/>
        <v>2042</v>
      </c>
      <c r="C40" s="27">
        <f>'Row 3-OCEC 6 CT'!C40*'Discount Rate'!$C39</f>
        <v>9.9701358579201731</v>
      </c>
      <c r="D40" s="27">
        <f>'Row 3-OCEC 6 CT'!D40*'Discount Rate'!$C39</f>
        <v>0.97321841040346801</v>
      </c>
      <c r="E40" s="27">
        <f>'Row 3-OCEC 6 CT'!E40*'Discount Rate'!$C39</f>
        <v>4.7462306391049962</v>
      </c>
      <c r="F40" s="27">
        <f>'Row 3-OCEC 6 CT'!F40*'Discount Rate'!$C39</f>
        <v>-1.2738645127720434</v>
      </c>
      <c r="G40" s="27">
        <f>'Row 3-OCEC 6 CT'!G40*'Discount Rate'!$C39</f>
        <v>-0.87188948874173344</v>
      </c>
      <c r="H40" s="27">
        <f t="shared" si="0"/>
        <v>13.543830905914863</v>
      </c>
      <c r="I40" s="28"/>
      <c r="J40" s="4"/>
    </row>
    <row r="41" spans="2:10" x14ac:dyDescent="0.25">
      <c r="B41" s="19">
        <f t="shared" si="1"/>
        <v>2043</v>
      </c>
      <c r="C41" s="27">
        <f>'Row 3-OCEC 6 CT'!C41*'Discount Rate'!$C40</f>
        <v>8.8702329569872251</v>
      </c>
      <c r="D41" s="27">
        <f>'Row 3-OCEC 6 CT'!D41*'Discount Rate'!$C40</f>
        <v>0.75072106382650128</v>
      </c>
      <c r="E41" s="27">
        <f>'Row 3-OCEC 6 CT'!E41*'Discount Rate'!$C40</f>
        <v>4.8563295933174873</v>
      </c>
      <c r="F41" s="27">
        <f>'Row 3-OCEC 6 CT'!F41*'Discount Rate'!$C40</f>
        <v>-1.1045714881466424</v>
      </c>
      <c r="G41" s="27">
        <f>'Row 3-OCEC 6 CT'!G41*'Discount Rate'!$C40</f>
        <v>-0.72540988077328594</v>
      </c>
      <c r="H41" s="27">
        <f t="shared" si="0"/>
        <v>12.647302245211284</v>
      </c>
      <c r="I41" s="28"/>
      <c r="J41" s="4"/>
    </row>
    <row r="42" spans="2:10" x14ac:dyDescent="0.25">
      <c r="B42" s="19">
        <f t="shared" si="1"/>
        <v>2044</v>
      </c>
      <c r="C42" s="27">
        <f>'Row 3-OCEC 6 CT'!C42*'Discount Rate'!$C41</f>
        <v>7.875430471042165</v>
      </c>
      <c r="D42" s="27">
        <f>'Row 3-OCEC 6 CT'!D42*'Discount Rate'!$C41</f>
        <v>0.61689310272819986</v>
      </c>
      <c r="E42" s="27">
        <f>'Row 3-OCEC 6 CT'!E42*'Discount Rate'!$C41</f>
        <v>4.2801514810203347</v>
      </c>
      <c r="F42" s="27">
        <f>'Row 3-OCEC 6 CT'!F42*'Discount Rate'!$C41</f>
        <v>-0.52533979256171093</v>
      </c>
      <c r="G42" s="27">
        <f>'Row 3-OCEC 6 CT'!G42*'Discount Rate'!$C41</f>
        <v>9.6740894201349237E-2</v>
      </c>
      <c r="H42" s="27">
        <f t="shared" si="0"/>
        <v>12.343876156430339</v>
      </c>
      <c r="I42" s="28"/>
      <c r="J42" s="4"/>
    </row>
    <row r="43" spans="2:10" x14ac:dyDescent="0.25">
      <c r="B43" s="19">
        <f t="shared" si="1"/>
        <v>2045</v>
      </c>
      <c r="C43" s="27">
        <f>'Row 3-OCEC 6 CT'!C43*'Discount Rate'!$C42</f>
        <v>6.9763878959627217</v>
      </c>
      <c r="D43" s="27">
        <f>'Row 3-OCEC 6 CT'!D43*'Discount Rate'!$C42</f>
        <v>0.55166624786952312</v>
      </c>
      <c r="E43" s="27">
        <f>'Row 3-OCEC 6 CT'!E43*'Discount Rate'!$C42</f>
        <v>4.2611048707177694</v>
      </c>
      <c r="F43" s="27">
        <f>'Row 3-OCEC 6 CT'!F43*'Discount Rate'!$C42</f>
        <v>-0.50065376717065124</v>
      </c>
      <c r="G43" s="27">
        <f>'Row 3-OCEC 6 CT'!G43*'Discount Rate'!$C42</f>
        <v>9.7181811680223398E-2</v>
      </c>
      <c r="H43" s="27">
        <f t="shared" si="0"/>
        <v>11.385687059059585</v>
      </c>
      <c r="I43" s="28"/>
      <c r="J43" s="4"/>
    </row>
    <row r="44" spans="2:10" x14ac:dyDescent="0.25">
      <c r="B44" s="19">
        <f t="shared" si="1"/>
        <v>2046</v>
      </c>
      <c r="C44" s="27">
        <f>'Row 3-OCEC 6 CT'!C44*'Discount Rate'!$C43</f>
        <v>6.1645695676209158</v>
      </c>
      <c r="D44" s="27">
        <f>'Row 3-OCEC 6 CT'!D44*'Discount Rate'!$C43</f>
        <v>0.49254625624234649</v>
      </c>
      <c r="E44" s="27">
        <f>'Row 3-OCEC 6 CT'!E44*'Discount Rate'!$C43</f>
        <v>3.884685480994682</v>
      </c>
      <c r="F44" s="27">
        <f>'Row 3-OCEC 6 CT'!F44*'Discount Rate'!$C43</f>
        <v>-0.47712671908020093</v>
      </c>
      <c r="G44" s="27">
        <f>'Row 3-OCEC 6 CT'!G44*'Discount Rate'!$C43</f>
        <v>9.762473873555548E-2</v>
      </c>
      <c r="H44" s="27">
        <f t="shared" si="0"/>
        <v>10.162299324513299</v>
      </c>
      <c r="I44" s="28"/>
      <c r="J44" s="4"/>
    </row>
    <row r="45" spans="2:10" x14ac:dyDescent="0.25">
      <c r="B45" s="19">
        <f t="shared" si="1"/>
        <v>2047</v>
      </c>
      <c r="C45" s="27">
        <f>'Row 3-OCEC 6 CT'!C45*'Discount Rate'!$C44</f>
        <v>5.4321870713489453</v>
      </c>
      <c r="D45" s="27">
        <f>'Row 3-OCEC 6 CT'!D45*'Discount Rate'!$C44</f>
        <v>0.43990543692620532</v>
      </c>
      <c r="E45" s="27">
        <f>'Row 3-OCEC 6 CT'!E45*'Discount Rate'!$C44</f>
        <v>3.3288346013544414</v>
      </c>
      <c r="F45" s="27">
        <f>'Row 3-OCEC 6 CT'!F45*'Discount Rate'!$C44</f>
        <v>-0.45470427878547931</v>
      </c>
      <c r="G45" s="27">
        <f>'Row 3-OCEC 6 CT'!G45*'Discount Rate'!$C44</f>
        <v>9.8069684526494852E-2</v>
      </c>
      <c r="H45" s="27">
        <f t="shared" si="0"/>
        <v>8.8442925153706078</v>
      </c>
      <c r="I45" s="28"/>
      <c r="J45" s="4"/>
    </row>
    <row r="46" spans="2:10" x14ac:dyDescent="0.25">
      <c r="B46" s="19">
        <f t="shared" si="1"/>
        <v>2048</v>
      </c>
      <c r="C46" s="27">
        <f>'Row 3-OCEC 6 CT'!C46*'Discount Rate'!$C45</f>
        <v>4.7720910200419855</v>
      </c>
      <c r="D46" s="27">
        <f>'Row 3-OCEC 6 CT'!D46*'Discount Rate'!$C45</f>
        <v>0.39390921051930067</v>
      </c>
      <c r="E46" s="27">
        <f>'Row 3-OCEC 6 CT'!E46*'Discount Rate'!$C45</f>
        <v>3.1937852508789399</v>
      </c>
      <c r="F46" s="27">
        <f>'Row 3-OCEC 6 CT'!F46*'Discount Rate'!$C45</f>
        <v>-0.43333462555292734</v>
      </c>
      <c r="G46" s="27">
        <f>'Row 3-OCEC 6 CT'!G46*'Discount Rate'!$C45</f>
        <v>9.8516658253743949E-2</v>
      </c>
      <c r="H46" s="27">
        <f t="shared" si="0"/>
        <v>8.0249675141410428</v>
      </c>
      <c r="I46" s="28"/>
      <c r="J46" s="4"/>
    </row>
    <row r="47" spans="2:10" x14ac:dyDescent="0.25">
      <c r="B47" s="19">
        <f t="shared" si="1"/>
        <v>2049</v>
      </c>
      <c r="C47" s="27">
        <f>'Row 3-OCEC 6 CT'!C47*'Discount Rate'!$C46</f>
        <v>3.0120399235285817</v>
      </c>
      <c r="D47" s="27">
        <f>'Row 3-OCEC 6 CT'!D47*'Discount Rate'!$C46</f>
        <v>0.35298099834912483</v>
      </c>
      <c r="E47" s="27">
        <f>'Row 3-OCEC 6 CT'!E47*'Discount Rate'!$C46</f>
        <v>2.8494101985787985</v>
      </c>
      <c r="F47" s="27">
        <f>'Row 3-OCEC 6 CT'!F47*'Discount Rate'!$C46</f>
        <v>-0.41296836801173342</v>
      </c>
      <c r="G47" s="27">
        <f>'Row 3-OCEC 6 CT'!G47*'Discount Rate'!$C46</f>
        <v>9.8965669160124767E-2</v>
      </c>
      <c r="H47" s="27">
        <f t="shared" si="0"/>
        <v>5.9004284216048957</v>
      </c>
      <c r="I47" s="28"/>
      <c r="J47" s="4"/>
    </row>
    <row r="48" spans="2:10" x14ac:dyDescent="0.25">
      <c r="I48" s="28"/>
      <c r="J48" s="4"/>
    </row>
    <row r="49" spans="2:10" x14ac:dyDescent="0.25">
      <c r="B49" s="20"/>
      <c r="I49" s="28"/>
      <c r="J49" s="4"/>
    </row>
    <row r="50" spans="2:10" x14ac:dyDescent="0.25">
      <c r="I50" s="28"/>
      <c r="J50" s="4"/>
    </row>
    <row r="51" spans="2:10" x14ac:dyDescent="0.25">
      <c r="B51" s="20"/>
      <c r="C51" s="26"/>
      <c r="D51" s="26"/>
      <c r="E51" s="26"/>
      <c r="F51" s="26"/>
      <c r="G51" s="26"/>
      <c r="H51" s="26"/>
      <c r="I51" s="28"/>
      <c r="J51" s="4"/>
    </row>
    <row r="52" spans="2:10" x14ac:dyDescent="0.25">
      <c r="B52" s="20"/>
      <c r="I52" s="28"/>
      <c r="J52" s="4"/>
    </row>
    <row r="53" spans="2:10" x14ac:dyDescent="0.25">
      <c r="B53" s="20"/>
      <c r="I53" s="28"/>
      <c r="J53" s="4"/>
    </row>
    <row r="54" spans="2:10" x14ac:dyDescent="0.25">
      <c r="B54" s="20"/>
      <c r="I54" s="28"/>
      <c r="J54" s="4"/>
    </row>
    <row r="55" spans="2:10" x14ac:dyDescent="0.25">
      <c r="I55" s="28"/>
      <c r="J55" s="4"/>
    </row>
    <row r="56" spans="2:10" x14ac:dyDescent="0.25">
      <c r="I56" s="28"/>
      <c r="J56" s="4"/>
    </row>
    <row r="57" spans="2:10" x14ac:dyDescent="0.25">
      <c r="I57" s="28"/>
      <c r="J57" s="4"/>
    </row>
    <row r="58" spans="2:10" x14ac:dyDescent="0.25">
      <c r="I58" s="28"/>
      <c r="J58" s="4"/>
    </row>
    <row r="59" spans="2:10" x14ac:dyDescent="0.25">
      <c r="I59" s="28"/>
      <c r="J59" s="4"/>
    </row>
    <row r="60" spans="2:10" x14ac:dyDescent="0.25">
      <c r="I60" s="28"/>
      <c r="J60" s="4"/>
    </row>
    <row r="61" spans="2:10" x14ac:dyDescent="0.25">
      <c r="I61" s="28"/>
      <c r="J61" s="4"/>
    </row>
    <row r="62" spans="2:10" x14ac:dyDescent="0.25">
      <c r="I62" s="28"/>
      <c r="J62" s="4"/>
    </row>
    <row r="63" spans="2:10" x14ac:dyDescent="0.25">
      <c r="I63" s="28"/>
      <c r="J63" s="4"/>
    </row>
    <row r="64" spans="2:10" x14ac:dyDescent="0.25">
      <c r="I64" s="28"/>
      <c r="J64" s="4"/>
    </row>
    <row r="65" spans="9:10" x14ac:dyDescent="0.25">
      <c r="I65" s="28"/>
      <c r="J65" s="4"/>
    </row>
    <row r="66" spans="9:10" x14ac:dyDescent="0.25">
      <c r="I66" s="28"/>
      <c r="J66" s="4"/>
    </row>
    <row r="67" spans="9:10" x14ac:dyDescent="0.25">
      <c r="I67" s="28"/>
      <c r="J67" s="4"/>
    </row>
    <row r="68" spans="9:10" x14ac:dyDescent="0.25">
      <c r="I68" s="28"/>
      <c r="J68" s="4"/>
    </row>
    <row r="69" spans="9:10" x14ac:dyDescent="0.25">
      <c r="I69" s="28"/>
      <c r="J69" s="4"/>
    </row>
    <row r="70" spans="9:10" x14ac:dyDescent="0.25">
      <c r="I70" s="28"/>
      <c r="J70" s="4"/>
    </row>
    <row r="71" spans="9:10" x14ac:dyDescent="0.25">
      <c r="I71" s="28"/>
      <c r="J71" s="4"/>
    </row>
    <row r="72" spans="9:10" x14ac:dyDescent="0.25">
      <c r="I72" s="28"/>
      <c r="J72" s="4"/>
    </row>
    <row r="73" spans="9:10" x14ac:dyDescent="0.25">
      <c r="I73" s="28"/>
      <c r="J73" s="4"/>
    </row>
    <row r="74" spans="9:10" x14ac:dyDescent="0.25">
      <c r="I74" s="28"/>
      <c r="J74" s="4"/>
    </row>
    <row r="75" spans="9:10" x14ac:dyDescent="0.25">
      <c r="I75" s="28"/>
      <c r="J75" s="4"/>
    </row>
    <row r="76" spans="9:10" x14ac:dyDescent="0.25">
      <c r="I76" s="28"/>
      <c r="J76" s="4"/>
    </row>
    <row r="77" spans="9:10" x14ac:dyDescent="0.25">
      <c r="I77" s="28"/>
      <c r="J77" s="4"/>
    </row>
    <row r="78" spans="9:10" x14ac:dyDescent="0.25">
      <c r="I78" s="28"/>
      <c r="J78" s="4"/>
    </row>
    <row r="79" spans="9:10" x14ac:dyDescent="0.25">
      <c r="I79" s="28"/>
      <c r="J79" s="4"/>
    </row>
    <row r="80" spans="9:10" x14ac:dyDescent="0.25">
      <c r="I80" s="28"/>
      <c r="J80" s="4"/>
    </row>
    <row r="81" spans="9:10" x14ac:dyDescent="0.25">
      <c r="I81" s="28"/>
      <c r="J81" s="4"/>
    </row>
    <row r="82" spans="9:10" x14ac:dyDescent="0.25">
      <c r="I82" s="28"/>
      <c r="J82" s="4"/>
    </row>
    <row r="83" spans="9:10" x14ac:dyDescent="0.25">
      <c r="I83" s="28"/>
      <c r="J83" s="4"/>
    </row>
    <row r="84" spans="9:10" x14ac:dyDescent="0.25">
      <c r="I84" s="28"/>
      <c r="J84" s="4"/>
    </row>
    <row r="85" spans="9:10" x14ac:dyDescent="0.25">
      <c r="I85" s="28"/>
      <c r="J85" s="4"/>
    </row>
    <row r="86" spans="9:10" x14ac:dyDescent="0.25">
      <c r="I86" s="28"/>
      <c r="J86" s="4"/>
    </row>
    <row r="87" spans="9:10" x14ac:dyDescent="0.25">
      <c r="I87" s="28"/>
      <c r="J87" s="4"/>
    </row>
    <row r="88" spans="9:10" x14ac:dyDescent="0.25">
      <c r="I88" s="28"/>
      <c r="J88" s="4"/>
    </row>
    <row r="89" spans="9:10" x14ac:dyDescent="0.25">
      <c r="I89" s="28"/>
      <c r="J89" s="4"/>
    </row>
    <row r="90" spans="9:10" x14ac:dyDescent="0.25">
      <c r="I90" s="28"/>
      <c r="J90" s="4"/>
    </row>
    <row r="91" spans="9:10" x14ac:dyDescent="0.25">
      <c r="I91" s="28"/>
      <c r="J91" s="4"/>
    </row>
    <row r="92" spans="9:10" x14ac:dyDescent="0.25">
      <c r="I92" s="28"/>
      <c r="J92" s="4"/>
    </row>
  </sheetData>
  <mergeCells count="4">
    <mergeCell ref="B8:H8"/>
    <mergeCell ref="B9:H9"/>
    <mergeCell ref="B10:H10"/>
    <mergeCell ref="B11:H11"/>
  </mergeCells>
  <pageMargins left="0.7" right="0.7" top="0.75" bottom="0.75" header="0.3" footer="0.3"/>
  <pageSetup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workbookViewId="0"/>
  </sheetViews>
  <sheetFormatPr defaultRowHeight="15" x14ac:dyDescent="0.25"/>
  <cols>
    <col min="1" max="1" width="9.140625" style="16"/>
    <col min="2" max="2" width="9.140625" style="25"/>
    <col min="3" max="8" width="15.140625" style="16" customWidth="1"/>
    <col min="9" max="16384" width="9.140625" style="16"/>
  </cols>
  <sheetData>
    <row r="1" spans="1:8" x14ac:dyDescent="0.25">
      <c r="A1" s="41" t="s">
        <v>59</v>
      </c>
      <c r="B1" s="40"/>
    </row>
    <row r="2" spans="1:8" x14ac:dyDescent="0.25">
      <c r="A2" s="41" t="s">
        <v>60</v>
      </c>
      <c r="B2" s="40"/>
    </row>
    <row r="3" spans="1:8" x14ac:dyDescent="0.25">
      <c r="A3" s="41" t="s">
        <v>61</v>
      </c>
      <c r="B3" s="40"/>
    </row>
    <row r="4" spans="1:8" x14ac:dyDescent="0.25">
      <c r="A4" s="41" t="s">
        <v>63</v>
      </c>
      <c r="B4" s="40"/>
    </row>
    <row r="5" spans="1:8" x14ac:dyDescent="0.25">
      <c r="A5" s="41" t="s">
        <v>62</v>
      </c>
      <c r="B5" s="40"/>
    </row>
    <row r="6" spans="1:8" x14ac:dyDescent="0.25">
      <c r="A6" s="41" t="s">
        <v>74</v>
      </c>
      <c r="B6" s="40"/>
    </row>
    <row r="7" spans="1:8" x14ac:dyDescent="0.25">
      <c r="A7" s="16">
        <v>1</v>
      </c>
      <c r="H7" s="25" t="s">
        <v>25</v>
      </c>
    </row>
    <row r="8" spans="1:8" x14ac:dyDescent="0.25">
      <c r="B8" s="44" t="s">
        <v>7</v>
      </c>
      <c r="C8" s="44"/>
      <c r="D8" s="44"/>
      <c r="E8" s="44"/>
      <c r="F8" s="44"/>
      <c r="G8" s="44"/>
      <c r="H8" s="44"/>
    </row>
    <row r="9" spans="1:8" x14ac:dyDescent="0.25">
      <c r="B9" s="44" t="s">
        <v>8</v>
      </c>
      <c r="C9" s="44"/>
      <c r="D9" s="44"/>
      <c r="E9" s="44"/>
      <c r="F9" s="44"/>
      <c r="G9" s="44"/>
      <c r="H9" s="44"/>
    </row>
    <row r="10" spans="1:8" ht="18.75" x14ac:dyDescent="0.3">
      <c r="B10" s="42" t="s">
        <v>41</v>
      </c>
      <c r="C10" s="42"/>
      <c r="D10" s="42"/>
      <c r="E10" s="42"/>
      <c r="F10" s="42"/>
      <c r="G10" s="42"/>
      <c r="H10" s="42"/>
    </row>
    <row r="11" spans="1:8" x14ac:dyDescent="0.25">
      <c r="B11" s="43" t="s">
        <v>55</v>
      </c>
      <c r="C11" s="43"/>
      <c r="D11" s="43"/>
      <c r="E11" s="43"/>
      <c r="F11" s="43"/>
      <c r="G11" s="43"/>
      <c r="H11" s="43"/>
    </row>
    <row r="12" spans="1:8" x14ac:dyDescent="0.25">
      <c r="B12" s="8"/>
      <c r="C12" s="9" t="s">
        <v>13</v>
      </c>
      <c r="D12" s="9" t="s">
        <v>13</v>
      </c>
      <c r="E12" s="9"/>
      <c r="F12" s="9"/>
      <c r="G12" s="9"/>
      <c r="H12" s="9"/>
    </row>
    <row r="13" spans="1:8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</row>
    <row r="14" spans="1:8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</row>
    <row r="15" spans="1:8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</row>
    <row r="16" spans="1:8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6" t="s">
        <v>5</v>
      </c>
    </row>
    <row r="17" spans="2:10" x14ac:dyDescent="0.25">
      <c r="B17" s="19">
        <v>2019</v>
      </c>
      <c r="C17" s="27">
        <f>'Row 4-OCEC 7 CT'!C17*'Discount Rate'!$C16</f>
        <v>60.624892969461499</v>
      </c>
      <c r="D17" s="27">
        <f>'Row 4-OCEC 7 CT'!D17*'Discount Rate'!$C16</f>
        <v>7.7037578076137052</v>
      </c>
      <c r="E17" s="27">
        <f>'Row 4-OCEC 7 CT'!E17*'Discount Rate'!$C16</f>
        <v>1.5485755043938685</v>
      </c>
      <c r="F17" s="27">
        <f>'Row 4-OCEC 7 CT'!F17*'Discount Rate'!$C16</f>
        <v>-0.5464210389085663</v>
      </c>
      <c r="G17" s="27">
        <f>'Row 4-OCEC 7 CT'!G17*'Discount Rate'!$C16</f>
        <v>0</v>
      </c>
      <c r="H17" s="27">
        <f t="shared" ref="H17:H47" si="0">SUM(C17:G17)</f>
        <v>69.330805242560515</v>
      </c>
      <c r="I17" s="28"/>
      <c r="J17" s="4"/>
    </row>
    <row r="18" spans="2:10" x14ac:dyDescent="0.25">
      <c r="B18" s="19">
        <f>B17+1</f>
        <v>2020</v>
      </c>
      <c r="C18" s="27">
        <f>'Row 4-OCEC 7 CT'!C18*'Discount Rate'!$C17</f>
        <v>89.290186968759571</v>
      </c>
      <c r="D18" s="27">
        <f>'Row 4-OCEC 7 CT'!D18*'Discount Rate'!$C17</f>
        <v>9.9524759677976355</v>
      </c>
      <c r="E18" s="27">
        <f>'Row 4-OCEC 7 CT'!E18*'Discount Rate'!$C17</f>
        <v>1.465658893613079</v>
      </c>
      <c r="F18" s="27">
        <f>'Row 4-OCEC 7 CT'!F18*'Discount Rate'!$C17</f>
        <v>-0.80763230070227243</v>
      </c>
      <c r="G18" s="27">
        <f>'Row 4-OCEC 7 CT'!G18*'Discount Rate'!$C17</f>
        <v>-2.7849389679354585E-2</v>
      </c>
      <c r="H18" s="27">
        <f t="shared" si="0"/>
        <v>99.872840139788664</v>
      </c>
      <c r="I18" s="28"/>
      <c r="J18" s="4"/>
    </row>
    <row r="19" spans="2:10" x14ac:dyDescent="0.25">
      <c r="B19" s="19">
        <f t="shared" ref="B19:B47" si="1">B18+1</f>
        <v>2021</v>
      </c>
      <c r="C19" s="27">
        <f>'Row 4-OCEC 7 CT'!C19*'Discount Rate'!$C18</f>
        <v>80.305015589471481</v>
      </c>
      <c r="D19" s="27">
        <f>'Row 4-OCEC 7 CT'!D19*'Discount Rate'!$C18</f>
        <v>8.8718220050573873</v>
      </c>
      <c r="E19" s="27">
        <f>'Row 4-OCEC 7 CT'!E19*'Discount Rate'!$C18</f>
        <v>1.7591113838576411</v>
      </c>
      <c r="F19" s="27">
        <f>'Row 4-OCEC 7 CT'!F19*'Discount Rate'!$C18</f>
        <v>-2.376691938501553</v>
      </c>
      <c r="G19" s="27">
        <f>'Row 4-OCEC 7 CT'!G19*'Discount Rate'!$C18</f>
        <v>-0.20723199463774028</v>
      </c>
      <c r="H19" s="27">
        <f t="shared" si="0"/>
        <v>88.352025045247217</v>
      </c>
      <c r="I19" s="28"/>
      <c r="J19" s="4"/>
    </row>
    <row r="20" spans="2:10" x14ac:dyDescent="0.25">
      <c r="B20" s="19">
        <f t="shared" si="1"/>
        <v>2022</v>
      </c>
      <c r="C20" s="27">
        <f>'Row 4-OCEC 7 CT'!C20*'Discount Rate'!$C19</f>
        <v>72.225810568083105</v>
      </c>
      <c r="D20" s="27">
        <f>'Row 4-OCEC 7 CT'!D20*'Discount Rate'!$C19</f>
        <v>7.9138536939887114</v>
      </c>
      <c r="E20" s="27">
        <f>'Row 4-OCEC 7 CT'!E20*'Discount Rate'!$C19</f>
        <v>1.3434007171362472</v>
      </c>
      <c r="F20" s="27">
        <f>'Row 4-OCEC 7 CT'!F20*'Discount Rate'!$C19</f>
        <v>-1.5661426438767749</v>
      </c>
      <c r="G20" s="27">
        <f>'Row 4-OCEC 7 CT'!G20*'Discount Rate'!$C19</f>
        <v>-1.2047251106731714E-2</v>
      </c>
      <c r="H20" s="27">
        <f t="shared" si="0"/>
        <v>79.904875084224557</v>
      </c>
      <c r="I20" s="28"/>
      <c r="J20" s="4"/>
    </row>
    <row r="21" spans="2:10" x14ac:dyDescent="0.25">
      <c r="B21" s="19">
        <f t="shared" si="1"/>
        <v>2023</v>
      </c>
      <c r="C21" s="27">
        <f>'Row 4-OCEC 7 CT'!C21*'Discount Rate'!$C20</f>
        <v>64.95605833893292</v>
      </c>
      <c r="D21" s="27">
        <f>'Row 4-OCEC 7 CT'!D21*'Discount Rate'!$C20</f>
        <v>7.0659262973343537</v>
      </c>
      <c r="E21" s="27">
        <f>'Row 4-OCEC 7 CT'!E21*'Discount Rate'!$C20</f>
        <v>1.2831238747985063</v>
      </c>
      <c r="F21" s="27">
        <f>'Row 4-OCEC 7 CT'!F21*'Discount Rate'!$C20</f>
        <v>-1.395110001664849</v>
      </c>
      <c r="G21" s="27">
        <f>'Row 4-OCEC 7 CT'!G21*'Discount Rate'!$C20</f>
        <v>-0.13446843389537488</v>
      </c>
      <c r="H21" s="27">
        <f t="shared" si="0"/>
        <v>71.775530075505557</v>
      </c>
      <c r="I21" s="28"/>
      <c r="J21" s="4"/>
    </row>
    <row r="22" spans="2:10" x14ac:dyDescent="0.25">
      <c r="B22" s="19">
        <f t="shared" si="1"/>
        <v>2024</v>
      </c>
      <c r="C22" s="27">
        <f>'Row 4-OCEC 7 CT'!C22*'Discount Rate'!$C21</f>
        <v>58.410355853873966</v>
      </c>
      <c r="D22" s="27">
        <f>'Row 4-OCEC 7 CT'!D22*'Discount Rate'!$C21</f>
        <v>6.314130108652857</v>
      </c>
      <c r="E22" s="27">
        <f>'Row 4-OCEC 7 CT'!E22*'Discount Rate'!$C21</f>
        <v>1.2307737539094743</v>
      </c>
      <c r="F22" s="27">
        <f>'Row 4-OCEC 7 CT'!F22*'Discount Rate'!$C21</f>
        <v>-1.2768101534883995</v>
      </c>
      <c r="G22" s="27">
        <f>'Row 4-OCEC 7 CT'!G22*'Discount Rate'!$C21</f>
        <v>-4.6903230128097682E-2</v>
      </c>
      <c r="H22" s="27">
        <f t="shared" si="0"/>
        <v>64.631546332819809</v>
      </c>
      <c r="I22" s="28"/>
      <c r="J22" s="4"/>
    </row>
    <row r="23" spans="2:10" x14ac:dyDescent="0.25">
      <c r="B23" s="19">
        <f t="shared" si="1"/>
        <v>2025</v>
      </c>
      <c r="C23" s="27">
        <f>'Row 4-OCEC 7 CT'!C23*'Discount Rate'!$C22</f>
        <v>52.512988337371887</v>
      </c>
      <c r="D23" s="27">
        <f>'Row 4-OCEC 7 CT'!D23*'Discount Rate'!$C22</f>
        <v>5.6431495327136876</v>
      </c>
      <c r="E23" s="27">
        <f>'Row 4-OCEC 7 CT'!E23*'Discount Rate'!$C22</f>
        <v>1.1754404973329731</v>
      </c>
      <c r="F23" s="27">
        <f>'Row 4-OCEC 7 CT'!F23*'Discount Rate'!$C22</f>
        <v>-0.78528336183299641</v>
      </c>
      <c r="G23" s="27">
        <f>'Row 4-OCEC 7 CT'!G23*'Discount Rate'!$C22</f>
        <v>-0.10179599134872393</v>
      </c>
      <c r="H23" s="27">
        <f t="shared" si="0"/>
        <v>58.444499014236825</v>
      </c>
      <c r="I23" s="28"/>
      <c r="J23" s="4"/>
    </row>
    <row r="24" spans="2:10" x14ac:dyDescent="0.25">
      <c r="B24" s="19">
        <f t="shared" si="1"/>
        <v>2026</v>
      </c>
      <c r="C24" s="27">
        <f>'Row 4-OCEC 7 CT'!C24*'Discount Rate'!$C23</f>
        <v>47.196781962299212</v>
      </c>
      <c r="D24" s="27">
        <f>'Row 4-OCEC 7 CT'!D24*'Discount Rate'!$C23</f>
        <v>5.0381984186638817</v>
      </c>
      <c r="E24" s="27">
        <f>'Row 4-OCEC 7 CT'!E24*'Discount Rate'!$C23</f>
        <v>1.3862328976912091</v>
      </c>
      <c r="F24" s="27">
        <f>'Row 4-OCEC 7 CT'!F24*'Discount Rate'!$C23</f>
        <v>7.6649873231477442E-2</v>
      </c>
      <c r="G24" s="27">
        <f>'Row 4-OCEC 7 CT'!G24*'Discount Rate'!$C23</f>
        <v>9.017632144848492E-2</v>
      </c>
      <c r="H24" s="27">
        <f t="shared" si="0"/>
        <v>53.788039473334258</v>
      </c>
      <c r="I24" s="28"/>
      <c r="J24" s="4"/>
    </row>
    <row r="25" spans="2:10" x14ac:dyDescent="0.25">
      <c r="B25" s="19">
        <f t="shared" si="1"/>
        <v>2027</v>
      </c>
      <c r="C25" s="27">
        <f>'Row 4-OCEC 7 CT'!C25*'Discount Rate'!$C24</f>
        <v>42.381681444657367</v>
      </c>
      <c r="D25" s="27">
        <f>'Row 4-OCEC 7 CT'!D25*'Discount Rate'!$C24</f>
        <v>4.490252156318979</v>
      </c>
      <c r="E25" s="27">
        <f>'Row 4-OCEC 7 CT'!E25*'Discount Rate'!$C24</f>
        <v>1.076355684338816</v>
      </c>
      <c r="F25" s="27">
        <f>'Row 4-OCEC 7 CT'!F25*'Discount Rate'!$C24</f>
        <v>0.22227444129714982</v>
      </c>
      <c r="G25" s="27">
        <f>'Row 4-OCEC 7 CT'!G25*'Discount Rate'!$C24</f>
        <v>2.9357001680760022E-2</v>
      </c>
      <c r="H25" s="27">
        <f t="shared" si="0"/>
        <v>48.199920728293073</v>
      </c>
      <c r="I25" s="28"/>
      <c r="J25" s="4"/>
    </row>
    <row r="26" spans="2:10" x14ac:dyDescent="0.25">
      <c r="B26" s="19">
        <f t="shared" si="1"/>
        <v>2028</v>
      </c>
      <c r="C26" s="27">
        <f>'Row 4-OCEC 7 CT'!C26*'Discount Rate'!$C25</f>
        <v>37.997736142855956</v>
      </c>
      <c r="D26" s="27">
        <f>'Row 4-OCEC 7 CT'!D26*'Discount Rate'!$C25</f>
        <v>3.9942923974050779</v>
      </c>
      <c r="E26" s="27">
        <f>'Row 4-OCEC 7 CT'!E26*'Discount Rate'!$C25</f>
        <v>2.1656587023444871</v>
      </c>
      <c r="F26" s="27">
        <f>'Row 4-OCEC 7 CT'!F26*'Discount Rate'!$C25</f>
        <v>0.18334229094880722</v>
      </c>
      <c r="G26" s="27">
        <f>'Row 4-OCEC 7 CT'!G26*'Discount Rate'!$C25</f>
        <v>5.8513497111367573E-2</v>
      </c>
      <c r="H26" s="27">
        <f t="shared" si="0"/>
        <v>44.399543030665697</v>
      </c>
      <c r="I26" s="28"/>
      <c r="J26" s="4"/>
    </row>
    <row r="27" spans="2:10" x14ac:dyDescent="0.25">
      <c r="B27" s="19">
        <f t="shared" si="1"/>
        <v>2029</v>
      </c>
      <c r="C27" s="27">
        <f>'Row 4-OCEC 7 CT'!C27*'Discount Rate'!$C26</f>
        <v>34.00503996620003</v>
      </c>
      <c r="D27" s="27">
        <f>'Row 4-OCEC 7 CT'!D27*'Discount Rate'!$C26</f>
        <v>3.5457316204154705</v>
      </c>
      <c r="E27" s="27">
        <f>'Row 4-OCEC 7 CT'!E27*'Discount Rate'!$C26</f>
        <v>0.97074447132835195</v>
      </c>
      <c r="F27" s="27">
        <f>'Row 4-OCEC 7 CT'!F27*'Discount Rate'!$C26</f>
        <v>-3.628406480740138E-2</v>
      </c>
      <c r="G27" s="27">
        <f>'Row 4-OCEC 7 CT'!G27*'Discount Rate'!$C26</f>
        <v>-4.7169284249394913E-2</v>
      </c>
      <c r="H27" s="27">
        <f t="shared" si="0"/>
        <v>38.43806270888706</v>
      </c>
      <c r="I27" s="28"/>
      <c r="J27" s="4"/>
    </row>
    <row r="28" spans="2:10" x14ac:dyDescent="0.25">
      <c r="B28" s="19">
        <f t="shared" si="1"/>
        <v>2030</v>
      </c>
      <c r="C28" s="27">
        <f>'Row 4-OCEC 7 CT'!C28*'Discount Rate'!$C27</f>
        <v>30.2500736113805</v>
      </c>
      <c r="D28" s="27">
        <f>'Row 4-OCEC 7 CT'!D28*'Discount Rate'!$C27</f>
        <v>3.1403674427952009</v>
      </c>
      <c r="E28" s="27">
        <f>'Row 4-OCEC 7 CT'!E28*'Discount Rate'!$C27</f>
        <v>0.9239595050104874</v>
      </c>
      <c r="F28" s="27">
        <f>'Row 4-OCEC 7 CT'!F28*'Discount Rate'!$C27</f>
        <v>5.7374114196401649E-2</v>
      </c>
      <c r="G28" s="27">
        <f>'Row 4-OCEC 7 CT'!G28*'Discount Rate'!$C27</f>
        <v>-2.6999583151184638E-2</v>
      </c>
      <c r="H28" s="27">
        <f t="shared" si="0"/>
        <v>34.344775090231401</v>
      </c>
      <c r="I28" s="28"/>
      <c r="J28" s="4"/>
    </row>
    <row r="29" spans="2:10" x14ac:dyDescent="0.25">
      <c r="B29" s="19">
        <f t="shared" si="1"/>
        <v>2031</v>
      </c>
      <c r="C29" s="27">
        <f>'Row 4-OCEC 7 CT'!C29*'Discount Rate'!$C28</f>
        <v>26.853069594400473</v>
      </c>
      <c r="D29" s="27">
        <f>'Row 4-OCEC 7 CT'!D29*'Discount Rate'!$C28</f>
        <v>2.7743532839380149</v>
      </c>
      <c r="E29" s="27">
        <f>'Row 4-OCEC 7 CT'!E29*'Discount Rate'!$C28</f>
        <v>1.1006384296081162</v>
      </c>
      <c r="F29" s="27">
        <f>'Row 4-OCEC 7 CT'!F29*'Discount Rate'!$C28</f>
        <v>3.1391943950459531E-3</v>
      </c>
      <c r="G29" s="27">
        <f>'Row 4-OCEC 7 CT'!G29*'Discount Rate'!$C28</f>
        <v>8.7897443055487301E-2</v>
      </c>
      <c r="H29" s="27">
        <f t="shared" si="0"/>
        <v>30.819097945397139</v>
      </c>
      <c r="I29" s="28"/>
      <c r="J29" s="4"/>
    </row>
    <row r="30" spans="2:10" x14ac:dyDescent="0.25">
      <c r="B30" s="19">
        <f t="shared" si="1"/>
        <v>2032</v>
      </c>
      <c r="C30" s="27">
        <f>'Row 4-OCEC 7 CT'!C30*'Discount Rate'!$C29</f>
        <v>24.282348366484452</v>
      </c>
      <c r="D30" s="27">
        <f>'Row 4-OCEC 7 CT'!D30*'Discount Rate'!$C29</f>
        <v>2.4697318201470182</v>
      </c>
      <c r="E30" s="27">
        <f>'Row 4-OCEC 7 CT'!E30*'Discount Rate'!$C29</f>
        <v>0.87738717876441741</v>
      </c>
      <c r="F30" s="27">
        <f>'Row 4-OCEC 7 CT'!F30*'Discount Rate'!$C29</f>
        <v>-0.29783073972063789</v>
      </c>
      <c r="G30" s="27">
        <f>'Row 4-OCEC 7 CT'!G30*'Discount Rate'!$C29</f>
        <v>-8.7597276388391654E-2</v>
      </c>
      <c r="H30" s="27">
        <f t="shared" si="0"/>
        <v>27.244039349286862</v>
      </c>
      <c r="I30" s="28"/>
      <c r="J30" s="4"/>
    </row>
    <row r="31" spans="2:10" x14ac:dyDescent="0.25">
      <c r="B31" s="19">
        <f t="shared" si="1"/>
        <v>2033</v>
      </c>
      <c r="C31" s="27">
        <f>'Row 4-OCEC 7 CT'!C31*'Discount Rate'!$C30</f>
        <v>21.784046562657579</v>
      </c>
      <c r="D31" s="27">
        <f>'Row 4-OCEC 7 CT'!D31*'Discount Rate'!$C30</f>
        <v>2.1880390242740417</v>
      </c>
      <c r="E31" s="27">
        <f>'Row 4-OCEC 7 CT'!E31*'Discount Rate'!$C30</f>
        <v>0.85665426262464184</v>
      </c>
      <c r="F31" s="27">
        <f>'Row 4-OCEC 7 CT'!F31*'Discount Rate'!$C30</f>
        <v>-0.39652752775590411</v>
      </c>
      <c r="G31" s="27">
        <f>'Row 4-OCEC 7 CT'!G31*'Discount Rate'!$C30</f>
        <v>-0.10048985292437997</v>
      </c>
      <c r="H31" s="27">
        <f t="shared" si="0"/>
        <v>24.331722468875977</v>
      </c>
      <c r="I31" s="28"/>
      <c r="J31" s="4"/>
    </row>
    <row r="32" spans="2:10" x14ac:dyDescent="0.25">
      <c r="B32" s="19">
        <f t="shared" si="1"/>
        <v>2034</v>
      </c>
      <c r="C32" s="27">
        <f>'Row 4-OCEC 7 CT'!C32*'Discount Rate'!$C31</f>
        <v>19.200525206937922</v>
      </c>
      <c r="D32" s="27">
        <f>'Row 4-OCEC 7 CT'!D32*'Discount Rate'!$C31</f>
        <v>1.9352119545424999</v>
      </c>
      <c r="E32" s="27">
        <f>'Row 4-OCEC 7 CT'!E32*'Discount Rate'!$C31</f>
        <v>0.82337057390519908</v>
      </c>
      <c r="F32" s="27">
        <f>'Row 4-OCEC 7 CT'!F32*'Discount Rate'!$C31</f>
        <v>-0.52545431118336949</v>
      </c>
      <c r="G32" s="27">
        <f>'Row 4-OCEC 7 CT'!G32*'Discount Rate'!$C31</f>
        <v>-0.18694047609415096</v>
      </c>
      <c r="H32" s="27">
        <f t="shared" si="0"/>
        <v>21.246712948108097</v>
      </c>
      <c r="I32" s="28"/>
      <c r="J32" s="4"/>
    </row>
    <row r="33" spans="2:10" x14ac:dyDescent="0.25">
      <c r="B33" s="19">
        <f t="shared" si="1"/>
        <v>2035</v>
      </c>
      <c r="C33" s="27">
        <f>'Row 4-OCEC 7 CT'!C33*'Discount Rate'!$C32</f>
        <v>16.87200168243519</v>
      </c>
      <c r="D33" s="27">
        <f>'Row 4-OCEC 7 CT'!D33*'Discount Rate'!$C32</f>
        <v>1.7354425800746902</v>
      </c>
      <c r="E33" s="27">
        <f>'Row 4-OCEC 7 CT'!E33*'Discount Rate'!$C32</f>
        <v>0.80917972828045648</v>
      </c>
      <c r="F33" s="27">
        <f>'Row 4-OCEC 7 CT'!F33*'Discount Rate'!$C32</f>
        <v>-1.1043853087739492</v>
      </c>
      <c r="G33" s="27">
        <f>'Row 4-OCEC 7 CT'!G33*'Discount Rate'!$C32</f>
        <v>-0.45115314741393514</v>
      </c>
      <c r="H33" s="27">
        <f t="shared" si="0"/>
        <v>17.861085534602449</v>
      </c>
      <c r="I33" s="28"/>
      <c r="J33" s="4"/>
    </row>
    <row r="34" spans="2:10" x14ac:dyDescent="0.25">
      <c r="B34" s="19">
        <f t="shared" si="1"/>
        <v>2036</v>
      </c>
      <c r="C34" s="27">
        <f>'Row 4-OCEC 7 CT'!C34*'Discount Rate'!$C33</f>
        <v>14.775366391588774</v>
      </c>
      <c r="D34" s="27">
        <f>'Row 4-OCEC 7 CT'!D34*'Discount Rate'!$C33</f>
        <v>1.5671771290019894</v>
      </c>
      <c r="E34" s="27">
        <f>'Row 4-OCEC 7 CT'!E34*'Discount Rate'!$C33</f>
        <v>0.94598487532743236</v>
      </c>
      <c r="F34" s="27">
        <f>'Row 4-OCEC 7 CT'!F34*'Discount Rate'!$C33</f>
        <v>-0.4152670779107403</v>
      </c>
      <c r="G34" s="27">
        <f>'Row 4-OCEC 7 CT'!G34*'Discount Rate'!$C33</f>
        <v>-6.3382869786362317E-2</v>
      </c>
      <c r="H34" s="27">
        <f t="shared" si="0"/>
        <v>16.809878448221092</v>
      </c>
      <c r="I34" s="28"/>
      <c r="J34" s="4"/>
    </row>
    <row r="35" spans="2:10" x14ac:dyDescent="0.25">
      <c r="B35" s="19">
        <f t="shared" si="1"/>
        <v>2037</v>
      </c>
      <c r="C35" s="27">
        <f>'Row 4-OCEC 7 CT'!C35*'Discount Rate'!$C34</f>
        <v>12.88951145206285</v>
      </c>
      <c r="D35" s="27">
        <f>'Row 4-OCEC 7 CT'!D35*'Discount Rate'!$C34</f>
        <v>1.4143863456881827</v>
      </c>
      <c r="E35" s="27">
        <f>'Row 4-OCEC 7 CT'!E35*'Discount Rate'!$C34</f>
        <v>0.74301644805987388</v>
      </c>
      <c r="F35" s="27">
        <f>'Row 4-OCEC 7 CT'!F35*'Discount Rate'!$C34</f>
        <v>-1.4230595662460871E-2</v>
      </c>
      <c r="G35" s="27">
        <f>'Row 4-OCEC 7 CT'!G35*'Discount Rate'!$C34</f>
        <v>-5.4889440412339584E-2</v>
      </c>
      <c r="H35" s="27">
        <f t="shared" si="0"/>
        <v>14.977794209736107</v>
      </c>
      <c r="I35" s="28"/>
      <c r="J35" s="4"/>
    </row>
    <row r="36" spans="2:10" x14ac:dyDescent="0.25">
      <c r="B36" s="19">
        <f t="shared" si="1"/>
        <v>2038</v>
      </c>
      <c r="C36" s="27">
        <f>'Row 4-OCEC 7 CT'!C36*'Discount Rate'!$C35</f>
        <v>11.195158371073084</v>
      </c>
      <c r="D36" s="27">
        <f>'Row 4-OCEC 7 CT'!D36*'Discount Rate'!$C35</f>
        <v>1.2753505149998974</v>
      </c>
      <c r="E36" s="27">
        <f>'Row 4-OCEC 7 CT'!E36*'Discount Rate'!$C35</f>
        <v>1.4165443011493264</v>
      </c>
      <c r="F36" s="27">
        <f>'Row 4-OCEC 7 CT'!F36*'Discount Rate'!$C35</f>
        <v>6.4291727350892849E-2</v>
      </c>
      <c r="G36" s="27">
        <f>'Row 4-OCEC 7 CT'!G36*'Discount Rate'!$C35</f>
        <v>2.2691197888483082E-2</v>
      </c>
      <c r="H36" s="27">
        <f t="shared" si="0"/>
        <v>13.974036112461683</v>
      </c>
      <c r="I36" s="28"/>
      <c r="J36" s="4"/>
    </row>
    <row r="37" spans="2:10" x14ac:dyDescent="0.25">
      <c r="B37" s="19">
        <f t="shared" si="1"/>
        <v>2039</v>
      </c>
      <c r="C37" s="27">
        <f>'Row 4-OCEC 7 CT'!C37*'Discount Rate'!$C36</f>
        <v>9.7429118672557369</v>
      </c>
      <c r="D37" s="27">
        <f>'Row 4-OCEC 7 CT'!D37*'Discount Rate'!$C36</f>
        <v>1.1488645236685111</v>
      </c>
      <c r="E37" s="27">
        <f>'Row 4-OCEC 7 CT'!E37*'Discount Rate'!$C36</f>
        <v>2.4958103369175832</v>
      </c>
      <c r="F37" s="27">
        <f>'Row 4-OCEC 7 CT'!F37*'Discount Rate'!$C36</f>
        <v>-0.25855006430488681</v>
      </c>
      <c r="G37" s="27">
        <f>'Row 4-OCEC 7 CT'!G37*'Discount Rate'!$C36</f>
        <v>1.2311907824070437E-2</v>
      </c>
      <c r="H37" s="27">
        <f t="shared" si="0"/>
        <v>13.141348571361016</v>
      </c>
      <c r="I37" s="28"/>
      <c r="J37" s="4"/>
    </row>
    <row r="38" spans="2:10" x14ac:dyDescent="0.25">
      <c r="B38" s="19">
        <f t="shared" si="1"/>
        <v>2040</v>
      </c>
      <c r="C38" s="27">
        <f>'Row 4-OCEC 7 CT'!C38*'Discount Rate'!$C37</f>
        <v>8.5656522177539252</v>
      </c>
      <c r="D38" s="27">
        <f>'Row 4-OCEC 7 CT'!D38*'Discount Rate'!$C37</f>
        <v>1.0338410154416611</v>
      </c>
      <c r="E38" s="27">
        <f>'Row 4-OCEC 7 CT'!E38*'Discount Rate'!$C37</f>
        <v>2.8305810056647265</v>
      </c>
      <c r="F38" s="27">
        <f>'Row 4-OCEC 7 CT'!F38*'Discount Rate'!$C37</f>
        <v>-0.5496898665740455</v>
      </c>
      <c r="G38" s="27">
        <f>'Row 4-OCEC 7 CT'!G38*'Discount Rate'!$C37</f>
        <v>-0.14069443013517655</v>
      </c>
      <c r="H38" s="27">
        <f t="shared" si="0"/>
        <v>11.73968994215109</v>
      </c>
      <c r="I38" s="28"/>
      <c r="J38" s="4"/>
    </row>
    <row r="39" spans="2:10" x14ac:dyDescent="0.25">
      <c r="B39" s="19">
        <f t="shared" si="1"/>
        <v>2041</v>
      </c>
      <c r="C39" s="27">
        <f>'Row 4-OCEC 7 CT'!C39*'Discount Rate'!$C38</f>
        <v>7.4761459712530538</v>
      </c>
      <c r="D39" s="27">
        <f>'Row 4-OCEC 7 CT'!D39*'Discount Rate'!$C38</f>
        <v>0.92929563938794557</v>
      </c>
      <c r="E39" s="27">
        <f>'Row 4-OCEC 7 CT'!E39*'Discount Rate'!$C38</f>
        <v>3.3388455350853903</v>
      </c>
      <c r="F39" s="27">
        <f>'Row 4-OCEC 7 CT'!F39*'Discount Rate'!$C38</f>
        <v>3.8042548269121824E-2</v>
      </c>
      <c r="G39" s="27">
        <f>'Row 4-OCEC 7 CT'!G39*'Discount Rate'!$C38</f>
        <v>6.3911481091801503E-2</v>
      </c>
      <c r="H39" s="27">
        <f t="shared" si="0"/>
        <v>11.846241175087313</v>
      </c>
      <c r="I39" s="28"/>
      <c r="J39" s="4"/>
    </row>
    <row r="40" spans="2:10" x14ac:dyDescent="0.25">
      <c r="B40" s="19">
        <f t="shared" si="1"/>
        <v>2042</v>
      </c>
      <c r="C40" s="27">
        <f>'Row 4-OCEC 7 CT'!C40*'Discount Rate'!$C39</f>
        <v>6.659959287074197</v>
      </c>
      <c r="D40" s="27">
        <f>'Row 4-OCEC 7 CT'!D40*'Discount Rate'!$C39</f>
        <v>0.83523606563911013</v>
      </c>
      <c r="E40" s="27">
        <f>'Row 4-OCEC 7 CT'!E40*'Discount Rate'!$C39</f>
        <v>3.0910720111126189</v>
      </c>
      <c r="F40" s="27">
        <f>'Row 4-OCEC 7 CT'!F40*'Discount Rate'!$C39</f>
        <v>0.1514483365184752</v>
      </c>
      <c r="G40" s="27">
        <f>'Row 4-OCEC 7 CT'!G40*'Discount Rate'!$C39</f>
        <v>-1.6984860170278462E-2</v>
      </c>
      <c r="H40" s="27">
        <f t="shared" si="0"/>
        <v>10.720730840174122</v>
      </c>
      <c r="I40" s="28"/>
      <c r="J40" s="4"/>
    </row>
    <row r="41" spans="2:10" x14ac:dyDescent="0.25">
      <c r="B41" s="19">
        <f t="shared" si="1"/>
        <v>2043</v>
      </c>
      <c r="C41" s="27">
        <f>'Row 4-OCEC 7 CT'!C41*'Discount Rate'!$C40</f>
        <v>5.9213833838762326</v>
      </c>
      <c r="D41" s="27">
        <f>'Row 4-OCEC 7 CT'!D41*'Discount Rate'!$C40</f>
        <v>0.62894950979633735</v>
      </c>
      <c r="E41" s="27">
        <f>'Row 4-OCEC 7 CT'!E41*'Discount Rate'!$C40</f>
        <v>2.7503815168306587</v>
      </c>
      <c r="F41" s="27">
        <f>'Row 4-OCEC 7 CT'!F41*'Discount Rate'!$C40</f>
        <v>-6.4510134587822621E-2</v>
      </c>
      <c r="G41" s="27">
        <f>'Row 4-OCEC 7 CT'!G41*'Discount Rate'!$C40</f>
        <v>-6.4510134587792686E-2</v>
      </c>
      <c r="H41" s="27">
        <f t="shared" si="0"/>
        <v>9.171694141327615</v>
      </c>
      <c r="I41" s="28"/>
      <c r="J41" s="4"/>
    </row>
    <row r="42" spans="2:10" x14ac:dyDescent="0.25">
      <c r="B42" s="19">
        <f t="shared" si="1"/>
        <v>2044</v>
      </c>
      <c r="C42" s="27">
        <f>'Row 4-OCEC 7 CT'!C42*'Discount Rate'!$C41</f>
        <v>5.2535559949476545</v>
      </c>
      <c r="D42" s="27">
        <f>'Row 4-OCEC 7 CT'!D42*'Discount Rate'!$C41</f>
        <v>0.50973978122829322</v>
      </c>
      <c r="E42" s="27">
        <f>'Row 4-OCEC 7 CT'!E42*'Discount Rate'!$C41</f>
        <v>2.4103074366780217</v>
      </c>
      <c r="F42" s="27">
        <f>'Row 4-OCEC 7 CT'!F42*'Discount Rate'!$C41</f>
        <v>-0.16041844481479708</v>
      </c>
      <c r="G42" s="27">
        <f>'Row 4-OCEC 7 CT'!G42*'Discount Rate'!$C41</f>
        <v>8.0821506547948563E-2</v>
      </c>
      <c r="H42" s="27">
        <f t="shared" si="0"/>
        <v>8.0940062745871213</v>
      </c>
      <c r="I42" s="28"/>
      <c r="J42" s="4"/>
    </row>
    <row r="43" spans="2:10" x14ac:dyDescent="0.25">
      <c r="B43" s="19">
        <f t="shared" si="1"/>
        <v>2045</v>
      </c>
      <c r="C43" s="27">
        <f>'Row 4-OCEC 7 CT'!C43*'Discount Rate'!$C42</f>
        <v>4.6501926949716941</v>
      </c>
      <c r="D43" s="27">
        <f>'Row 4-OCEC 7 CT'!D43*'Discount Rate'!$C42</f>
        <v>0.45768305658736541</v>
      </c>
      <c r="E43" s="27">
        <f>'Row 4-OCEC 7 CT'!E43*'Discount Rate'!$C42</f>
        <v>2.1569933232071166</v>
      </c>
      <c r="F43" s="27">
        <f>'Row 4-OCEC 7 CT'!F43*'Discount Rate'!$C42</f>
        <v>-0.15306249242355882</v>
      </c>
      <c r="G43" s="27">
        <f>'Row 4-OCEC 7 CT'!G43*'Discount Rate'!$C42</f>
        <v>8.1189867985975328E-2</v>
      </c>
      <c r="H43" s="27">
        <f t="shared" si="0"/>
        <v>7.192996450328593</v>
      </c>
      <c r="I43" s="28"/>
      <c r="J43" s="4"/>
    </row>
    <row r="44" spans="2:10" x14ac:dyDescent="0.25">
      <c r="B44" s="19">
        <f t="shared" si="1"/>
        <v>2046</v>
      </c>
      <c r="C44" s="27">
        <f>'Row 4-OCEC 7 CT'!C44*'Discount Rate'!$C43</f>
        <v>4.105542772039743</v>
      </c>
      <c r="D44" s="27">
        <f>'Row 4-OCEC 7 CT'!D44*'Discount Rate'!$C43</f>
        <v>0.41041650417415854</v>
      </c>
      <c r="E44" s="27">
        <f>'Row 4-OCEC 7 CT'!E44*'Discount Rate'!$C43</f>
        <v>2.014706596312553</v>
      </c>
      <c r="F44" s="27">
        <f>'Row 4-OCEC 7 CT'!F44*'Discount Rate'!$C43</f>
        <v>-0.14604431265898998</v>
      </c>
      <c r="G44" s="27">
        <f>'Row 4-OCEC 7 CT'!G44*'Discount Rate'!$C43</f>
        <v>8.1559908310695289E-2</v>
      </c>
      <c r="H44" s="27">
        <f t="shared" si="0"/>
        <v>6.4661814681781609</v>
      </c>
      <c r="I44" s="28"/>
      <c r="J44" s="4"/>
    </row>
    <row r="45" spans="2:10" x14ac:dyDescent="0.25">
      <c r="B45" s="19">
        <f t="shared" si="1"/>
        <v>2047</v>
      </c>
      <c r="C45" s="27">
        <f>'Row 4-OCEC 7 CT'!C45*'Discount Rate'!$C44</f>
        <v>3.6143459254447454</v>
      </c>
      <c r="D45" s="27">
        <f>'Row 4-OCEC 7 CT'!D45*'Discount Rate'!$C44</f>
        <v>0.36758347190517376</v>
      </c>
      <c r="E45" s="27">
        <f>'Row 4-OCEC 7 CT'!E45*'Discount Rate'!$C44</f>
        <v>1.6974485335044442</v>
      </c>
      <c r="F45" s="27">
        <f>'Row 4-OCEC 7 CT'!F45*'Discount Rate'!$C44</f>
        <v>-0.13934837567443406</v>
      </c>
      <c r="G45" s="27">
        <f>'Row 4-OCEC 7 CT'!G45*'Discount Rate'!$C44</f>
        <v>8.1931635174056369E-2</v>
      </c>
      <c r="H45" s="27">
        <f t="shared" si="0"/>
        <v>5.6219611903539857</v>
      </c>
      <c r="I45" s="28"/>
      <c r="J45" s="4"/>
    </row>
    <row r="46" spans="2:10" x14ac:dyDescent="0.25">
      <c r="B46" s="19">
        <f t="shared" si="1"/>
        <v>2048</v>
      </c>
      <c r="C46" s="27">
        <f>'Row 4-OCEC 7 CT'!C46*'Discount Rate'!$C45</f>
        <v>3.1717888606282396</v>
      </c>
      <c r="D46" s="27">
        <f>'Row 4-OCEC 7 CT'!D46*'Discount Rate'!$C45</f>
        <v>0.32884566848675095</v>
      </c>
      <c r="E46" s="27">
        <f>'Row 4-OCEC 7 CT'!E46*'Discount Rate'!$C45</f>
        <v>1.3961795072980534</v>
      </c>
      <c r="F46" s="27">
        <f>'Row 4-OCEC 7 CT'!F46*'Discount Rate'!$C45</f>
        <v>-0.13295986648983552</v>
      </c>
      <c r="G46" s="27">
        <f>'Row 4-OCEC 7 CT'!G46*'Discount Rate'!$C45</f>
        <v>8.230505626256876E-2</v>
      </c>
      <c r="H46" s="27">
        <f t="shared" si="0"/>
        <v>4.8461592261857769</v>
      </c>
      <c r="I46" s="28"/>
      <c r="J46" s="4"/>
    </row>
    <row r="47" spans="2:10" x14ac:dyDescent="0.25">
      <c r="B47" s="19">
        <f t="shared" si="1"/>
        <v>2049</v>
      </c>
      <c r="C47" s="27">
        <f>'Row 4-OCEC 7 CT'!C47*'Discount Rate'!$C46</f>
        <v>1.424980930227894</v>
      </c>
      <c r="D47" s="27">
        <f>'Row 4-OCEC 7 CT'!D47*'Discount Rate'!$C46</f>
        <v>0.29378114311127379</v>
      </c>
      <c r="E47" s="27">
        <f>'Row 4-OCEC 7 CT'!E47*'Discount Rate'!$C46</f>
        <v>1.0144470562207197</v>
      </c>
      <c r="F47" s="27">
        <f>'Row 4-OCEC 7 CT'!F47*'Discount Rate'!$C46</f>
        <v>-0.12686465204957972</v>
      </c>
      <c r="G47" s="27">
        <f>'Row 4-OCEC 7 CT'!G47*'Discount Rate'!$C46</f>
        <v>8.2680179298298712E-2</v>
      </c>
      <c r="H47" s="27">
        <f t="shared" si="0"/>
        <v>2.6890246568086069</v>
      </c>
      <c r="I47" s="28"/>
      <c r="J47" s="4"/>
    </row>
    <row r="48" spans="2:10" x14ac:dyDescent="0.25">
      <c r="I48" s="28"/>
      <c r="J48" s="4"/>
    </row>
    <row r="49" spans="2:10" x14ac:dyDescent="0.25">
      <c r="B49" s="20"/>
      <c r="I49" s="28"/>
      <c r="J49" s="4"/>
    </row>
    <row r="50" spans="2:10" x14ac:dyDescent="0.25">
      <c r="I50" s="28"/>
      <c r="J50" s="4"/>
    </row>
    <row r="51" spans="2:10" x14ac:dyDescent="0.25">
      <c r="B51" s="20"/>
      <c r="C51" s="26"/>
      <c r="D51" s="26"/>
      <c r="E51" s="26"/>
      <c r="F51" s="26"/>
      <c r="G51" s="26"/>
      <c r="H51" s="26"/>
      <c r="I51" s="28"/>
      <c r="J51" s="4"/>
    </row>
    <row r="52" spans="2:10" x14ac:dyDescent="0.25">
      <c r="B52" s="20"/>
      <c r="I52" s="28"/>
      <c r="J52" s="4"/>
    </row>
    <row r="53" spans="2:10" x14ac:dyDescent="0.25">
      <c r="B53" s="20"/>
      <c r="I53" s="28"/>
      <c r="J53" s="4"/>
    </row>
    <row r="54" spans="2:10" x14ac:dyDescent="0.25">
      <c r="B54" s="20"/>
      <c r="I54" s="28"/>
      <c r="J54" s="4"/>
    </row>
    <row r="55" spans="2:10" x14ac:dyDescent="0.25">
      <c r="I55" s="28"/>
      <c r="J55" s="4"/>
    </row>
    <row r="56" spans="2:10" x14ac:dyDescent="0.25">
      <c r="I56" s="28"/>
      <c r="J56" s="4"/>
    </row>
    <row r="57" spans="2:10" x14ac:dyDescent="0.25">
      <c r="I57" s="28"/>
      <c r="J57" s="4"/>
    </row>
    <row r="58" spans="2:10" x14ac:dyDescent="0.25">
      <c r="I58" s="28"/>
      <c r="J58" s="4"/>
    </row>
    <row r="59" spans="2:10" x14ac:dyDescent="0.25">
      <c r="I59" s="28"/>
      <c r="J59" s="4"/>
    </row>
    <row r="60" spans="2:10" x14ac:dyDescent="0.25">
      <c r="I60" s="28"/>
      <c r="J60" s="4"/>
    </row>
    <row r="61" spans="2:10" x14ac:dyDescent="0.25">
      <c r="I61" s="28"/>
      <c r="J61" s="4"/>
    </row>
    <row r="62" spans="2:10" x14ac:dyDescent="0.25">
      <c r="I62" s="28"/>
      <c r="J62" s="4"/>
    </row>
    <row r="63" spans="2:10" x14ac:dyDescent="0.25">
      <c r="I63" s="28"/>
      <c r="J63" s="4"/>
    </row>
    <row r="64" spans="2:10" x14ac:dyDescent="0.25">
      <c r="I64" s="28"/>
      <c r="J64" s="4"/>
    </row>
    <row r="65" spans="9:10" x14ac:dyDescent="0.25">
      <c r="I65" s="28"/>
      <c r="J65" s="4"/>
    </row>
    <row r="66" spans="9:10" x14ac:dyDescent="0.25">
      <c r="I66" s="28"/>
      <c r="J66" s="4"/>
    </row>
    <row r="67" spans="9:10" x14ac:dyDescent="0.25">
      <c r="I67" s="28"/>
      <c r="J67" s="4"/>
    </row>
    <row r="68" spans="9:10" x14ac:dyDescent="0.25">
      <c r="I68" s="28"/>
      <c r="J68" s="4"/>
    </row>
    <row r="69" spans="9:10" x14ac:dyDescent="0.25">
      <c r="I69" s="28"/>
      <c r="J69" s="4"/>
    </row>
    <row r="70" spans="9:10" x14ac:dyDescent="0.25">
      <c r="I70" s="28"/>
      <c r="J70" s="4"/>
    </row>
    <row r="71" spans="9:10" x14ac:dyDescent="0.25">
      <c r="I71" s="28"/>
      <c r="J71" s="4"/>
    </row>
    <row r="72" spans="9:10" x14ac:dyDescent="0.25">
      <c r="I72" s="28"/>
      <c r="J72" s="4"/>
    </row>
    <row r="73" spans="9:10" x14ac:dyDescent="0.25">
      <c r="I73" s="28"/>
      <c r="J73" s="4"/>
    </row>
    <row r="74" spans="9:10" x14ac:dyDescent="0.25">
      <c r="I74" s="28"/>
      <c r="J74" s="4"/>
    </row>
    <row r="75" spans="9:10" x14ac:dyDescent="0.25">
      <c r="I75" s="28"/>
      <c r="J75" s="4"/>
    </row>
    <row r="76" spans="9:10" x14ac:dyDescent="0.25">
      <c r="I76" s="28"/>
      <c r="J76" s="4"/>
    </row>
    <row r="77" spans="9:10" x14ac:dyDescent="0.25">
      <c r="I77" s="28"/>
      <c r="J77" s="4"/>
    </row>
    <row r="78" spans="9:10" x14ac:dyDescent="0.25">
      <c r="I78" s="28"/>
      <c r="J78" s="4"/>
    </row>
    <row r="79" spans="9:10" x14ac:dyDescent="0.25">
      <c r="I79" s="28"/>
      <c r="J79" s="4"/>
    </row>
    <row r="80" spans="9:10" x14ac:dyDescent="0.25">
      <c r="I80" s="28"/>
      <c r="J80" s="4"/>
    </row>
    <row r="81" spans="9:10" x14ac:dyDescent="0.25">
      <c r="I81" s="28"/>
      <c r="J81" s="4"/>
    </row>
    <row r="82" spans="9:10" x14ac:dyDescent="0.25">
      <c r="I82" s="28"/>
      <c r="J82" s="4"/>
    </row>
    <row r="83" spans="9:10" x14ac:dyDescent="0.25">
      <c r="I83" s="28"/>
      <c r="J83" s="4"/>
    </row>
    <row r="84" spans="9:10" x14ac:dyDescent="0.25">
      <c r="I84" s="28"/>
      <c r="J84" s="4"/>
    </row>
    <row r="85" spans="9:10" x14ac:dyDescent="0.25">
      <c r="I85" s="28"/>
      <c r="J85" s="4"/>
    </row>
    <row r="86" spans="9:10" x14ac:dyDescent="0.25">
      <c r="I86" s="28"/>
      <c r="J86" s="4"/>
    </row>
    <row r="87" spans="9:10" x14ac:dyDescent="0.25">
      <c r="I87" s="28"/>
      <c r="J87" s="4"/>
    </row>
    <row r="88" spans="9:10" x14ac:dyDescent="0.25">
      <c r="I88" s="28"/>
      <c r="J88" s="4"/>
    </row>
    <row r="89" spans="9:10" x14ac:dyDescent="0.25">
      <c r="I89" s="28"/>
      <c r="J89" s="4"/>
    </row>
    <row r="90" spans="9:10" x14ac:dyDescent="0.25">
      <c r="I90" s="28"/>
      <c r="J90" s="4"/>
    </row>
    <row r="91" spans="9:10" x14ac:dyDescent="0.25">
      <c r="I91" s="28"/>
      <c r="J91" s="4"/>
    </row>
    <row r="92" spans="9:10" x14ac:dyDescent="0.25">
      <c r="I92" s="28"/>
      <c r="J92" s="4"/>
    </row>
  </sheetData>
  <mergeCells count="4">
    <mergeCell ref="B8:H8"/>
    <mergeCell ref="B9:H9"/>
    <mergeCell ref="B10:H10"/>
    <mergeCell ref="B11:H11"/>
  </mergeCells>
  <pageMargins left="0.7" right="0.7" top="0.75" bottom="0.75" header="0.3" footer="0.3"/>
  <pageSetup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workbookViewId="0">
      <selection activeCell="A6" sqref="A6"/>
    </sheetView>
  </sheetViews>
  <sheetFormatPr defaultRowHeight="15" x14ac:dyDescent="0.25"/>
  <cols>
    <col min="1" max="1" width="9.140625" style="16"/>
    <col min="2" max="2" width="9.140625" style="25"/>
    <col min="3" max="8" width="15.140625" style="16" customWidth="1"/>
    <col min="9" max="16384" width="9.140625" style="16"/>
  </cols>
  <sheetData>
    <row r="1" spans="1:8" x14ac:dyDescent="0.25">
      <c r="A1" s="41" t="s">
        <v>59</v>
      </c>
      <c r="B1" s="40"/>
    </row>
    <row r="2" spans="1:8" x14ac:dyDescent="0.25">
      <c r="A2" s="41" t="s">
        <v>60</v>
      </c>
      <c r="B2" s="40"/>
    </row>
    <row r="3" spans="1:8" x14ac:dyDescent="0.25">
      <c r="A3" s="41" t="s">
        <v>61</v>
      </c>
      <c r="B3" s="40"/>
    </row>
    <row r="4" spans="1:8" x14ac:dyDescent="0.25">
      <c r="A4" s="41" t="s">
        <v>63</v>
      </c>
      <c r="B4" s="40"/>
    </row>
    <row r="5" spans="1:8" x14ac:dyDescent="0.25">
      <c r="A5" s="41" t="s">
        <v>62</v>
      </c>
      <c r="B5" s="40"/>
    </row>
    <row r="6" spans="1:8" x14ac:dyDescent="0.25">
      <c r="A6" s="41" t="s">
        <v>75</v>
      </c>
      <c r="B6" s="40"/>
    </row>
    <row r="7" spans="1:8" x14ac:dyDescent="0.25">
      <c r="A7" s="16">
        <v>1</v>
      </c>
      <c r="H7" s="25" t="s">
        <v>24</v>
      </c>
    </row>
    <row r="8" spans="1:8" x14ac:dyDescent="0.25">
      <c r="B8" s="44" t="s">
        <v>7</v>
      </c>
      <c r="C8" s="44"/>
      <c r="D8" s="44"/>
      <c r="E8" s="44"/>
      <c r="F8" s="44"/>
      <c r="G8" s="44"/>
      <c r="H8" s="44"/>
    </row>
    <row r="9" spans="1:8" x14ac:dyDescent="0.25">
      <c r="B9" s="44" t="s">
        <v>8</v>
      </c>
      <c r="C9" s="44"/>
      <c r="D9" s="44"/>
      <c r="E9" s="44"/>
      <c r="F9" s="44"/>
      <c r="G9" s="44"/>
      <c r="H9" s="44"/>
    </row>
    <row r="10" spans="1:8" ht="18.75" x14ac:dyDescent="0.3">
      <c r="B10" s="42" t="s">
        <v>42</v>
      </c>
      <c r="C10" s="42"/>
      <c r="D10" s="42"/>
      <c r="E10" s="42"/>
      <c r="F10" s="42"/>
      <c r="G10" s="42"/>
      <c r="H10" s="42"/>
    </row>
    <row r="11" spans="1:8" x14ac:dyDescent="0.25">
      <c r="B11" s="43" t="s">
        <v>55</v>
      </c>
      <c r="C11" s="43"/>
      <c r="D11" s="43"/>
      <c r="E11" s="43"/>
      <c r="F11" s="43"/>
      <c r="G11" s="43"/>
      <c r="H11" s="43"/>
    </row>
    <row r="12" spans="1:8" x14ac:dyDescent="0.25">
      <c r="B12" s="8"/>
      <c r="C12" s="9" t="s">
        <v>13</v>
      </c>
      <c r="D12" s="9" t="s">
        <v>13</v>
      </c>
      <c r="E12" s="9"/>
      <c r="F12" s="9"/>
      <c r="G12" s="9"/>
      <c r="H12" s="9"/>
    </row>
    <row r="13" spans="1:8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</row>
    <row r="14" spans="1:8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</row>
    <row r="15" spans="1:8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</row>
    <row r="16" spans="1:8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6" t="s">
        <v>5</v>
      </c>
    </row>
    <row r="17" spans="2:10" x14ac:dyDescent="0.25">
      <c r="B17" s="19">
        <v>2019</v>
      </c>
      <c r="C17" s="27">
        <f>'Row 5-OCEC 5 CT'!C17*'Discount Rate'!$C16</f>
        <v>44.576724360089372</v>
      </c>
      <c r="D17" s="27">
        <f>'Row 5-OCEC 5 CT'!D17*'Discount Rate'!$C16</f>
        <v>6.4681695092036842</v>
      </c>
      <c r="E17" s="27">
        <f>'Row 5-OCEC 5 CT'!E17*'Discount Rate'!$C16</f>
        <v>1.1796058575113726</v>
      </c>
      <c r="F17" s="27">
        <f>'Row 5-OCEC 5 CT'!F17*'Discount Rate'!$C16</f>
        <v>-0.5464210389085663</v>
      </c>
      <c r="G17" s="27">
        <f>'Row 5-OCEC 5 CT'!G17*'Discount Rate'!$C16</f>
        <v>0</v>
      </c>
      <c r="H17" s="27">
        <f t="shared" ref="H17:H47" si="0">SUM(C17:G17)</f>
        <v>51.678078687895855</v>
      </c>
      <c r="I17" s="28"/>
      <c r="J17" s="4"/>
    </row>
    <row r="18" spans="2:10" x14ac:dyDescent="0.25">
      <c r="B18" s="19">
        <f>B17+1</f>
        <v>2020</v>
      </c>
      <c r="C18" s="27">
        <f>'Row 5-OCEC 5 CT'!C18*'Discount Rate'!$C17</f>
        <v>65.201856233293327</v>
      </c>
      <c r="D18" s="27">
        <f>'Row 5-OCEC 5 CT'!D18*'Discount Rate'!$C17</f>
        <v>8.047106335368829</v>
      </c>
      <c r="E18" s="27">
        <f>'Row 5-OCEC 5 CT'!E18*'Discount Rate'!$C17</f>
        <v>2.9219263584486224</v>
      </c>
      <c r="F18" s="27">
        <f>'Row 5-OCEC 5 CT'!F18*'Discount Rate'!$C17</f>
        <v>-1.4760176530074007</v>
      </c>
      <c r="G18" s="27">
        <f>'Row 5-OCEC 5 CT'!G18*'Discount Rate'!$C17</f>
        <v>-0.18798338033580175</v>
      </c>
      <c r="H18" s="27">
        <f t="shared" si="0"/>
        <v>74.506887893767555</v>
      </c>
      <c r="I18" s="28"/>
      <c r="J18" s="4"/>
    </row>
    <row r="19" spans="2:10" x14ac:dyDescent="0.25">
      <c r="B19" s="19">
        <f t="shared" ref="B19:B47" si="1">B18+1</f>
        <v>2021</v>
      </c>
      <c r="C19" s="27">
        <f>'Row 5-OCEC 5 CT'!C19*'Discount Rate'!$C18</f>
        <v>58.676792844561568</v>
      </c>
      <c r="D19" s="27">
        <f>'Row 5-OCEC 5 CT'!D19*'Discount Rate'!$C18</f>
        <v>7.1749869203243479</v>
      </c>
      <c r="E19" s="27">
        <f>'Row 5-OCEC 5 CT'!E19*'Discount Rate'!$C18</f>
        <v>1.326099791567378</v>
      </c>
      <c r="F19" s="27">
        <f>'Row 5-OCEC 5 CT'!F19*'Discount Rate'!$C18</f>
        <v>-2.376691938501553</v>
      </c>
      <c r="G19" s="27">
        <f>'Row 5-OCEC 5 CT'!G19*'Discount Rate'!$C18</f>
        <v>-0.20723199463774028</v>
      </c>
      <c r="H19" s="27">
        <f t="shared" si="0"/>
        <v>64.593955623314002</v>
      </c>
      <c r="I19" s="28"/>
      <c r="J19" s="4"/>
    </row>
    <row r="20" spans="2:10" x14ac:dyDescent="0.25">
      <c r="B20" s="19">
        <f t="shared" si="1"/>
        <v>2022</v>
      </c>
      <c r="C20" s="27">
        <f>'Row 5-OCEC 5 CT'!C20*'Discount Rate'!$C19</f>
        <v>52.805085371014485</v>
      </c>
      <c r="D20" s="27">
        <f>'Row 5-OCEC 5 CT'!D20*'Discount Rate'!$C19</f>
        <v>6.4009170639925888</v>
      </c>
      <c r="E20" s="27">
        <f>'Row 5-OCEC 5 CT'!E20*'Discount Rate'!$C19</f>
        <v>2.900241002192022</v>
      </c>
      <c r="F20" s="27">
        <f>'Row 5-OCEC 5 CT'!F20*'Discount Rate'!$C19</f>
        <v>-2.0480326881464075</v>
      </c>
      <c r="G20" s="27">
        <f>'Row 5-OCEC 5 CT'!G20*'Discount Rate'!$C19</f>
        <v>-0.2590158987949373</v>
      </c>
      <c r="H20" s="27">
        <f t="shared" si="0"/>
        <v>59.799194850257756</v>
      </c>
      <c r="I20" s="28"/>
      <c r="J20" s="4"/>
    </row>
    <row r="21" spans="2:10" x14ac:dyDescent="0.25">
      <c r="B21" s="19">
        <f t="shared" si="1"/>
        <v>2023</v>
      </c>
      <c r="C21" s="27">
        <f>'Row 5-OCEC 5 CT'!C21*'Discount Rate'!$C20</f>
        <v>113.60138760618429</v>
      </c>
      <c r="D21" s="27">
        <f>'Row 5-OCEC 5 CT'!D21*'Discount Rate'!$C20</f>
        <v>9.0938481276402285</v>
      </c>
      <c r="E21" s="27">
        <f>'Row 5-OCEC 5 CT'!E21*'Discount Rate'!$C20</f>
        <v>4.977190754190608</v>
      </c>
      <c r="F21" s="27">
        <f>'Row 5-OCEC 5 CT'!F21*'Discount Rate'!$C20</f>
        <v>-40.615069887814165</v>
      </c>
      <c r="G21" s="27">
        <f>'Row 5-OCEC 5 CT'!G21*'Discount Rate'!$C20</f>
        <v>-5.0537719739009717</v>
      </c>
      <c r="H21" s="27">
        <f t="shared" si="0"/>
        <v>82.003584626299983</v>
      </c>
      <c r="I21" s="28"/>
      <c r="J21" s="4"/>
    </row>
    <row r="22" spans="2:10" x14ac:dyDescent="0.25">
      <c r="B22" s="19">
        <f t="shared" si="1"/>
        <v>2024</v>
      </c>
      <c r="C22" s="27">
        <f>'Row 5-OCEC 5 CT'!C22*'Discount Rate'!$C21</f>
        <v>82.499901010461528</v>
      </c>
      <c r="D22" s="27">
        <f>'Row 5-OCEC 5 CT'!D22*'Discount Rate'!$C21</f>
        <v>7.1255929834285237</v>
      </c>
      <c r="E22" s="27">
        <f>'Row 5-OCEC 5 CT'!E22*'Discount Rate'!$C21</f>
        <v>3.8652983348626524</v>
      </c>
      <c r="F22" s="27">
        <f>'Row 5-OCEC 5 CT'!F22*'Discount Rate'!$C21</f>
        <v>-16.061750583881043</v>
      </c>
      <c r="G22" s="27">
        <f>'Row 5-OCEC 5 CT'!G22*'Discount Rate'!$C21</f>
        <v>-2.0324733055527364</v>
      </c>
      <c r="H22" s="27">
        <f t="shared" si="0"/>
        <v>75.396568439318912</v>
      </c>
      <c r="I22" s="28"/>
      <c r="J22" s="4"/>
    </row>
    <row r="23" spans="2:10" x14ac:dyDescent="0.25">
      <c r="B23" s="19">
        <f t="shared" si="1"/>
        <v>2025</v>
      </c>
      <c r="C23" s="27">
        <f>'Row 5-OCEC 5 CT'!C23*'Discount Rate'!$C22</f>
        <v>33.013259982450847</v>
      </c>
      <c r="D23" s="27">
        <f>'Row 5-OCEC 5 CT'!D23*'Discount Rate'!$C22</f>
        <v>4.2732641953122963</v>
      </c>
      <c r="E23" s="27">
        <f>'Row 5-OCEC 5 CT'!E23*'Discount Rate'!$C22</f>
        <v>1.5702007572931589</v>
      </c>
      <c r="F23" s="27">
        <f>'Row 5-OCEC 5 CT'!F23*'Discount Rate'!$C22</f>
        <v>-0.78528336183299641</v>
      </c>
      <c r="G23" s="27">
        <f>'Row 5-OCEC 5 CT'!G23*'Discount Rate'!$C22</f>
        <v>-0.10179599134872393</v>
      </c>
      <c r="H23" s="27">
        <f t="shared" si="0"/>
        <v>37.96964558187458</v>
      </c>
      <c r="I23" s="28"/>
      <c r="J23" s="4"/>
    </row>
    <row r="24" spans="2:10" x14ac:dyDescent="0.25">
      <c r="B24" s="19">
        <f t="shared" si="1"/>
        <v>2026</v>
      </c>
      <c r="C24" s="27">
        <f>'Row 5-OCEC 5 CT'!C24*'Discount Rate'!$C23</f>
        <v>29.70501174196529</v>
      </c>
      <c r="D24" s="27">
        <f>'Row 5-OCEC 5 CT'!D24*'Discount Rate'!$C23</f>
        <v>3.8189598146854991</v>
      </c>
      <c r="E24" s="27">
        <f>'Row 5-OCEC 5 CT'!E24*'Discount Rate'!$C23</f>
        <v>3.1883614886183484</v>
      </c>
      <c r="F24" s="27">
        <f>'Row 5-OCEC 5 CT'!F24*'Discount Rate'!$C23</f>
        <v>7.6649873231477442E-2</v>
      </c>
      <c r="G24" s="27">
        <f>'Row 5-OCEC 5 CT'!G24*'Discount Rate'!$C23</f>
        <v>9.017632144848492E-2</v>
      </c>
      <c r="H24" s="27">
        <f t="shared" si="0"/>
        <v>36.879159239949097</v>
      </c>
      <c r="I24" s="28"/>
      <c r="J24" s="4"/>
    </row>
    <row r="25" spans="2:10" x14ac:dyDescent="0.25">
      <c r="B25" s="19">
        <f t="shared" si="1"/>
        <v>2027</v>
      </c>
      <c r="C25" s="27">
        <f>'Row 5-OCEC 5 CT'!C25*'Discount Rate'!$C24</f>
        <v>26.695664251952014</v>
      </c>
      <c r="D25" s="27">
        <f>'Row 5-OCEC 5 CT'!D25*'Discount Rate'!$C24</f>
        <v>3.4060415749651685</v>
      </c>
      <c r="E25" s="27">
        <f>'Row 5-OCEC 5 CT'!E25*'Discount Rate'!$C24</f>
        <v>1.9494215163789401</v>
      </c>
      <c r="F25" s="27">
        <f>'Row 5-OCEC 5 CT'!F25*'Discount Rate'!$C24</f>
        <v>0.22227444129714982</v>
      </c>
      <c r="G25" s="27">
        <f>'Row 5-OCEC 5 CT'!G25*'Discount Rate'!$C24</f>
        <v>2.9357001680760022E-2</v>
      </c>
      <c r="H25" s="27">
        <f t="shared" si="0"/>
        <v>32.302758786274033</v>
      </c>
      <c r="I25" s="28"/>
      <c r="J25" s="4"/>
    </row>
    <row r="26" spans="2:10" x14ac:dyDescent="0.25">
      <c r="B26" s="19">
        <f t="shared" si="1"/>
        <v>2028</v>
      </c>
      <c r="C26" s="27">
        <f>'Row 5-OCEC 5 CT'!C26*'Discount Rate'!$C25</f>
        <v>23.942777372126137</v>
      </c>
      <c r="D26" s="27">
        <f>'Row 5-OCEC 5 CT'!D26*'Discount Rate'!$C25</f>
        <v>3.0312041021992844</v>
      </c>
      <c r="E26" s="27">
        <f>'Row 5-OCEC 5 CT'!E26*'Discount Rate'!$C25</f>
        <v>2.2869775550956786</v>
      </c>
      <c r="F26" s="27">
        <f>'Row 5-OCEC 5 CT'!F26*'Discount Rate'!$C25</f>
        <v>0.18334229094880722</v>
      </c>
      <c r="G26" s="27">
        <f>'Row 5-OCEC 5 CT'!G26*'Discount Rate'!$C25</f>
        <v>5.8513497111367573E-2</v>
      </c>
      <c r="H26" s="27">
        <f t="shared" si="0"/>
        <v>29.502814817481273</v>
      </c>
      <c r="I26" s="28"/>
      <c r="J26" s="4"/>
    </row>
    <row r="27" spans="2:10" x14ac:dyDescent="0.25">
      <c r="B27" s="19">
        <f t="shared" si="1"/>
        <v>2029</v>
      </c>
      <c r="C27" s="27">
        <f>'Row 5-OCEC 5 CT'!C27*'Discount Rate'!$C26</f>
        <v>21.424191076448821</v>
      </c>
      <c r="D27" s="27">
        <f>'Row 5-OCEC 5 CT'!D27*'Discount Rate'!$C26</f>
        <v>2.6897594889424004</v>
      </c>
      <c r="E27" s="27">
        <f>'Row 5-OCEC 5 CT'!E27*'Discount Rate'!$C26</f>
        <v>1.225495197986886</v>
      </c>
      <c r="F27" s="27">
        <f>'Row 5-OCEC 5 CT'!F27*'Discount Rate'!$C26</f>
        <v>-3.628406480740138E-2</v>
      </c>
      <c r="G27" s="27">
        <f>'Row 5-OCEC 5 CT'!G27*'Discount Rate'!$C26</f>
        <v>-4.7169284249394913E-2</v>
      </c>
      <c r="H27" s="27">
        <f t="shared" si="0"/>
        <v>25.255992414321312</v>
      </c>
      <c r="I27" s="28"/>
      <c r="J27" s="4"/>
    </row>
    <row r="28" spans="2:10" x14ac:dyDescent="0.25">
      <c r="B28" s="19">
        <f t="shared" si="1"/>
        <v>2030</v>
      </c>
      <c r="C28" s="27">
        <f>'Row 5-OCEC 5 CT'!C28*'Discount Rate'!$C27</f>
        <v>19.02165400998377</v>
      </c>
      <c r="D28" s="27">
        <f>'Row 5-OCEC 5 CT'!D28*'Discount Rate'!$C27</f>
        <v>2.3778649359031685</v>
      </c>
      <c r="E28" s="27">
        <f>'Row 5-OCEC 5 CT'!E28*'Discount Rate'!$C27</f>
        <v>5.2007136192728174</v>
      </c>
      <c r="F28" s="27">
        <f>'Row 5-OCEC 5 CT'!F28*'Discount Rate'!$C27</f>
        <v>5.7374114196401649E-2</v>
      </c>
      <c r="G28" s="27">
        <f>'Row 5-OCEC 5 CT'!G28*'Discount Rate'!$C27</f>
        <v>-2.6999583151184638E-2</v>
      </c>
      <c r="H28" s="27">
        <f t="shared" si="0"/>
        <v>26.630607096204976</v>
      </c>
      <c r="I28" s="28"/>
      <c r="J28" s="4"/>
    </row>
    <row r="29" spans="2:10" x14ac:dyDescent="0.25">
      <c r="B29" s="19">
        <f t="shared" si="1"/>
        <v>2031</v>
      </c>
      <c r="C29" s="27">
        <f>'Row 5-OCEC 5 CT'!C29*'Discount Rate'!$C28</f>
        <v>60.202770125022873</v>
      </c>
      <c r="D29" s="27">
        <f>'Row 5-OCEC 5 CT'!D29*'Discount Rate'!$C28</f>
        <v>4.3127178843139076</v>
      </c>
      <c r="E29" s="27">
        <f>'Row 5-OCEC 5 CT'!E29*'Discount Rate'!$C28</f>
        <v>4.2202917678096226</v>
      </c>
      <c r="F29" s="27">
        <f>'Row 5-OCEC 5 CT'!F29*'Discount Rate'!$C28</f>
        <v>-8.7803267223649435</v>
      </c>
      <c r="G29" s="27">
        <f>'Row 5-OCEC 5 CT'!G29*'Discount Rate'!$C28</f>
        <v>-2.8755020656726762</v>
      </c>
      <c r="H29" s="27">
        <f t="shared" si="0"/>
        <v>57.079950989108781</v>
      </c>
      <c r="I29" s="28"/>
      <c r="J29" s="4"/>
    </row>
    <row r="30" spans="2:10" x14ac:dyDescent="0.25">
      <c r="B30" s="19">
        <f t="shared" si="1"/>
        <v>2032</v>
      </c>
      <c r="C30" s="27">
        <f>'Row 5-OCEC 5 CT'!C30*'Discount Rate'!$C29</f>
        <v>55.837120600356698</v>
      </c>
      <c r="D30" s="27">
        <f>'Row 5-OCEC 5 CT'!D30*'Discount Rate'!$C29</f>
        <v>3.9285126905346623</v>
      </c>
      <c r="E30" s="27">
        <f>'Row 5-OCEC 5 CT'!E30*'Discount Rate'!$C29</f>
        <v>6.3444933743762864</v>
      </c>
      <c r="F30" s="27">
        <f>'Row 5-OCEC 5 CT'!F30*'Discount Rate'!$C29</f>
        <v>-7.8545557828269859</v>
      </c>
      <c r="G30" s="27">
        <f>'Row 5-OCEC 5 CT'!G30*'Discount Rate'!$C29</f>
        <v>-2.8001929352159873</v>
      </c>
      <c r="H30" s="27">
        <f t="shared" si="0"/>
        <v>55.455377947224669</v>
      </c>
      <c r="I30" s="28"/>
      <c r="J30" s="4"/>
    </row>
    <row r="31" spans="2:10" x14ac:dyDescent="0.25">
      <c r="B31" s="19">
        <f t="shared" si="1"/>
        <v>2033</v>
      </c>
      <c r="C31" s="27">
        <f>'Row 5-OCEC 5 CT'!C31*'Discount Rate'!$C30</f>
        <v>32.570296604522348</v>
      </c>
      <c r="D31" s="27">
        <f>'Row 5-OCEC 5 CT'!D31*'Discount Rate'!$C30</f>
        <v>2.6019242414654125</v>
      </c>
      <c r="E31" s="27">
        <f>'Row 5-OCEC 5 CT'!E31*'Discount Rate'!$C30</f>
        <v>5.2171861101756862</v>
      </c>
      <c r="F31" s="27">
        <f>'Row 5-OCEC 5 CT'!F31*'Discount Rate'!$C30</f>
        <v>-4.3536549794007309</v>
      </c>
      <c r="G31" s="27">
        <f>'Row 5-OCEC 5 CT'!G31*'Discount Rate'!$C30</f>
        <v>-1.3280956237847301</v>
      </c>
      <c r="H31" s="27">
        <f t="shared" si="0"/>
        <v>34.707656352977985</v>
      </c>
      <c r="I31" s="28"/>
      <c r="J31" s="4"/>
    </row>
    <row r="32" spans="2:10" x14ac:dyDescent="0.25">
      <c r="B32" s="19">
        <f t="shared" si="1"/>
        <v>2034</v>
      </c>
      <c r="C32" s="27">
        <f>'Row 5-OCEC 5 CT'!C32*'Discount Rate'!$C31</f>
        <v>28.887057626789094</v>
      </c>
      <c r="D32" s="27">
        <f>'Row 5-OCEC 5 CT'!D32*'Discount Rate'!$C31</f>
        <v>2.3083025349766086</v>
      </c>
      <c r="E32" s="27">
        <f>'Row 5-OCEC 5 CT'!E32*'Discount Rate'!$C31</f>
        <v>8.0115491759937871</v>
      </c>
      <c r="F32" s="27">
        <f>'Row 5-OCEC 5 CT'!F32*'Discount Rate'!$C31</f>
        <v>-4.6709856797037617</v>
      </c>
      <c r="G32" s="27">
        <f>'Row 5-OCEC 5 CT'!G32*'Discount Rate'!$C31</f>
        <v>-1.6597282809980336</v>
      </c>
      <c r="H32" s="27">
        <f t="shared" si="0"/>
        <v>32.876195377057698</v>
      </c>
      <c r="I32" s="28"/>
      <c r="J32" s="4"/>
    </row>
    <row r="33" spans="2:10" x14ac:dyDescent="0.25">
      <c r="B33" s="19">
        <f t="shared" si="1"/>
        <v>2035</v>
      </c>
      <c r="C33" s="27">
        <f>'Row 5-OCEC 5 CT'!C33*'Discount Rate'!$C32</f>
        <v>25.579464696649094</v>
      </c>
      <c r="D33" s="27">
        <f>'Row 5-OCEC 5 CT'!D33*'Discount Rate'!$C32</f>
        <v>2.0669151435472797</v>
      </c>
      <c r="E33" s="27">
        <f>'Row 5-OCEC 5 CT'!E33*'Discount Rate'!$C32</f>
        <v>2.2241640977056654</v>
      </c>
      <c r="F33" s="27">
        <f>'Row 5-OCEC 5 CT'!F33*'Discount Rate'!$C32</f>
        <v>-4.1590680777229823</v>
      </c>
      <c r="G33" s="27">
        <f>'Row 5-OCEC 5 CT'!G33*'Discount Rate'!$C32</f>
        <v>-1.419252609573278</v>
      </c>
      <c r="H33" s="27">
        <f t="shared" si="0"/>
        <v>24.29222325060578</v>
      </c>
      <c r="I33" s="28"/>
      <c r="J33" s="4"/>
    </row>
    <row r="34" spans="2:10" x14ac:dyDescent="0.25">
      <c r="B34" s="19">
        <f t="shared" si="1"/>
        <v>2036</v>
      </c>
      <c r="C34" s="27">
        <f>'Row 5-OCEC 5 CT'!C34*'Discount Rate'!$C33</f>
        <v>22.610021396289312</v>
      </c>
      <c r="D34" s="27">
        <f>'Row 5-OCEC 5 CT'!D34*'Discount Rate'!$C33</f>
        <v>1.8595790712748872</v>
      </c>
      <c r="E34" s="27">
        <f>'Row 5-OCEC 5 CT'!E34*'Discount Rate'!$C33</f>
        <v>6.0704793954803673</v>
      </c>
      <c r="F34" s="27">
        <f>'Row 5-OCEC 5 CT'!F34*'Discount Rate'!$C33</f>
        <v>-3.6368653560180446</v>
      </c>
      <c r="G34" s="27">
        <f>'Row 5-OCEC 5 CT'!G34*'Discount Rate'!$C33</f>
        <v>-1.232687536534997</v>
      </c>
      <c r="H34" s="27">
        <f t="shared" si="0"/>
        <v>25.670526970491526</v>
      </c>
      <c r="I34" s="28"/>
      <c r="J34" s="4"/>
    </row>
    <row r="35" spans="2:10" x14ac:dyDescent="0.25">
      <c r="B35" s="19">
        <f t="shared" si="1"/>
        <v>2037</v>
      </c>
      <c r="C35" s="27">
        <f>'Row 5-OCEC 5 CT'!C35*'Discount Rate'!$C34</f>
        <v>19.945234214751988</v>
      </c>
      <c r="D35" s="27">
        <f>'Row 5-OCEC 5 CT'!D35*'Discount Rate'!$C34</f>
        <v>1.6717389773948625</v>
      </c>
      <c r="E35" s="27">
        <f>'Row 5-OCEC 5 CT'!E35*'Discount Rate'!$C34</f>
        <v>1.7681880643348165</v>
      </c>
      <c r="F35" s="27">
        <f>'Row 5-OCEC 5 CT'!F35*'Discount Rate'!$C34</f>
        <v>-2.8237567678795186</v>
      </c>
      <c r="G35" s="27">
        <f>'Row 5-OCEC 5 CT'!G35*'Discount Rate'!$C34</f>
        <v>-1.0246028876970672</v>
      </c>
      <c r="H35" s="27">
        <f t="shared" si="0"/>
        <v>19.536801600905079</v>
      </c>
      <c r="I35" s="28"/>
      <c r="J35" s="4"/>
    </row>
    <row r="36" spans="2:10" x14ac:dyDescent="0.25">
      <c r="B36" s="19">
        <f t="shared" si="1"/>
        <v>2038</v>
      </c>
      <c r="C36" s="27">
        <f>'Row 5-OCEC 5 CT'!C36*'Discount Rate'!$C35</f>
        <v>17.555213729179691</v>
      </c>
      <c r="D36" s="27">
        <f>'Row 5-OCEC 5 CT'!D36*'Discount Rate'!$C35</f>
        <v>1.5078081746695906</v>
      </c>
      <c r="E36" s="27">
        <f>'Row 5-OCEC 5 CT'!E36*'Discount Rate'!$C35</f>
        <v>4.5744396883879785</v>
      </c>
      <c r="F36" s="27">
        <f>'Row 5-OCEC 5 CT'!F36*'Discount Rate'!$C35</f>
        <v>-2.4430856393288307</v>
      </c>
      <c r="G36" s="27">
        <f>'Row 5-OCEC 5 CT'!G36*'Discount Rate'!$C35</f>
        <v>-1.0948502981202977</v>
      </c>
      <c r="H36" s="27">
        <f t="shared" si="0"/>
        <v>20.099525654788131</v>
      </c>
      <c r="I36" s="28"/>
      <c r="J36" s="4"/>
    </row>
    <row r="37" spans="2:10" x14ac:dyDescent="0.25">
      <c r="B37" s="19">
        <f t="shared" si="1"/>
        <v>2039</v>
      </c>
      <c r="C37" s="27">
        <f>'Row 5-OCEC 5 CT'!C37*'Discount Rate'!$C36</f>
        <v>15.447003142240117</v>
      </c>
      <c r="D37" s="27">
        <f>'Row 5-OCEC 5 CT'!D37*'Discount Rate'!$C36</f>
        <v>1.3650928955238761</v>
      </c>
      <c r="E37" s="27">
        <f>'Row 5-OCEC 5 CT'!E37*'Discount Rate'!$C36</f>
        <v>7.5609546112328534</v>
      </c>
      <c r="F37" s="27">
        <f>'Row 5-OCEC 5 CT'!F37*'Discount Rate'!$C36</f>
        <v>-3.2063725661754146</v>
      </c>
      <c r="G37" s="27">
        <f>'Row 5-OCEC 5 CT'!G37*'Discount Rate'!$C36</f>
        <v>-1.3560687046194502</v>
      </c>
      <c r="H37" s="27">
        <f t="shared" si="0"/>
        <v>19.810609378201981</v>
      </c>
      <c r="I37" s="28"/>
      <c r="J37" s="4"/>
    </row>
    <row r="38" spans="2:10" x14ac:dyDescent="0.25">
      <c r="B38" s="19">
        <f t="shared" si="1"/>
        <v>2040</v>
      </c>
      <c r="C38" s="27">
        <f>'Row 5-OCEC 5 CT'!C38*'Discount Rate'!$C37</f>
        <v>13.628376427456528</v>
      </c>
      <c r="D38" s="27">
        <f>'Row 5-OCEC 5 CT'!D38*'Discount Rate'!$C37</f>
        <v>1.2279841096899784</v>
      </c>
      <c r="E38" s="27">
        <f>'Row 5-OCEC 5 CT'!E38*'Discount Rate'!$C37</f>
        <v>8.1843008661743273</v>
      </c>
      <c r="F38" s="27">
        <f>'Row 5-OCEC 5 CT'!F38*'Discount Rate'!$C37</f>
        <v>-2.2543828456525401</v>
      </c>
      <c r="G38" s="27">
        <f>'Row 5-OCEC 5 CT'!G38*'Discount Rate'!$C37</f>
        <v>-0.56114173879461604</v>
      </c>
      <c r="H38" s="27">
        <f t="shared" si="0"/>
        <v>20.225136818873676</v>
      </c>
      <c r="I38" s="28"/>
      <c r="J38" s="4"/>
    </row>
    <row r="39" spans="2:10" x14ac:dyDescent="0.25">
      <c r="B39" s="19">
        <f t="shared" si="1"/>
        <v>2041</v>
      </c>
      <c r="C39" s="27">
        <f>'Row 5-OCEC 5 CT'!C39*'Discount Rate'!$C38</f>
        <v>11.955945089677538</v>
      </c>
      <c r="D39" s="27">
        <f>'Row 5-OCEC 5 CT'!D39*'Discount Rate'!$C38</f>
        <v>1.0970207545334991</v>
      </c>
      <c r="E39" s="27">
        <f>'Row 5-OCEC 5 CT'!E39*'Discount Rate'!$C38</f>
        <v>6.5153125652353694</v>
      </c>
      <c r="F39" s="27">
        <f>'Row 5-OCEC 5 CT'!F39*'Discount Rate'!$C38</f>
        <v>-1.6251776620483864</v>
      </c>
      <c r="G39" s="27">
        <f>'Row 5-OCEC 5 CT'!G39*'Discount Rate'!$C38</f>
        <v>-0.39564250199671491</v>
      </c>
      <c r="H39" s="27">
        <f t="shared" si="0"/>
        <v>17.547458245401305</v>
      </c>
      <c r="I39" s="28"/>
      <c r="J39" s="4"/>
    </row>
    <row r="40" spans="2:10" x14ac:dyDescent="0.25">
      <c r="B40" s="19">
        <f t="shared" si="1"/>
        <v>2042</v>
      </c>
      <c r="C40" s="27">
        <f>'Row 5-OCEC 5 CT'!C40*'Discount Rate'!$C39</f>
        <v>10.586429820595226</v>
      </c>
      <c r="D40" s="27">
        <f>'Row 5-OCEC 5 CT'!D40*'Discount Rate'!$C39</f>
        <v>0.97928614127664892</v>
      </c>
      <c r="E40" s="27">
        <f>'Row 5-OCEC 5 CT'!E40*'Discount Rate'!$C39</f>
        <v>7.6509654419615538</v>
      </c>
      <c r="F40" s="27">
        <f>'Row 5-OCEC 5 CT'!F40*'Discount Rate'!$C39</f>
        <v>-1.4352206843896806</v>
      </c>
      <c r="G40" s="27">
        <f>'Row 5-OCEC 5 CT'!G40*'Discount Rate'!$C39</f>
        <v>-0.45717581958368264</v>
      </c>
      <c r="H40" s="27">
        <f t="shared" si="0"/>
        <v>17.324284899860068</v>
      </c>
      <c r="I40" s="28"/>
      <c r="J40" s="4"/>
    </row>
    <row r="41" spans="2:10" x14ac:dyDescent="0.25">
      <c r="B41" s="19">
        <f t="shared" si="1"/>
        <v>2043</v>
      </c>
      <c r="C41" s="27">
        <f>'Row 5-OCEC 5 CT'!C41*'Discount Rate'!$C40</f>
        <v>9.4260800385511381</v>
      </c>
      <c r="D41" s="27">
        <f>'Row 5-OCEC 5 CT'!D41*'Discount Rate'!$C40</f>
        <v>0.75181609699741481</v>
      </c>
      <c r="E41" s="27">
        <f>'Row 5-OCEC 5 CT'!E41*'Discount Rate'!$C40</f>
        <v>11.012665054071581</v>
      </c>
      <c r="F41" s="27">
        <f>'Row 5-OCEC 5 CT'!F41*'Discount Rate'!$C40</f>
        <v>-1.3849930935996619</v>
      </c>
      <c r="G41" s="27">
        <f>'Row 5-OCEC 5 CT'!G41*'Discount Rate'!$C40</f>
        <v>-0.6569501461086017</v>
      </c>
      <c r="H41" s="27">
        <f t="shared" si="0"/>
        <v>19.14861794991187</v>
      </c>
      <c r="I41" s="28"/>
      <c r="J41" s="4"/>
    </row>
    <row r="42" spans="2:10" x14ac:dyDescent="0.25">
      <c r="B42" s="19">
        <f t="shared" si="1"/>
        <v>2044</v>
      </c>
      <c r="C42" s="27">
        <f>'Row 5-OCEC 5 CT'!C42*'Discount Rate'!$C41</f>
        <v>8.445399553542785</v>
      </c>
      <c r="D42" s="27">
        <f>'Row 5-OCEC 5 CT'!D42*'Discount Rate'!$C41</f>
        <v>0.61367137888967471</v>
      </c>
      <c r="E42" s="27">
        <f>'Row 5-OCEC 5 CT'!E42*'Discount Rate'!$C41</f>
        <v>6.791481060034684</v>
      </c>
      <c r="F42" s="27">
        <f>'Row 5-OCEC 5 CT'!F42*'Discount Rate'!$C41</f>
        <v>-0.58779277489431969</v>
      </c>
      <c r="G42" s="27">
        <f>'Row 5-OCEC 5 CT'!G42*'Discount Rate'!$C41</f>
        <v>0.28287527291781994</v>
      </c>
      <c r="H42" s="27">
        <f t="shared" si="0"/>
        <v>15.545634490490645</v>
      </c>
      <c r="I42" s="28"/>
      <c r="J42" s="4"/>
    </row>
    <row r="43" spans="2:10" x14ac:dyDescent="0.25">
      <c r="B43" s="19">
        <f t="shared" si="1"/>
        <v>2045</v>
      </c>
      <c r="C43" s="27">
        <f>'Row 5-OCEC 5 CT'!C43*'Discount Rate'!$C42</f>
        <v>7.4873781043684398</v>
      </c>
      <c r="D43" s="27">
        <f>'Row 5-OCEC 5 CT'!D43*'Discount Rate'!$C42</f>
        <v>0.54472454048624053</v>
      </c>
      <c r="E43" s="27">
        <f>'Row 5-OCEC 5 CT'!E43*'Discount Rate'!$C42</f>
        <v>4.0261437819149819</v>
      </c>
      <c r="F43" s="27">
        <f>'Row 5-OCEC 5 CT'!F43*'Discount Rate'!$C42</f>
        <v>-0.55831702568353747</v>
      </c>
      <c r="G43" s="27">
        <f>'Row 5-OCEC 5 CT'!G43*'Discount Rate'!$C42</f>
        <v>0.28416453795112084</v>
      </c>
      <c r="H43" s="27">
        <f t="shared" si="0"/>
        <v>11.784093939037245</v>
      </c>
      <c r="I43" s="28"/>
      <c r="J43" s="4"/>
    </row>
    <row r="44" spans="2:10" x14ac:dyDescent="0.25">
      <c r="B44" s="19">
        <f t="shared" si="1"/>
        <v>2046</v>
      </c>
      <c r="C44" s="27">
        <f>'Row 5-OCEC 5 CT'!C44*'Discount Rate'!$C43</f>
        <v>6.5597049760972075</v>
      </c>
      <c r="D44" s="27">
        <f>'Row 5-OCEC 5 CT'!D44*'Discount Rate'!$C43</f>
        <v>0.48752052646266542</v>
      </c>
      <c r="E44" s="27">
        <f>'Row 5-OCEC 5 CT'!E44*'Discount Rate'!$C43</f>
        <v>7.1748070610258177</v>
      </c>
      <c r="F44" s="27">
        <f>'Row 5-OCEC 5 CT'!F44*'Discount Rate'!$C43</f>
        <v>-0.53030229626437086</v>
      </c>
      <c r="G44" s="27">
        <f>'Row 5-OCEC 5 CT'!G44*'Discount Rate'!$C43</f>
        <v>0.28545967908772257</v>
      </c>
      <c r="H44" s="27">
        <f t="shared" si="0"/>
        <v>13.977189946409043</v>
      </c>
      <c r="I44" s="28"/>
      <c r="J44" s="4"/>
    </row>
    <row r="45" spans="2:10" x14ac:dyDescent="0.25">
      <c r="B45" s="19">
        <f t="shared" si="1"/>
        <v>2047</v>
      </c>
      <c r="C45" s="27">
        <f>'Row 5-OCEC 5 CT'!C45*'Discount Rate'!$C44</f>
        <v>5.7251090598853276</v>
      </c>
      <c r="D45" s="27">
        <f>'Row 5-OCEC 5 CT'!D45*'Discount Rate'!$C44</f>
        <v>0.44206790242591754</v>
      </c>
      <c r="E45" s="27">
        <f>'Row 5-OCEC 5 CT'!E45*'Discount Rate'!$C44</f>
        <v>1.7322847738985732</v>
      </c>
      <c r="F45" s="27">
        <f>'Row 5-OCEC 5 CT'!F45*'Discount Rate'!$C44</f>
        <v>-0.50367683455742041</v>
      </c>
      <c r="G45" s="27">
        <f>'Row 5-OCEC 5 CT'!G45*'Discount Rate'!$C44</f>
        <v>0.28676072310919731</v>
      </c>
      <c r="H45" s="27">
        <f t="shared" si="0"/>
        <v>7.6825456247615964</v>
      </c>
      <c r="I45" s="28"/>
      <c r="J45" s="4"/>
    </row>
    <row r="46" spans="2:10" x14ac:dyDescent="0.25">
      <c r="B46" s="19">
        <f t="shared" si="1"/>
        <v>2048</v>
      </c>
      <c r="C46" s="27">
        <f>'Row 5-OCEC 5 CT'!C46*'Discount Rate'!$C45</f>
        <v>5.0126467041371932</v>
      </c>
      <c r="D46" s="27">
        <f>'Row 5-OCEC 5 CT'!D46*'Discount Rate'!$C45</f>
        <v>0.39926075634303027</v>
      </c>
      <c r="E46" s="27">
        <f>'Row 5-OCEC 5 CT'!E46*'Discount Rate'!$C45</f>
        <v>4.879765375897299</v>
      </c>
      <c r="F46" s="27">
        <f>'Row 5-OCEC 5 CT'!F46*'Discount Rate'!$C45</f>
        <v>-0.47837238602777538</v>
      </c>
      <c r="G46" s="27">
        <f>'Row 5-OCEC 5 CT'!G46*'Discount Rate'!$C45</f>
        <v>0.28806769691924078</v>
      </c>
      <c r="H46" s="27">
        <f t="shared" si="0"/>
        <v>10.101368147268987</v>
      </c>
      <c r="I46" s="28"/>
      <c r="J46" s="4"/>
    </row>
    <row r="47" spans="2:10" x14ac:dyDescent="0.25">
      <c r="B47" s="19">
        <f t="shared" si="1"/>
        <v>2049</v>
      </c>
      <c r="C47" s="27">
        <f>'Row 5-OCEC 5 CT'!C47*'Discount Rate'!$C46</f>
        <v>3.3898234948444488</v>
      </c>
      <c r="D47" s="27">
        <f>'Row 5-OCEC 5 CT'!D47*'Discount Rate'!$C46</f>
        <v>0.35762040400777478</v>
      </c>
      <c r="E47" s="27">
        <f>'Row 5-OCEC 5 CT'!E47*'Discount Rate'!$C46</f>
        <v>3.5152866973617201</v>
      </c>
      <c r="F47" s="27">
        <f>'Row 5-OCEC 5 CT'!F47*'Discount Rate'!$C46</f>
        <v>-0.45432402424357243</v>
      </c>
      <c r="G47" s="27">
        <f>'Row 5-OCEC 5 CT'!G47*'Discount Rate'!$C46</f>
        <v>0.28938062754427812</v>
      </c>
      <c r="H47" s="27">
        <f t="shared" si="0"/>
        <v>7.0977871995146495</v>
      </c>
      <c r="I47" s="28"/>
      <c r="J47" s="4"/>
    </row>
    <row r="48" spans="2:10" x14ac:dyDescent="0.25">
      <c r="I48" s="28"/>
      <c r="J48" s="4"/>
    </row>
    <row r="49" spans="2:10" x14ac:dyDescent="0.25">
      <c r="B49" s="20"/>
      <c r="I49" s="28"/>
      <c r="J49" s="4"/>
    </row>
    <row r="50" spans="2:10" x14ac:dyDescent="0.25">
      <c r="I50" s="28"/>
      <c r="J50" s="4"/>
    </row>
    <row r="51" spans="2:10" x14ac:dyDescent="0.25">
      <c r="B51" s="20"/>
      <c r="C51" s="26"/>
      <c r="D51" s="26"/>
      <c r="E51" s="26"/>
      <c r="F51" s="26"/>
      <c r="G51" s="26"/>
      <c r="H51" s="26"/>
      <c r="I51" s="28"/>
      <c r="J51" s="4"/>
    </row>
    <row r="52" spans="2:10" x14ac:dyDescent="0.25">
      <c r="B52" s="20"/>
      <c r="I52" s="28"/>
      <c r="J52" s="4"/>
    </row>
    <row r="53" spans="2:10" x14ac:dyDescent="0.25">
      <c r="B53" s="20"/>
      <c r="I53" s="28"/>
      <c r="J53" s="4"/>
    </row>
    <row r="54" spans="2:10" x14ac:dyDescent="0.25">
      <c r="B54" s="20"/>
      <c r="I54" s="28"/>
      <c r="J54" s="4"/>
    </row>
    <row r="55" spans="2:10" x14ac:dyDescent="0.25">
      <c r="I55" s="28"/>
      <c r="J55" s="4"/>
    </row>
    <row r="56" spans="2:10" x14ac:dyDescent="0.25">
      <c r="I56" s="28"/>
      <c r="J56" s="4"/>
    </row>
    <row r="57" spans="2:10" x14ac:dyDescent="0.25">
      <c r="I57" s="28"/>
      <c r="J57" s="4"/>
    </row>
    <row r="58" spans="2:10" x14ac:dyDescent="0.25">
      <c r="I58" s="28"/>
      <c r="J58" s="4"/>
    </row>
    <row r="59" spans="2:10" x14ac:dyDescent="0.25">
      <c r="I59" s="28"/>
      <c r="J59" s="4"/>
    </row>
    <row r="60" spans="2:10" x14ac:dyDescent="0.25">
      <c r="I60" s="28"/>
      <c r="J60" s="4"/>
    </row>
    <row r="61" spans="2:10" x14ac:dyDescent="0.25">
      <c r="I61" s="28"/>
      <c r="J61" s="4"/>
    </row>
    <row r="62" spans="2:10" x14ac:dyDescent="0.25">
      <c r="I62" s="28"/>
      <c r="J62" s="4"/>
    </row>
    <row r="63" spans="2:10" x14ac:dyDescent="0.25">
      <c r="I63" s="28"/>
      <c r="J63" s="4"/>
    </row>
    <row r="64" spans="2:10" x14ac:dyDescent="0.25">
      <c r="I64" s="28"/>
      <c r="J64" s="4"/>
    </row>
    <row r="65" spans="9:10" x14ac:dyDescent="0.25">
      <c r="I65" s="28"/>
      <c r="J65" s="4"/>
    </row>
    <row r="66" spans="9:10" x14ac:dyDescent="0.25">
      <c r="I66" s="28"/>
      <c r="J66" s="4"/>
    </row>
    <row r="67" spans="9:10" x14ac:dyDescent="0.25">
      <c r="I67" s="28"/>
      <c r="J67" s="4"/>
    </row>
    <row r="68" spans="9:10" x14ac:dyDescent="0.25">
      <c r="I68" s="28"/>
      <c r="J68" s="4"/>
    </row>
    <row r="69" spans="9:10" x14ac:dyDescent="0.25">
      <c r="I69" s="28"/>
      <c r="J69" s="4"/>
    </row>
    <row r="70" spans="9:10" x14ac:dyDescent="0.25">
      <c r="I70" s="28"/>
      <c r="J70" s="4"/>
    </row>
    <row r="71" spans="9:10" x14ac:dyDescent="0.25">
      <c r="I71" s="28"/>
      <c r="J71" s="4"/>
    </row>
    <row r="72" spans="9:10" x14ac:dyDescent="0.25">
      <c r="I72" s="28"/>
      <c r="J72" s="4"/>
    </row>
    <row r="73" spans="9:10" x14ac:dyDescent="0.25">
      <c r="I73" s="28"/>
      <c r="J73" s="4"/>
    </row>
    <row r="74" spans="9:10" x14ac:dyDescent="0.25">
      <c r="I74" s="28"/>
      <c r="J74" s="4"/>
    </row>
    <row r="75" spans="9:10" x14ac:dyDescent="0.25">
      <c r="I75" s="28"/>
      <c r="J75" s="4"/>
    </row>
    <row r="76" spans="9:10" x14ac:dyDescent="0.25">
      <c r="I76" s="28"/>
      <c r="J76" s="4"/>
    </row>
    <row r="77" spans="9:10" x14ac:dyDescent="0.25">
      <c r="I77" s="28"/>
      <c r="J77" s="4"/>
    </row>
    <row r="78" spans="9:10" x14ac:dyDescent="0.25">
      <c r="I78" s="28"/>
      <c r="J78" s="4"/>
    </row>
    <row r="79" spans="9:10" x14ac:dyDescent="0.25">
      <c r="I79" s="28"/>
      <c r="J79" s="4"/>
    </row>
    <row r="80" spans="9:10" x14ac:dyDescent="0.25">
      <c r="I80" s="28"/>
      <c r="J80" s="4"/>
    </row>
    <row r="81" spans="9:10" x14ac:dyDescent="0.25">
      <c r="I81" s="28"/>
      <c r="J81" s="4"/>
    </row>
    <row r="82" spans="9:10" x14ac:dyDescent="0.25">
      <c r="I82" s="28"/>
      <c r="J82" s="4"/>
    </row>
    <row r="83" spans="9:10" x14ac:dyDescent="0.25">
      <c r="I83" s="28"/>
      <c r="J83" s="4"/>
    </row>
    <row r="84" spans="9:10" x14ac:dyDescent="0.25">
      <c r="I84" s="28"/>
      <c r="J84" s="4"/>
    </row>
    <row r="85" spans="9:10" x14ac:dyDescent="0.25">
      <c r="I85" s="28"/>
      <c r="J85" s="4"/>
    </row>
    <row r="86" spans="9:10" x14ac:dyDescent="0.25">
      <c r="I86" s="28"/>
      <c r="J86" s="4"/>
    </row>
    <row r="87" spans="9:10" x14ac:dyDescent="0.25">
      <c r="I87" s="28"/>
      <c r="J87" s="4"/>
    </row>
    <row r="88" spans="9:10" x14ac:dyDescent="0.25">
      <c r="I88" s="28"/>
      <c r="J88" s="4"/>
    </row>
    <row r="89" spans="9:10" x14ac:dyDescent="0.25">
      <c r="I89" s="28"/>
      <c r="J89" s="4"/>
    </row>
    <row r="90" spans="9:10" x14ac:dyDescent="0.25">
      <c r="I90" s="28"/>
      <c r="J90" s="4"/>
    </row>
    <row r="91" spans="9:10" x14ac:dyDescent="0.25">
      <c r="I91" s="28"/>
      <c r="J91" s="4"/>
    </row>
    <row r="92" spans="9:10" x14ac:dyDescent="0.25">
      <c r="I92" s="28"/>
      <c r="J92" s="4"/>
    </row>
  </sheetData>
  <mergeCells count="4">
    <mergeCell ref="B8:H8"/>
    <mergeCell ref="B9:H9"/>
    <mergeCell ref="B10:H10"/>
    <mergeCell ref="B11:H11"/>
  </mergeCells>
  <pageMargins left="0.7" right="0.7" top="0.75" bottom="0.75" header="0.3" footer="0.3"/>
  <pageSetup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workbookViewId="0"/>
  </sheetViews>
  <sheetFormatPr defaultRowHeight="15" x14ac:dyDescent="0.25"/>
  <cols>
    <col min="1" max="1" width="9.140625" style="16"/>
    <col min="2" max="2" width="9.140625" style="25"/>
    <col min="3" max="8" width="15.140625" style="16" customWidth="1"/>
    <col min="9" max="16384" width="9.140625" style="16"/>
  </cols>
  <sheetData>
    <row r="1" spans="1:8" x14ac:dyDescent="0.25">
      <c r="A1" s="41" t="s">
        <v>59</v>
      </c>
      <c r="B1" s="40"/>
    </row>
    <row r="2" spans="1:8" x14ac:dyDescent="0.25">
      <c r="A2" s="41" t="s">
        <v>60</v>
      </c>
      <c r="B2" s="40"/>
    </row>
    <row r="3" spans="1:8" x14ac:dyDescent="0.25">
      <c r="A3" s="41" t="s">
        <v>61</v>
      </c>
      <c r="B3" s="40"/>
    </row>
    <row r="4" spans="1:8" x14ac:dyDescent="0.25">
      <c r="A4" s="41" t="s">
        <v>63</v>
      </c>
      <c r="B4" s="40"/>
    </row>
    <row r="5" spans="1:8" x14ac:dyDescent="0.25">
      <c r="A5" s="41" t="s">
        <v>62</v>
      </c>
      <c r="B5" s="40"/>
    </row>
    <row r="6" spans="1:8" x14ac:dyDescent="0.25">
      <c r="A6" s="41" t="s">
        <v>76</v>
      </c>
      <c r="B6" s="40"/>
    </row>
    <row r="7" spans="1:8" x14ac:dyDescent="0.25">
      <c r="A7" s="16">
        <v>1</v>
      </c>
      <c r="H7" s="25" t="s">
        <v>23</v>
      </c>
    </row>
    <row r="8" spans="1:8" x14ac:dyDescent="0.25">
      <c r="B8" s="44" t="s">
        <v>7</v>
      </c>
      <c r="C8" s="44"/>
      <c r="D8" s="44"/>
      <c r="E8" s="44"/>
      <c r="F8" s="44"/>
      <c r="G8" s="44"/>
      <c r="H8" s="44"/>
    </row>
    <row r="9" spans="1:8" x14ac:dyDescent="0.25">
      <c r="B9" s="44" t="s">
        <v>8</v>
      </c>
      <c r="C9" s="44"/>
      <c r="D9" s="44"/>
      <c r="E9" s="44"/>
      <c r="F9" s="44"/>
      <c r="G9" s="44"/>
      <c r="H9" s="44"/>
    </row>
    <row r="10" spans="1:8" ht="18.75" x14ac:dyDescent="0.3">
      <c r="B10" s="42" t="s">
        <v>45</v>
      </c>
      <c r="C10" s="42"/>
      <c r="D10" s="42"/>
      <c r="E10" s="42"/>
      <c r="F10" s="42"/>
      <c r="G10" s="42"/>
      <c r="H10" s="42"/>
    </row>
    <row r="11" spans="1:8" x14ac:dyDescent="0.25">
      <c r="B11" s="43" t="s">
        <v>55</v>
      </c>
      <c r="C11" s="43"/>
      <c r="D11" s="43"/>
      <c r="E11" s="43"/>
      <c r="F11" s="43"/>
      <c r="G11" s="43"/>
      <c r="H11" s="43"/>
    </row>
    <row r="12" spans="1:8" x14ac:dyDescent="0.25">
      <c r="B12" s="8"/>
      <c r="C12" s="9" t="s">
        <v>13</v>
      </c>
      <c r="D12" s="9" t="s">
        <v>13</v>
      </c>
      <c r="E12" s="9"/>
      <c r="F12" s="9"/>
      <c r="G12" s="9"/>
      <c r="H12" s="9"/>
    </row>
    <row r="13" spans="1:8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</row>
    <row r="14" spans="1:8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</row>
    <row r="15" spans="1:8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</row>
    <row r="16" spans="1:8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6" t="s">
        <v>5</v>
      </c>
    </row>
    <row r="17" spans="2:10" x14ac:dyDescent="0.25">
      <c r="B17" s="19">
        <v>2019</v>
      </c>
      <c r="C17" s="27">
        <f>'Row 6-OCEC CC Mitsubishi'!C17*'Discount Rate'!$C16</f>
        <v>83.076787278365174</v>
      </c>
      <c r="D17" s="27">
        <f>'Row 6-OCEC CC Mitsubishi'!D17*'Discount Rate'!$C16</f>
        <v>6.7149077936853194</v>
      </c>
      <c r="E17" s="27">
        <f>'Row 6-OCEC CC Mitsubishi'!E17*'Discount Rate'!$C16</f>
        <v>6.3908805893161222</v>
      </c>
      <c r="F17" s="27">
        <f>'Row 6-OCEC CC Mitsubishi'!F17*'Discount Rate'!$C16</f>
        <v>-11.10058083152494</v>
      </c>
      <c r="G17" s="27">
        <f>'Row 6-OCEC CC Mitsubishi'!G17*'Discount Rate'!$C16</f>
        <v>-8.2337416821828768E-2</v>
      </c>
      <c r="H17" s="27">
        <f t="shared" ref="H17:H47" si="0">SUM(C17:G17)</f>
        <v>84.999657413019847</v>
      </c>
      <c r="I17" s="28"/>
      <c r="J17" s="4"/>
    </row>
    <row r="18" spans="2:10" x14ac:dyDescent="0.25">
      <c r="B18" s="19">
        <f>B17+1</f>
        <v>2020</v>
      </c>
      <c r="C18" s="27">
        <f>'Row 6-OCEC CC Mitsubishi'!C18*'Discount Rate'!$C17</f>
        <v>128.78489054685548</v>
      </c>
      <c r="D18" s="27">
        <f>'Row 6-OCEC CC Mitsubishi'!D18*'Discount Rate'!$C17</f>
        <v>8.4285349903003119</v>
      </c>
      <c r="E18" s="27">
        <f>'Row 6-OCEC CC Mitsubishi'!E18*'Discount Rate'!$C17</f>
        <v>10.442157344871346</v>
      </c>
      <c r="F18" s="27">
        <f>'Row 6-OCEC CC Mitsubishi'!F18*'Discount Rate'!$C17</f>
        <v>-34.776925362125787</v>
      </c>
      <c r="G18" s="27">
        <f>'Row 6-OCEC CC Mitsubishi'!G18*'Discount Rate'!$C17</f>
        <v>-4.0590485457696115</v>
      </c>
      <c r="H18" s="27">
        <f t="shared" si="0"/>
        <v>108.81960897413173</v>
      </c>
      <c r="I18" s="28"/>
      <c r="J18" s="4"/>
    </row>
    <row r="19" spans="2:10" x14ac:dyDescent="0.25">
      <c r="B19" s="19">
        <f t="shared" ref="B19:B47" si="1">B18+1</f>
        <v>2021</v>
      </c>
      <c r="C19" s="27">
        <f>'Row 6-OCEC CC Mitsubishi'!C19*'Discount Rate'!$C18</f>
        <v>115.33974301296566</v>
      </c>
      <c r="D19" s="27">
        <f>'Row 6-OCEC CC Mitsubishi'!D19*'Discount Rate'!$C18</f>
        <v>7.5157913341347928</v>
      </c>
      <c r="E19" s="27">
        <f>'Row 6-OCEC CC Mitsubishi'!E19*'Discount Rate'!$C18</f>
        <v>14.614821895386836</v>
      </c>
      <c r="F19" s="27">
        <f>'Row 6-OCEC CC Mitsubishi'!F19*'Discount Rate'!$C18</f>
        <v>-40.468522952852162</v>
      </c>
      <c r="G19" s="27">
        <f>'Row 6-OCEC CC Mitsubishi'!G19*'Discount Rate'!$C18</f>
        <v>-4.8505238744897179</v>
      </c>
      <c r="H19" s="27">
        <f t="shared" si="0"/>
        <v>92.151309415145377</v>
      </c>
      <c r="I19" s="28"/>
      <c r="J19" s="4"/>
    </row>
    <row r="20" spans="2:10" x14ac:dyDescent="0.25">
      <c r="B20" s="19">
        <f t="shared" si="1"/>
        <v>2022</v>
      </c>
      <c r="C20" s="27">
        <f>'Row 6-OCEC CC Mitsubishi'!C20*'Discount Rate'!$C19</f>
        <v>103.29777359639981</v>
      </c>
      <c r="D20" s="27">
        <f>'Row 6-OCEC CC Mitsubishi'!D20*'Discount Rate'!$C19</f>
        <v>6.7057434537658276</v>
      </c>
      <c r="E20" s="27">
        <f>'Row 6-OCEC CC Mitsubishi'!E20*'Discount Rate'!$C19</f>
        <v>17.176400571060455</v>
      </c>
      <c r="F20" s="27">
        <f>'Row 6-OCEC CC Mitsubishi'!F20*'Discount Rate'!$C19</f>
        <v>-32.298680217177356</v>
      </c>
      <c r="G20" s="27">
        <f>'Row 6-OCEC CC Mitsubishi'!G20*'Discount Rate'!$C19</f>
        <v>-4.4695301606015061</v>
      </c>
      <c r="H20" s="27">
        <f t="shared" si="0"/>
        <v>90.411707243447225</v>
      </c>
      <c r="I20" s="28"/>
      <c r="J20" s="4"/>
    </row>
    <row r="21" spans="2:10" x14ac:dyDescent="0.25">
      <c r="B21" s="19">
        <f t="shared" si="1"/>
        <v>2023</v>
      </c>
      <c r="C21" s="27">
        <f>'Row 6-OCEC CC Mitsubishi'!C21*'Discount Rate'!$C20</f>
        <v>92.50693494175934</v>
      </c>
      <c r="D21" s="27">
        <f>'Row 6-OCEC CC Mitsubishi'!D21*'Discount Rate'!$C20</f>
        <v>5.9883658636282782</v>
      </c>
      <c r="E21" s="27">
        <f>'Row 6-OCEC CC Mitsubishi'!E21*'Discount Rate'!$C20</f>
        <v>19.817395507191677</v>
      </c>
      <c r="F21" s="27">
        <f>'Row 6-OCEC CC Mitsubishi'!F21*'Discount Rate'!$C20</f>
        <v>-36.340094260224056</v>
      </c>
      <c r="G21" s="27">
        <f>'Row 6-OCEC CC Mitsubishi'!G21*'Discount Rate'!$C20</f>
        <v>-5.4235601671132203</v>
      </c>
      <c r="H21" s="27">
        <f t="shared" si="0"/>
        <v>76.549041885242005</v>
      </c>
      <c r="I21" s="28"/>
      <c r="J21" s="4"/>
    </row>
    <row r="22" spans="2:10" x14ac:dyDescent="0.25">
      <c r="B22" s="19">
        <f t="shared" si="1"/>
        <v>2024</v>
      </c>
      <c r="C22" s="27">
        <f>'Row 6-OCEC CC Mitsubishi'!C22*'Discount Rate'!$C21</f>
        <v>82.832911915861317</v>
      </c>
      <c r="D22" s="27">
        <f>'Row 6-OCEC CC Mitsubishi'!D22*'Discount Rate'!$C21</f>
        <v>5.3519716847880785</v>
      </c>
      <c r="E22" s="27">
        <f>'Row 6-OCEC CC Mitsubishi'!E22*'Discount Rate'!$C21</f>
        <v>17.79415976168433</v>
      </c>
      <c r="F22" s="27">
        <f>'Row 6-OCEC CC Mitsubishi'!F22*'Discount Rate'!$C21</f>
        <v>-24.540812297045967</v>
      </c>
      <c r="G22" s="27">
        <f>'Row 6-OCEC CC Mitsubishi'!G22*'Discount Rate'!$C21</f>
        <v>-4.3150971717888975</v>
      </c>
      <c r="H22" s="27">
        <f t="shared" si="0"/>
        <v>77.123133893498874</v>
      </c>
      <c r="I22" s="28"/>
      <c r="J22" s="4"/>
    </row>
    <row r="23" spans="2:10" x14ac:dyDescent="0.25">
      <c r="B23" s="19">
        <f t="shared" si="1"/>
        <v>2025</v>
      </c>
      <c r="C23" s="27">
        <f>'Row 6-OCEC CC Mitsubishi'!C23*'Discount Rate'!$C22</f>
        <v>74.156453315417963</v>
      </c>
      <c r="D23" s="27">
        <f>'Row 6-OCEC CC Mitsubishi'!D23*'Discount Rate'!$C22</f>
        <v>4.7837002342712784</v>
      </c>
      <c r="E23" s="27">
        <f>'Row 6-OCEC CC Mitsubishi'!E23*'Discount Rate'!$C22</f>
        <v>15.476175102907277</v>
      </c>
      <c r="F23" s="27">
        <f>'Row 6-OCEC CC Mitsubishi'!F23*'Discount Rate'!$C22</f>
        <v>-17.174437968974498</v>
      </c>
      <c r="G23" s="27">
        <f>'Row 6-OCEC CC Mitsubishi'!G23*'Discount Rate'!$C22</f>
        <v>-3.984585947077945</v>
      </c>
      <c r="H23" s="27">
        <f t="shared" si="0"/>
        <v>73.257304736544071</v>
      </c>
      <c r="I23" s="28"/>
      <c r="J23" s="4"/>
    </row>
    <row r="24" spans="2:10" x14ac:dyDescent="0.25">
      <c r="B24" s="19">
        <f t="shared" si="1"/>
        <v>2026</v>
      </c>
      <c r="C24" s="27">
        <f>'Row 6-OCEC CC Mitsubishi'!C24*'Discount Rate'!$C23</f>
        <v>66.371913462739059</v>
      </c>
      <c r="D24" s="27">
        <f>'Row 6-OCEC CC Mitsubishi'!D24*'Discount Rate'!$C23</f>
        <v>4.2712572293509403</v>
      </c>
      <c r="E24" s="27">
        <f>'Row 6-OCEC CC Mitsubishi'!E24*'Discount Rate'!$C23</f>
        <v>15.862573791657395</v>
      </c>
      <c r="F24" s="27">
        <f>'Row 6-OCEC CC Mitsubishi'!F24*'Discount Rate'!$C23</f>
        <v>-14.942216464010336</v>
      </c>
      <c r="G24" s="27">
        <f>'Row 6-OCEC CC Mitsubishi'!G24*'Discount Rate'!$C23</f>
        <v>-3.3996473186070921</v>
      </c>
      <c r="H24" s="27">
        <f t="shared" si="0"/>
        <v>68.163880701129955</v>
      </c>
      <c r="I24" s="28"/>
      <c r="J24" s="4"/>
    </row>
    <row r="25" spans="2:10" x14ac:dyDescent="0.25">
      <c r="B25" s="19">
        <f t="shared" si="1"/>
        <v>2027</v>
      </c>
      <c r="C25" s="27">
        <f>'Row 6-OCEC CC Mitsubishi'!C25*'Discount Rate'!$C24</f>
        <v>59.356854068621786</v>
      </c>
      <c r="D25" s="27">
        <f>'Row 6-OCEC CC Mitsubishi'!D25*'Discount Rate'!$C24</f>
        <v>3.8071015454875861</v>
      </c>
      <c r="E25" s="27">
        <f>'Row 6-OCEC CC Mitsubishi'!E25*'Discount Rate'!$C24</f>
        <v>21.977524463656035</v>
      </c>
      <c r="F25" s="27">
        <f>'Row 6-OCEC CC Mitsubishi'!F25*'Discount Rate'!$C24</f>
        <v>-14.334604534966303</v>
      </c>
      <c r="G25" s="27">
        <f>'Row 6-OCEC CC Mitsubishi'!G25*'Discount Rate'!$C24</f>
        <v>-3.44735076879532</v>
      </c>
      <c r="H25" s="27">
        <f t="shared" si="0"/>
        <v>67.359524774003788</v>
      </c>
      <c r="I25" s="28"/>
      <c r="J25" s="4"/>
    </row>
    <row r="26" spans="2:10" x14ac:dyDescent="0.25">
      <c r="B26" s="19">
        <f t="shared" si="1"/>
        <v>2028</v>
      </c>
      <c r="C26" s="27">
        <f>'Row 6-OCEC CC Mitsubishi'!C26*'Discount Rate'!$C25</f>
        <v>53.003957443389666</v>
      </c>
      <c r="D26" s="27">
        <f>'Row 6-OCEC CC Mitsubishi'!D26*'Discount Rate'!$C25</f>
        <v>3.3869661240235249</v>
      </c>
      <c r="E26" s="27">
        <f>'Row 6-OCEC CC Mitsubishi'!E26*'Discount Rate'!$C25</f>
        <v>18.483957372913938</v>
      </c>
      <c r="F26" s="27">
        <f>'Row 6-OCEC CC Mitsubishi'!F26*'Discount Rate'!$C25</f>
        <v>-16.727058374238911</v>
      </c>
      <c r="G26" s="27">
        <f>'Row 6-OCEC CC Mitsubishi'!G26*'Discount Rate'!$C25</f>
        <v>-3.6629449191721601</v>
      </c>
      <c r="H26" s="27">
        <f t="shared" si="0"/>
        <v>54.484877646916061</v>
      </c>
      <c r="I26" s="28"/>
      <c r="J26" s="4"/>
    </row>
    <row r="27" spans="2:10" x14ac:dyDescent="0.25">
      <c r="B27" s="19">
        <f t="shared" si="1"/>
        <v>2029</v>
      </c>
      <c r="C27" s="27">
        <f>'Row 6-OCEC CC Mitsubishi'!C27*'Discount Rate'!$C26</f>
        <v>47.249214959070763</v>
      </c>
      <c r="D27" s="27">
        <f>'Row 6-OCEC CC Mitsubishi'!D27*'Discount Rate'!$C26</f>
        <v>3.0069676389188804</v>
      </c>
      <c r="E27" s="27">
        <f>'Row 6-OCEC CC Mitsubishi'!E27*'Discount Rate'!$C26</f>
        <v>21.197583216102679</v>
      </c>
      <c r="F27" s="27">
        <f>'Row 6-OCEC CC Mitsubishi'!F27*'Discount Rate'!$C26</f>
        <v>-14.905493822809371</v>
      </c>
      <c r="G27" s="27">
        <f>'Row 6-OCEC CC Mitsubishi'!G27*'Discount Rate'!$C26</f>
        <v>-3.5268110992625425</v>
      </c>
      <c r="H27" s="27">
        <f t="shared" si="0"/>
        <v>53.021460892020407</v>
      </c>
      <c r="I27" s="28"/>
      <c r="J27" s="4"/>
    </row>
    <row r="28" spans="2:10" x14ac:dyDescent="0.25">
      <c r="B28" s="19">
        <f t="shared" si="1"/>
        <v>2030</v>
      </c>
      <c r="C28" s="27">
        <f>'Row 6-OCEC CC Mitsubishi'!C28*'Discount Rate'!$C27</f>
        <v>42.04002862075415</v>
      </c>
      <c r="D28" s="27">
        <f>'Row 6-OCEC CC Mitsubishi'!D28*'Discount Rate'!$C27</f>
        <v>2.6635483881057889</v>
      </c>
      <c r="E28" s="27">
        <f>'Row 6-OCEC CC Mitsubishi'!E28*'Discount Rate'!$C27</f>
        <v>34.148552913638596</v>
      </c>
      <c r="F28" s="27">
        <f>'Row 6-OCEC CC Mitsubishi'!F28*'Discount Rate'!$C27</f>
        <v>-15.217640053556789</v>
      </c>
      <c r="G28" s="27">
        <f>'Row 6-OCEC CC Mitsubishi'!G28*'Discount Rate'!$C27</f>
        <v>-2.9092050845345621</v>
      </c>
      <c r="H28" s="27">
        <f t="shared" si="0"/>
        <v>60.725284784407179</v>
      </c>
      <c r="I28" s="28"/>
      <c r="J28" s="4"/>
    </row>
    <row r="29" spans="2:10" x14ac:dyDescent="0.25">
      <c r="B29" s="19">
        <f t="shared" si="1"/>
        <v>2031</v>
      </c>
      <c r="C29" s="27">
        <f>'Row 6-OCEC CC Mitsubishi'!C29*'Discount Rate'!$C28</f>
        <v>37.328410566811776</v>
      </c>
      <c r="D29" s="27">
        <f>'Row 6-OCEC CC Mitsubishi'!D29*'Discount Rate'!$C28</f>
        <v>2.3534518352653513</v>
      </c>
      <c r="E29" s="27">
        <f>'Row 6-OCEC CC Mitsubishi'!E29*'Discount Rate'!$C28</f>
        <v>26.885110582129286</v>
      </c>
      <c r="F29" s="27">
        <f>'Row 6-OCEC CC Mitsubishi'!F29*'Discount Rate'!$C28</f>
        <v>-15.727363918143862</v>
      </c>
      <c r="G29" s="27">
        <f>'Row 6-OCEC CC Mitsubishi'!G29*'Discount Rate'!$C28</f>
        <v>-3.1266376172597932</v>
      </c>
      <c r="H29" s="27">
        <f t="shared" si="0"/>
        <v>47.712971448802755</v>
      </c>
      <c r="I29" s="28"/>
      <c r="J29" s="4"/>
    </row>
    <row r="30" spans="2:10" x14ac:dyDescent="0.25">
      <c r="B30" s="19">
        <f t="shared" si="1"/>
        <v>2032</v>
      </c>
      <c r="C30" s="27">
        <f>'Row 6-OCEC CC Mitsubishi'!C30*'Discount Rate'!$C29</f>
        <v>39.789117159372722</v>
      </c>
      <c r="D30" s="27">
        <f>'Row 6-OCEC CC Mitsubishi'!D30*'Discount Rate'!$C29</f>
        <v>2.4171959956813485</v>
      </c>
      <c r="E30" s="27">
        <f>'Row 6-OCEC CC Mitsubishi'!E30*'Discount Rate'!$C29</f>
        <v>23.704011256621609</v>
      </c>
      <c r="F30" s="27">
        <f>'Row 6-OCEC CC Mitsubishi'!F30*'Discount Rate'!$C29</f>
        <v>-16.915034070601127</v>
      </c>
      <c r="G30" s="27">
        <f>'Row 6-OCEC CC Mitsubishi'!G30*'Discount Rate'!$C29</f>
        <v>-3.8280009781732667</v>
      </c>
      <c r="H30" s="27">
        <f t="shared" si="0"/>
        <v>45.167289362901286</v>
      </c>
      <c r="I30" s="28"/>
      <c r="J30" s="4"/>
    </row>
    <row r="31" spans="2:10" x14ac:dyDescent="0.25">
      <c r="B31" s="19">
        <f t="shared" si="1"/>
        <v>2033</v>
      </c>
      <c r="C31" s="27">
        <f>'Row 6-OCEC CC Mitsubishi'!C31*'Discount Rate'!$C30</f>
        <v>39.64048868684705</v>
      </c>
      <c r="D31" s="27">
        <f>'Row 6-OCEC CC Mitsubishi'!D31*'Discount Rate'!$C30</f>
        <v>2.3545724773010952</v>
      </c>
      <c r="E31" s="27">
        <f>'Row 6-OCEC CC Mitsubishi'!E31*'Discount Rate'!$C30</f>
        <v>22.986946413515231</v>
      </c>
      <c r="F31" s="27">
        <f>'Row 6-OCEC CC Mitsubishi'!F31*'Discount Rate'!$C30</f>
        <v>-16.776373554434549</v>
      </c>
      <c r="G31" s="27">
        <f>'Row 6-OCEC CC Mitsubishi'!G31*'Discount Rate'!$C30</f>
        <v>-3.7344202100287354</v>
      </c>
      <c r="H31" s="27">
        <f t="shared" si="0"/>
        <v>44.471213813200094</v>
      </c>
      <c r="I31" s="28"/>
      <c r="J31" s="4"/>
    </row>
    <row r="32" spans="2:10" x14ac:dyDescent="0.25">
      <c r="B32" s="19">
        <f t="shared" si="1"/>
        <v>2034</v>
      </c>
      <c r="C32" s="27">
        <f>'Row 6-OCEC CC Mitsubishi'!C32*'Discount Rate'!$C31</f>
        <v>35.083714055873671</v>
      </c>
      <c r="D32" s="27">
        <f>'Row 6-OCEC CC Mitsubishi'!D32*'Discount Rate'!$C31</f>
        <v>2.0873145396883874</v>
      </c>
      <c r="E32" s="27">
        <f>'Row 6-OCEC CC Mitsubishi'!E32*'Discount Rate'!$C31</f>
        <v>20.804964155556963</v>
      </c>
      <c r="F32" s="27">
        <f>'Row 6-OCEC CC Mitsubishi'!F32*'Discount Rate'!$C31</f>
        <v>-16.332029431738764</v>
      </c>
      <c r="G32" s="27">
        <f>'Row 6-OCEC CC Mitsubishi'!G32*'Discount Rate'!$C31</f>
        <v>-3.9484860018263803</v>
      </c>
      <c r="H32" s="27">
        <f t="shared" si="0"/>
        <v>37.69547731755388</v>
      </c>
      <c r="I32" s="28"/>
      <c r="J32" s="4"/>
    </row>
    <row r="33" spans="2:10" x14ac:dyDescent="0.25">
      <c r="B33" s="19">
        <f t="shared" si="1"/>
        <v>2035</v>
      </c>
      <c r="C33" s="27">
        <f>'Row 6-OCEC CC Mitsubishi'!C33*'Discount Rate'!$C32</f>
        <v>30.982564818525969</v>
      </c>
      <c r="D33" s="27">
        <f>'Row 6-OCEC CC Mitsubishi'!D33*'Discount Rate'!$C32</f>
        <v>1.870302036732161</v>
      </c>
      <c r="E33" s="27">
        <f>'Row 6-OCEC CC Mitsubishi'!E33*'Discount Rate'!$C32</f>
        <v>18.643053782991224</v>
      </c>
      <c r="F33" s="27">
        <f>'Row 6-OCEC CC Mitsubishi'!F33*'Discount Rate'!$C32</f>
        <v>-14.441600229200965</v>
      </c>
      <c r="G33" s="27">
        <f>'Row 6-OCEC CC Mitsubishi'!G33*'Discount Rate'!$C32</f>
        <v>-3.3672003137723667</v>
      </c>
      <c r="H33" s="27">
        <f t="shared" si="0"/>
        <v>33.687120095276022</v>
      </c>
      <c r="I33" s="28"/>
      <c r="J33" s="4"/>
    </row>
    <row r="34" spans="2:10" x14ac:dyDescent="0.25">
      <c r="B34" s="19">
        <f t="shared" si="1"/>
        <v>2036</v>
      </c>
      <c r="C34" s="27">
        <f>'Row 6-OCEC CC Mitsubishi'!C34*'Discount Rate'!$C33</f>
        <v>27.293910380359154</v>
      </c>
      <c r="D34" s="27">
        <f>'Row 6-OCEC CC Mitsubishi'!D34*'Discount Rate'!$C33</f>
        <v>1.6849905561634291</v>
      </c>
      <c r="E34" s="27">
        <f>'Row 6-OCEC CC Mitsubishi'!E34*'Discount Rate'!$C33</f>
        <v>26.377961290451932</v>
      </c>
      <c r="F34" s="27">
        <f>'Row 6-OCEC CC Mitsubishi'!F34*'Discount Rate'!$C33</f>
        <v>-13.775938905637759</v>
      </c>
      <c r="G34" s="27">
        <f>'Row 6-OCEC CC Mitsubishi'!G34*'Discount Rate'!$C33</f>
        <v>-3.4183037360650061</v>
      </c>
      <c r="H34" s="27">
        <f t="shared" si="0"/>
        <v>38.162619585271749</v>
      </c>
      <c r="I34" s="28"/>
      <c r="J34" s="4"/>
    </row>
    <row r="35" spans="2:10" x14ac:dyDescent="0.25">
      <c r="B35" s="19">
        <f t="shared" si="1"/>
        <v>2037</v>
      </c>
      <c r="C35" s="27">
        <f>'Row 6-OCEC CC Mitsubishi'!C35*'Discount Rate'!$C34</f>
        <v>23.978798315261887</v>
      </c>
      <c r="D35" s="27">
        <f>'Row 6-OCEC CC Mitsubishi'!D35*'Discount Rate'!$C34</f>
        <v>1.5176264954086238</v>
      </c>
      <c r="E35" s="27">
        <f>'Row 6-OCEC CC Mitsubishi'!E35*'Discount Rate'!$C34</f>
        <v>23.050865102859124</v>
      </c>
      <c r="F35" s="27">
        <f>'Row 6-OCEC CC Mitsubishi'!F35*'Discount Rate'!$C34</f>
        <v>-12.610340699176621</v>
      </c>
      <c r="G35" s="27">
        <f>'Row 6-OCEC CC Mitsubishi'!G35*'Discount Rate'!$C34</f>
        <v>-3.2242463886657275</v>
      </c>
      <c r="H35" s="27">
        <f t="shared" si="0"/>
        <v>32.712702825687295</v>
      </c>
      <c r="I35" s="28"/>
      <c r="J35" s="4"/>
    </row>
    <row r="36" spans="2:10" x14ac:dyDescent="0.25">
      <c r="B36" s="19">
        <f t="shared" si="1"/>
        <v>2038</v>
      </c>
      <c r="C36" s="27">
        <f>'Row 6-OCEC CC Mitsubishi'!C36*'Discount Rate'!$C35</f>
        <v>21.001727874811866</v>
      </c>
      <c r="D36" s="27">
        <f>'Row 6-OCEC CC Mitsubishi'!D36*'Discount Rate'!$C35</f>
        <v>1.3659662114864626</v>
      </c>
      <c r="E36" s="27">
        <f>'Row 6-OCEC CC Mitsubishi'!E36*'Discount Rate'!$C35</f>
        <v>21.384031335724092</v>
      </c>
      <c r="F36" s="27">
        <f>'Row 6-OCEC CC Mitsubishi'!F36*'Discount Rate'!$C35</f>
        <v>-12.181391399811686</v>
      </c>
      <c r="G36" s="27">
        <f>'Row 6-OCEC CC Mitsubishi'!G36*'Discount Rate'!$C35</f>
        <v>-3.4036796832755578</v>
      </c>
      <c r="H36" s="27">
        <f t="shared" si="0"/>
        <v>28.166654338935171</v>
      </c>
      <c r="I36" s="28"/>
      <c r="J36" s="4"/>
    </row>
    <row r="37" spans="2:10" x14ac:dyDescent="0.25">
      <c r="B37" s="19">
        <f t="shared" si="1"/>
        <v>2039</v>
      </c>
      <c r="C37" s="27">
        <f>'Row 6-OCEC CC Mitsubishi'!C37*'Discount Rate'!$C36</f>
        <v>18.426135082123633</v>
      </c>
      <c r="D37" s="27">
        <f>'Row 6-OCEC CC Mitsubishi'!D37*'Discount Rate'!$C36</f>
        <v>1.2282605035570515</v>
      </c>
      <c r="E37" s="27">
        <f>'Row 6-OCEC CC Mitsubishi'!E37*'Discount Rate'!$C36</f>
        <v>22.27930110992083</v>
      </c>
      <c r="F37" s="27">
        <f>'Row 6-OCEC CC Mitsubishi'!F37*'Discount Rate'!$C36</f>
        <v>-12.136023426555392</v>
      </c>
      <c r="G37" s="27">
        <f>'Row 6-OCEC CC Mitsubishi'!G37*'Discount Rate'!$C36</f>
        <v>-3.6935723472124931</v>
      </c>
      <c r="H37" s="27">
        <f t="shared" si="0"/>
        <v>26.104100921833627</v>
      </c>
      <c r="I37" s="28"/>
      <c r="J37" s="4"/>
    </row>
    <row r="38" spans="2:10" x14ac:dyDescent="0.25">
      <c r="B38" s="19">
        <f t="shared" si="1"/>
        <v>2040</v>
      </c>
      <c r="C38" s="27">
        <f>'Row 6-OCEC CC Mitsubishi'!C38*'Discount Rate'!$C37</f>
        <v>16.289355182582046</v>
      </c>
      <c r="D38" s="27">
        <f>'Row 6-OCEC CC Mitsubishi'!D38*'Discount Rate'!$C37</f>
        <v>1.1031380369019355</v>
      </c>
      <c r="E38" s="27">
        <f>'Row 6-OCEC CC Mitsubishi'!E38*'Discount Rate'!$C37</f>
        <v>19.503540151628666</v>
      </c>
      <c r="F38" s="27">
        <f>'Row 6-OCEC CC Mitsubishi'!F38*'Discount Rate'!$C37</f>
        <v>-11.15085157907799</v>
      </c>
      <c r="G38" s="27">
        <f>'Row 6-OCEC CC Mitsubishi'!G38*'Discount Rate'!$C37</f>
        <v>-3.2556036740560406</v>
      </c>
      <c r="H38" s="27">
        <f t="shared" si="0"/>
        <v>22.48957811797862</v>
      </c>
      <c r="I38" s="28"/>
      <c r="J38" s="4"/>
    </row>
    <row r="39" spans="2:10" x14ac:dyDescent="0.25">
      <c r="B39" s="19">
        <f t="shared" si="1"/>
        <v>2041</v>
      </c>
      <c r="C39" s="27">
        <f>'Row 6-OCEC CC Mitsubishi'!C39*'Discount Rate'!$C38</f>
        <v>14.444490865652302</v>
      </c>
      <c r="D39" s="27">
        <f>'Row 6-OCEC CC Mitsubishi'!D39*'Discount Rate'!$C38</f>
        <v>0.98951659378996604</v>
      </c>
      <c r="E39" s="27">
        <f>'Row 6-OCEC CC Mitsubishi'!E39*'Discount Rate'!$C38</f>
        <v>17.917151947154991</v>
      </c>
      <c r="F39" s="27">
        <f>'Row 6-OCEC CC Mitsubishi'!F39*'Discount Rate'!$C38</f>
        <v>-9.3356413451936646</v>
      </c>
      <c r="G39" s="27">
        <f>'Row 6-OCEC CC Mitsubishi'!G39*'Discount Rate'!$C38</f>
        <v>-2.3053784250966713</v>
      </c>
      <c r="H39" s="27">
        <f t="shared" si="0"/>
        <v>21.710139636306927</v>
      </c>
      <c r="I39" s="28"/>
      <c r="J39" s="4"/>
    </row>
    <row r="40" spans="2:10" x14ac:dyDescent="0.25">
      <c r="B40" s="19">
        <f t="shared" si="1"/>
        <v>2042</v>
      </c>
      <c r="C40" s="27">
        <f>'Row 6-OCEC CC Mitsubishi'!C40*'Discount Rate'!$C39</f>
        <v>12.777999737831507</v>
      </c>
      <c r="D40" s="27">
        <f>'Row 6-OCEC CC Mitsubishi'!D40*'Discount Rate'!$C39</f>
        <v>0.88731056130157004</v>
      </c>
      <c r="E40" s="27">
        <f>'Row 6-OCEC CC Mitsubishi'!E40*'Discount Rate'!$C39</f>
        <v>21.725902586749488</v>
      </c>
      <c r="F40" s="27">
        <f>'Row 6-OCEC CC Mitsubishi'!F40*'Discount Rate'!$C39</f>
        <v>-9.1307777465471798</v>
      </c>
      <c r="G40" s="27">
        <f>'Row 6-OCEC CC Mitsubishi'!G40*'Discount Rate'!$C39</f>
        <v>-2.5378211904447898</v>
      </c>
      <c r="H40" s="27">
        <f t="shared" si="0"/>
        <v>23.722613948890597</v>
      </c>
      <c r="I40" s="28"/>
      <c r="J40" s="4"/>
    </row>
    <row r="41" spans="2:10" x14ac:dyDescent="0.25">
      <c r="B41" s="19">
        <f t="shared" si="1"/>
        <v>2043</v>
      </c>
      <c r="C41" s="27">
        <f>'Row 6-OCEC CC Mitsubishi'!C41*'Discount Rate'!$C40</f>
        <v>11.273953784188935</v>
      </c>
      <c r="D41" s="27">
        <f>'Row 6-OCEC CC Mitsubishi'!D41*'Discount Rate'!$C40</f>
        <v>0.67372150225113059</v>
      </c>
      <c r="E41" s="27">
        <f>'Row 6-OCEC CC Mitsubishi'!E41*'Discount Rate'!$C40</f>
        <v>16.805130249467144</v>
      </c>
      <c r="F41" s="27">
        <f>'Row 6-OCEC CC Mitsubishi'!F41*'Discount Rate'!$C40</f>
        <v>-8.2875774944966309</v>
      </c>
      <c r="G41" s="27">
        <f>'Row 6-OCEC CC Mitsubishi'!G41*'Discount Rate'!$C40</f>
        <v>-2.3342136453919298</v>
      </c>
      <c r="H41" s="27">
        <f t="shared" si="0"/>
        <v>18.131014396018646</v>
      </c>
      <c r="I41" s="28"/>
      <c r="J41" s="4"/>
    </row>
    <row r="42" spans="2:10" x14ac:dyDescent="0.25">
      <c r="B42" s="19">
        <f t="shared" si="1"/>
        <v>2044</v>
      </c>
      <c r="C42" s="27">
        <f>'Row 6-OCEC CC Mitsubishi'!C42*'Discount Rate'!$C41</f>
        <v>9.9648064760009536</v>
      </c>
      <c r="D42" s="27">
        <f>'Row 6-OCEC CC Mitsubishi'!D42*'Discount Rate'!$C41</f>
        <v>0.54797572956114182</v>
      </c>
      <c r="E42" s="27">
        <f>'Row 6-OCEC CC Mitsubishi'!E42*'Discount Rate'!$C41</f>
        <v>16.102654303588057</v>
      </c>
      <c r="F42" s="27">
        <f>'Row 6-OCEC CC Mitsubishi'!F42*'Discount Rate'!$C41</f>
        <v>-7.7931525404735185</v>
      </c>
      <c r="G42" s="27">
        <f>'Row 6-OCEC CC Mitsubishi'!G42*'Discount Rate'!$C41</f>
        <v>-2.0364570513525604</v>
      </c>
      <c r="H42" s="27">
        <f t="shared" si="0"/>
        <v>16.785826917324073</v>
      </c>
      <c r="I42" s="28"/>
      <c r="J42" s="4"/>
    </row>
    <row r="43" spans="2:10" x14ac:dyDescent="0.25">
      <c r="B43" s="19">
        <f t="shared" si="1"/>
        <v>2045</v>
      </c>
      <c r="C43" s="27">
        <f>'Row 6-OCEC CC Mitsubishi'!C43*'Discount Rate'!$C42</f>
        <v>8.8148687092087616</v>
      </c>
      <c r="D43" s="27">
        <f>'Row 6-OCEC CC Mitsubishi'!D43*'Discount Rate'!$C42</f>
        <v>0.49007708268537692</v>
      </c>
      <c r="E43" s="27">
        <f>'Row 6-OCEC CC Mitsubishi'!E43*'Discount Rate'!$C42</f>
        <v>17.336546969443248</v>
      </c>
      <c r="F43" s="27">
        <f>'Row 6-OCEC CC Mitsubishi'!F43*'Discount Rate'!$C42</f>
        <v>-7.4576390559086461</v>
      </c>
      <c r="G43" s="27">
        <f>'Row 6-OCEC CC Mitsubishi'!G43*'Discount Rate'!$C42</f>
        <v>-2.045738643345496</v>
      </c>
      <c r="H43" s="27">
        <f t="shared" si="0"/>
        <v>17.138115062083244</v>
      </c>
      <c r="I43" s="28"/>
      <c r="J43" s="4"/>
    </row>
    <row r="44" spans="2:10" x14ac:dyDescent="0.25">
      <c r="B44" s="19">
        <f t="shared" si="1"/>
        <v>2046</v>
      </c>
      <c r="C44" s="27">
        <f>'Row 6-OCEC CC Mitsubishi'!C44*'Discount Rate'!$C43</f>
        <v>7.7770421167315433</v>
      </c>
      <c r="D44" s="27">
        <f>'Row 6-OCEC CC Mitsubishi'!D44*'Discount Rate'!$C43</f>
        <v>0.43759730367675259</v>
      </c>
      <c r="E44" s="27">
        <f>'Row 6-OCEC CC Mitsubishi'!E44*'Discount Rate'!$C43</f>
        <v>15.154312877234961</v>
      </c>
      <c r="F44" s="27">
        <f>'Row 6-OCEC CC Mitsubishi'!F44*'Discount Rate'!$C43</f>
        <v>-7.136600704456554</v>
      </c>
      <c r="G44" s="27">
        <f>'Row 6-OCEC CC Mitsubishi'!G44*'Discount Rate'!$C43</f>
        <v>-2.0550625381947474</v>
      </c>
      <c r="H44" s="27">
        <f t="shared" si="0"/>
        <v>14.177289054991956</v>
      </c>
      <c r="I44" s="28"/>
      <c r="J44" s="4"/>
    </row>
    <row r="45" spans="2:10" x14ac:dyDescent="0.25">
      <c r="B45" s="19">
        <f t="shared" si="1"/>
        <v>2047</v>
      </c>
      <c r="C45" s="27">
        <f>'Row 6-OCEC CC Mitsubishi'!C45*'Discount Rate'!$C44</f>
        <v>6.8412826891804075</v>
      </c>
      <c r="D45" s="27">
        <f>'Row 6-OCEC CC Mitsubishi'!D45*'Discount Rate'!$C44</f>
        <v>0.39085152454459771</v>
      </c>
      <c r="E45" s="27">
        <f>'Row 6-OCEC CC Mitsubishi'!E45*'Discount Rate'!$C44</f>
        <v>14.089679181473187</v>
      </c>
      <c r="F45" s="27">
        <f>'Row 6-OCEC CC Mitsubishi'!F45*'Discount Rate'!$C44</f>
        <v>-6.8294115977192353</v>
      </c>
      <c r="G45" s="27">
        <f>'Row 6-OCEC CC Mitsubishi'!G45*'Discount Rate'!$C44</f>
        <v>-2.0644289287045647</v>
      </c>
      <c r="H45" s="27">
        <f t="shared" si="0"/>
        <v>12.42797286877439</v>
      </c>
      <c r="I45" s="28"/>
      <c r="J45" s="4"/>
    </row>
    <row r="46" spans="2:10" x14ac:dyDescent="0.25">
      <c r="B46" s="19">
        <f t="shared" si="1"/>
        <v>2048</v>
      </c>
      <c r="C46" s="27">
        <f>'Row 6-OCEC CC Mitsubishi'!C46*'Discount Rate'!$C45</f>
        <v>5.9983822382908523</v>
      </c>
      <c r="D46" s="27">
        <f>'Row 6-OCEC CC Mitsubishi'!D46*'Discount Rate'!$C45</f>
        <v>0.34997553827621514</v>
      </c>
      <c r="E46" s="27">
        <f>'Row 6-OCEC CC Mitsubishi'!E46*'Discount Rate'!$C45</f>
        <v>12.203105667026866</v>
      </c>
      <c r="F46" s="27">
        <f>'Row 6-OCEC CC Mitsubishi'!F46*'Discount Rate'!$C45</f>
        <v>-6.5354729727386367</v>
      </c>
      <c r="G46" s="27">
        <f>'Row 6-OCEC CC Mitsubishi'!G46*'Discount Rate'!$C45</f>
        <v>-2.0738380085582286</v>
      </c>
      <c r="H46" s="27">
        <f t="shared" si="0"/>
        <v>9.9421524622970701</v>
      </c>
      <c r="I46" s="28"/>
      <c r="J46" s="4"/>
    </row>
    <row r="47" spans="2:10" x14ac:dyDescent="0.25">
      <c r="B47" s="19">
        <f t="shared" si="1"/>
        <v>2049</v>
      </c>
      <c r="C47" s="27">
        <f>'Row 6-OCEC CC Mitsubishi'!C47*'Discount Rate'!$C46</f>
        <v>3.1479221208719372</v>
      </c>
      <c r="D47" s="27">
        <f>'Row 6-OCEC CC Mitsubishi'!D47*'Discount Rate'!$C46</f>
        <v>0.31358950819016262</v>
      </c>
      <c r="E47" s="27">
        <f>'Row 6-OCEC CC Mitsubishi'!E47*'Discount Rate'!$C46</f>
        <v>9.7030418190553114</v>
      </c>
      <c r="F47" s="27">
        <f>'Row 6-OCEC CC Mitsubishi'!F47*'Discount Rate'!$C46</f>
        <v>-6.2542120135683978</v>
      </c>
      <c r="G47" s="27">
        <f>'Row 6-OCEC CC Mitsubishi'!G47*'Discount Rate'!$C46</f>
        <v>-2.0832899723214648</v>
      </c>
      <c r="H47" s="27">
        <f t="shared" si="0"/>
        <v>4.8270514622275487</v>
      </c>
      <c r="I47" s="28"/>
      <c r="J47" s="4"/>
    </row>
    <row r="48" spans="2:10" x14ac:dyDescent="0.25">
      <c r="I48" s="28"/>
      <c r="J48" s="4"/>
    </row>
    <row r="49" spans="2:10" x14ac:dyDescent="0.25">
      <c r="B49" s="20"/>
      <c r="I49" s="28"/>
      <c r="J49" s="4"/>
    </row>
    <row r="50" spans="2:10" x14ac:dyDescent="0.25">
      <c r="I50" s="28"/>
      <c r="J50" s="4"/>
    </row>
    <row r="51" spans="2:10" x14ac:dyDescent="0.25">
      <c r="B51" s="20"/>
      <c r="C51" s="26"/>
      <c r="D51" s="26"/>
      <c r="E51" s="26"/>
      <c r="F51" s="26"/>
      <c r="G51" s="26"/>
      <c r="H51" s="26"/>
      <c r="I51" s="28"/>
      <c r="J51" s="4"/>
    </row>
    <row r="52" spans="2:10" x14ac:dyDescent="0.25">
      <c r="B52" s="20"/>
      <c r="I52" s="28"/>
      <c r="J52" s="4"/>
    </row>
    <row r="53" spans="2:10" x14ac:dyDescent="0.25">
      <c r="B53" s="20"/>
      <c r="I53" s="28"/>
      <c r="J53" s="4"/>
    </row>
    <row r="54" spans="2:10" x14ac:dyDescent="0.25">
      <c r="B54" s="20"/>
      <c r="I54" s="28"/>
      <c r="J54" s="4"/>
    </row>
    <row r="55" spans="2:10" x14ac:dyDescent="0.25">
      <c r="I55" s="28"/>
      <c r="J55" s="4"/>
    </row>
    <row r="56" spans="2:10" x14ac:dyDescent="0.25">
      <c r="I56" s="28"/>
      <c r="J56" s="4"/>
    </row>
    <row r="57" spans="2:10" x14ac:dyDescent="0.25">
      <c r="I57" s="28"/>
      <c r="J57" s="4"/>
    </row>
    <row r="58" spans="2:10" x14ac:dyDescent="0.25">
      <c r="I58" s="28"/>
      <c r="J58" s="4"/>
    </row>
    <row r="59" spans="2:10" x14ac:dyDescent="0.25">
      <c r="I59" s="28"/>
      <c r="J59" s="4"/>
    </row>
    <row r="60" spans="2:10" x14ac:dyDescent="0.25">
      <c r="I60" s="28"/>
      <c r="J60" s="4"/>
    </row>
    <row r="61" spans="2:10" x14ac:dyDescent="0.25">
      <c r="I61" s="28"/>
      <c r="J61" s="4"/>
    </row>
    <row r="62" spans="2:10" x14ac:dyDescent="0.25">
      <c r="I62" s="28"/>
      <c r="J62" s="4"/>
    </row>
    <row r="63" spans="2:10" x14ac:dyDescent="0.25">
      <c r="I63" s="28"/>
      <c r="J63" s="4"/>
    </row>
    <row r="64" spans="2:10" x14ac:dyDescent="0.25">
      <c r="I64" s="28"/>
      <c r="J64" s="4"/>
    </row>
    <row r="65" spans="9:10" x14ac:dyDescent="0.25">
      <c r="I65" s="28"/>
      <c r="J65" s="4"/>
    </row>
    <row r="66" spans="9:10" x14ac:dyDescent="0.25">
      <c r="I66" s="28"/>
      <c r="J66" s="4"/>
    </row>
    <row r="67" spans="9:10" x14ac:dyDescent="0.25">
      <c r="I67" s="28"/>
      <c r="J67" s="4"/>
    </row>
    <row r="68" spans="9:10" x14ac:dyDescent="0.25">
      <c r="I68" s="28"/>
      <c r="J68" s="4"/>
    </row>
    <row r="69" spans="9:10" x14ac:dyDescent="0.25">
      <c r="I69" s="28"/>
      <c r="J69" s="4"/>
    </row>
    <row r="70" spans="9:10" x14ac:dyDescent="0.25">
      <c r="I70" s="28"/>
      <c r="J70" s="4"/>
    </row>
    <row r="71" spans="9:10" x14ac:dyDescent="0.25">
      <c r="I71" s="28"/>
      <c r="J71" s="4"/>
    </row>
    <row r="72" spans="9:10" x14ac:dyDescent="0.25">
      <c r="I72" s="28"/>
      <c r="J72" s="4"/>
    </row>
    <row r="73" spans="9:10" x14ac:dyDescent="0.25">
      <c r="I73" s="28"/>
      <c r="J73" s="4"/>
    </row>
    <row r="74" spans="9:10" x14ac:dyDescent="0.25">
      <c r="I74" s="28"/>
      <c r="J74" s="4"/>
    </row>
    <row r="75" spans="9:10" x14ac:dyDescent="0.25">
      <c r="I75" s="28"/>
      <c r="J75" s="4"/>
    </row>
    <row r="76" spans="9:10" x14ac:dyDescent="0.25">
      <c r="I76" s="28"/>
      <c r="J76" s="4"/>
    </row>
    <row r="77" spans="9:10" x14ac:dyDescent="0.25">
      <c r="I77" s="28"/>
      <c r="J77" s="4"/>
    </row>
    <row r="78" spans="9:10" x14ac:dyDescent="0.25">
      <c r="I78" s="28"/>
      <c r="J78" s="4"/>
    </row>
    <row r="79" spans="9:10" x14ac:dyDescent="0.25">
      <c r="I79" s="28"/>
      <c r="J79" s="4"/>
    </row>
    <row r="80" spans="9:10" x14ac:dyDescent="0.25">
      <c r="I80" s="28"/>
      <c r="J80" s="4"/>
    </row>
    <row r="81" spans="9:10" x14ac:dyDescent="0.25">
      <c r="I81" s="28"/>
      <c r="J81" s="4"/>
    </row>
    <row r="82" spans="9:10" x14ac:dyDescent="0.25">
      <c r="I82" s="28"/>
      <c r="J82" s="4"/>
    </row>
    <row r="83" spans="9:10" x14ac:dyDescent="0.25">
      <c r="I83" s="28"/>
      <c r="J83" s="4"/>
    </row>
    <row r="84" spans="9:10" x14ac:dyDescent="0.25">
      <c r="I84" s="28"/>
      <c r="J84" s="4"/>
    </row>
    <row r="85" spans="9:10" x14ac:dyDescent="0.25">
      <c r="I85" s="28"/>
      <c r="J85" s="4"/>
    </row>
    <row r="86" spans="9:10" x14ac:dyDescent="0.25">
      <c r="I86" s="28"/>
      <c r="J86" s="4"/>
    </row>
    <row r="87" spans="9:10" x14ac:dyDescent="0.25">
      <c r="I87" s="28"/>
      <c r="J87" s="4"/>
    </row>
    <row r="88" spans="9:10" x14ac:dyDescent="0.25">
      <c r="I88" s="28"/>
      <c r="J88" s="4"/>
    </row>
    <row r="89" spans="9:10" x14ac:dyDescent="0.25">
      <c r="I89" s="28"/>
      <c r="J89" s="4"/>
    </row>
    <row r="90" spans="9:10" x14ac:dyDescent="0.25">
      <c r="I90" s="28"/>
      <c r="J90" s="4"/>
    </row>
    <row r="91" spans="9:10" x14ac:dyDescent="0.25">
      <c r="I91" s="28"/>
      <c r="J91" s="4"/>
    </row>
    <row r="92" spans="9:10" x14ac:dyDescent="0.25">
      <c r="I92" s="28"/>
      <c r="J92" s="4"/>
    </row>
  </sheetData>
  <mergeCells count="4">
    <mergeCell ref="B8:H8"/>
    <mergeCell ref="B9:H9"/>
    <mergeCell ref="B10:H10"/>
    <mergeCell ref="B11:H11"/>
  </mergeCells>
  <pageMargins left="0.7" right="0.7" top="0.75" bottom="0.75" header="0.3" footer="0.3"/>
  <pageSetup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workbookViewId="0"/>
  </sheetViews>
  <sheetFormatPr defaultRowHeight="15" x14ac:dyDescent="0.25"/>
  <cols>
    <col min="1" max="1" width="9.140625" style="16"/>
    <col min="2" max="2" width="9.140625" style="25"/>
    <col min="3" max="8" width="15.140625" style="16" customWidth="1"/>
    <col min="9" max="16384" width="9.140625" style="16"/>
  </cols>
  <sheetData>
    <row r="1" spans="1:8" x14ac:dyDescent="0.25">
      <c r="A1" s="41" t="s">
        <v>59</v>
      </c>
      <c r="B1" s="40"/>
    </row>
    <row r="2" spans="1:8" x14ac:dyDescent="0.25">
      <c r="A2" s="41" t="s">
        <v>60</v>
      </c>
      <c r="B2" s="40"/>
    </row>
    <row r="3" spans="1:8" x14ac:dyDescent="0.25">
      <c r="A3" s="41" t="s">
        <v>61</v>
      </c>
      <c r="B3" s="40"/>
    </row>
    <row r="4" spans="1:8" x14ac:dyDescent="0.25">
      <c r="A4" s="41" t="s">
        <v>63</v>
      </c>
      <c r="B4" s="40"/>
    </row>
    <row r="5" spans="1:8" x14ac:dyDescent="0.25">
      <c r="A5" s="41" t="s">
        <v>62</v>
      </c>
      <c r="B5" s="40"/>
    </row>
    <row r="6" spans="1:8" x14ac:dyDescent="0.25">
      <c r="A6" s="41" t="s">
        <v>77</v>
      </c>
      <c r="B6" s="40"/>
    </row>
    <row r="7" spans="1:8" x14ac:dyDescent="0.25">
      <c r="A7" s="16">
        <v>1</v>
      </c>
      <c r="H7" s="25" t="s">
        <v>22</v>
      </c>
    </row>
    <row r="8" spans="1:8" x14ac:dyDescent="0.25">
      <c r="B8" s="44" t="s">
        <v>7</v>
      </c>
      <c r="C8" s="44"/>
      <c r="D8" s="44"/>
      <c r="E8" s="44"/>
      <c r="F8" s="44"/>
      <c r="G8" s="44"/>
      <c r="H8" s="44"/>
    </row>
    <row r="9" spans="1:8" x14ac:dyDescent="0.25">
      <c r="B9" s="44" t="s">
        <v>8</v>
      </c>
      <c r="C9" s="44"/>
      <c r="D9" s="44"/>
      <c r="E9" s="44"/>
      <c r="F9" s="44"/>
      <c r="G9" s="44"/>
      <c r="H9" s="44"/>
    </row>
    <row r="10" spans="1:8" ht="18.75" x14ac:dyDescent="0.3">
      <c r="B10" s="42" t="s">
        <v>48</v>
      </c>
      <c r="C10" s="42"/>
      <c r="D10" s="42"/>
      <c r="E10" s="42"/>
      <c r="F10" s="42"/>
      <c r="G10" s="42"/>
      <c r="H10" s="42"/>
    </row>
    <row r="11" spans="1:8" x14ac:dyDescent="0.25">
      <c r="B11" s="43" t="s">
        <v>55</v>
      </c>
      <c r="C11" s="43"/>
      <c r="D11" s="43"/>
      <c r="E11" s="43"/>
      <c r="F11" s="43"/>
      <c r="G11" s="43"/>
      <c r="H11" s="43"/>
    </row>
    <row r="12" spans="1:8" x14ac:dyDescent="0.25">
      <c r="B12" s="8"/>
      <c r="C12" s="9" t="s">
        <v>13</v>
      </c>
      <c r="D12" s="9" t="s">
        <v>13</v>
      </c>
      <c r="E12" s="9"/>
      <c r="F12" s="9"/>
      <c r="G12" s="9"/>
      <c r="H12" s="9"/>
    </row>
    <row r="13" spans="1:8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</row>
    <row r="14" spans="1:8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</row>
    <row r="15" spans="1:8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</row>
    <row r="16" spans="1:8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6" t="s">
        <v>5</v>
      </c>
    </row>
    <row r="17" spans="2:10" x14ac:dyDescent="0.25">
      <c r="B17" s="19">
        <v>2019</v>
      </c>
      <c r="C17" s="27">
        <f>'Row 7-OCEC CC Siemens'!C17*'Discount Rate'!$C16</f>
        <v>79.284289438009665</v>
      </c>
      <c r="D17" s="27">
        <f>'Row 7-OCEC CC Siemens'!D17*'Discount Rate'!$C16</f>
        <v>6.7149077936853194</v>
      </c>
      <c r="E17" s="27">
        <f>'Row 7-OCEC CC Siemens'!E17*'Discount Rate'!$C16</f>
        <v>6.424564078015961</v>
      </c>
      <c r="F17" s="27">
        <f>'Row 7-OCEC CC Siemens'!F17*'Discount Rate'!$C16</f>
        <v>-9.7083299652646833</v>
      </c>
      <c r="G17" s="27">
        <f>'Row 7-OCEC CC Siemens'!G17*'Discount Rate'!$C16</f>
        <v>-8.2337416821828768E-2</v>
      </c>
      <c r="H17" s="27">
        <f t="shared" ref="H17:H47" si="0">SUM(C17:G17)</f>
        <v>82.633093927624429</v>
      </c>
      <c r="I17" s="28"/>
      <c r="J17" s="4"/>
    </row>
    <row r="18" spans="2:10" x14ac:dyDescent="0.25">
      <c r="B18" s="19">
        <f>B17+1</f>
        <v>2020</v>
      </c>
      <c r="C18" s="27">
        <f>'Row 7-OCEC CC Siemens'!C18*'Discount Rate'!$C17</f>
        <v>122.90575624342155</v>
      </c>
      <c r="D18" s="27">
        <f>'Row 7-OCEC CC Siemens'!D18*'Discount Rate'!$C17</f>
        <v>8.4285349903003119</v>
      </c>
      <c r="E18" s="27">
        <f>'Row 7-OCEC CC Siemens'!E18*'Discount Rate'!$C17</f>
        <v>8.45692202103913</v>
      </c>
      <c r="F18" s="27">
        <f>'Row 7-OCEC CC Siemens'!F18*'Discount Rate'!$C17</f>
        <v>-34.449695033392992</v>
      </c>
      <c r="G18" s="27">
        <f>'Row 7-OCEC CC Siemens'!G18*'Discount Rate'!$C17</f>
        <v>-3.8432157757544156</v>
      </c>
      <c r="H18" s="27">
        <f t="shared" si="0"/>
        <v>101.49830244561359</v>
      </c>
      <c r="I18" s="28"/>
      <c r="J18" s="4"/>
    </row>
    <row r="19" spans="2:10" x14ac:dyDescent="0.25">
      <c r="B19" s="19">
        <f t="shared" ref="B19:B47" si="1">B18+1</f>
        <v>2021</v>
      </c>
      <c r="C19" s="27">
        <f>'Row 7-OCEC CC Siemens'!C19*'Discount Rate'!$C18</f>
        <v>110.07434344568348</v>
      </c>
      <c r="D19" s="27">
        <f>'Row 7-OCEC CC Siemens'!D19*'Discount Rate'!$C18</f>
        <v>7.5157913341347928</v>
      </c>
      <c r="E19" s="27">
        <f>'Row 7-OCEC CC Siemens'!E19*'Discount Rate'!$C18</f>
        <v>9.015602385350423</v>
      </c>
      <c r="F19" s="27">
        <f>'Row 7-OCEC CC Siemens'!F19*'Discount Rate'!$C18</f>
        <v>-37.975263017366693</v>
      </c>
      <c r="G19" s="27">
        <f>'Row 7-OCEC CC Siemens'!G19*'Discount Rate'!$C18</f>
        <v>-4.4490118848790843</v>
      </c>
      <c r="H19" s="27">
        <f t="shared" si="0"/>
        <v>84.181462262922921</v>
      </c>
      <c r="I19" s="28"/>
      <c r="J19" s="4"/>
    </row>
    <row r="20" spans="2:10" x14ac:dyDescent="0.25">
      <c r="B20" s="19">
        <f t="shared" si="1"/>
        <v>2022</v>
      </c>
      <c r="C20" s="27">
        <f>'Row 7-OCEC CC Siemens'!C20*'Discount Rate'!$C19</f>
        <v>98.582063861001615</v>
      </c>
      <c r="D20" s="27">
        <f>'Row 7-OCEC CC Siemens'!D20*'Discount Rate'!$C19</f>
        <v>6.7057434537658276</v>
      </c>
      <c r="E20" s="27">
        <f>'Row 7-OCEC CC Siemens'!E20*'Discount Rate'!$C19</f>
        <v>13.412565568154571</v>
      </c>
      <c r="F20" s="27">
        <f>'Row 7-OCEC CC Siemens'!F20*'Discount Rate'!$C19</f>
        <v>-31.71438853850016</v>
      </c>
      <c r="G20" s="27">
        <f>'Row 7-OCEC CC Siemens'!G20*'Discount Rate'!$C19</f>
        <v>-4.2346087640200327</v>
      </c>
      <c r="H20" s="27">
        <f t="shared" si="0"/>
        <v>82.751375580401827</v>
      </c>
      <c r="I20" s="28"/>
      <c r="J20" s="4"/>
    </row>
    <row r="21" spans="2:10" x14ac:dyDescent="0.25">
      <c r="B21" s="19">
        <f t="shared" si="1"/>
        <v>2023</v>
      </c>
      <c r="C21" s="27">
        <f>'Row 7-OCEC CC Siemens'!C21*'Discount Rate'!$C20</f>
        <v>154.3677108089511</v>
      </c>
      <c r="D21" s="27">
        <f>'Row 7-OCEC CC Siemens'!D21*'Discount Rate'!$C20</f>
        <v>9.3667564245959785</v>
      </c>
      <c r="E21" s="27">
        <f>'Row 7-OCEC CC Siemens'!E21*'Discount Rate'!$C20</f>
        <v>19.270351986769075</v>
      </c>
      <c r="F21" s="27">
        <f>'Row 7-OCEC CC Siemens'!F21*'Discount Rate'!$C20</f>
        <v>-63.413072284491797</v>
      </c>
      <c r="G21" s="27">
        <f>'Row 7-OCEC CC Siemens'!G21*'Discount Rate'!$C20</f>
        <v>-8.5107312952944145</v>
      </c>
      <c r="H21" s="27">
        <f t="shared" si="0"/>
        <v>111.08101564052996</v>
      </c>
      <c r="I21" s="28"/>
      <c r="J21" s="4"/>
    </row>
    <row r="22" spans="2:10" x14ac:dyDescent="0.25">
      <c r="B22" s="19">
        <f t="shared" si="1"/>
        <v>2024</v>
      </c>
      <c r="C22" s="27">
        <f>'Row 7-OCEC CC Siemens'!C22*'Discount Rate'!$C21</f>
        <v>118.79859162222478</v>
      </c>
      <c r="D22" s="27">
        <f>'Row 7-OCEC CC Siemens'!D22*'Discount Rate'!$C21</f>
        <v>7.3701429125104463</v>
      </c>
      <c r="E22" s="27">
        <f>'Row 7-OCEC CC Siemens'!E22*'Discount Rate'!$C21</f>
        <v>18.233824663201272</v>
      </c>
      <c r="F22" s="27">
        <f>'Row 7-OCEC CC Siemens'!F22*'Discount Rate'!$C21</f>
        <v>-35.312920816475554</v>
      </c>
      <c r="G22" s="27">
        <f>'Row 7-OCEC CC Siemens'!G22*'Discount Rate'!$C21</f>
        <v>-5.482466454978173</v>
      </c>
      <c r="H22" s="27">
        <f t="shared" si="0"/>
        <v>103.60717192648275</v>
      </c>
      <c r="I22" s="28"/>
      <c r="J22" s="4"/>
    </row>
    <row r="23" spans="2:10" x14ac:dyDescent="0.25">
      <c r="B23" s="19">
        <f t="shared" si="1"/>
        <v>2025</v>
      </c>
      <c r="C23" s="27">
        <f>'Row 7-OCEC CC Siemens'!C23*'Discount Rate'!$C22</f>
        <v>65.327885978168766</v>
      </c>
      <c r="D23" s="27">
        <f>'Row 7-OCEC CC Siemens'!D23*'Discount Rate'!$C22</f>
        <v>4.492469357110024</v>
      </c>
      <c r="E23" s="27">
        <f>'Row 7-OCEC CC Siemens'!E23*'Discount Rate'!$C22</f>
        <v>15.954533550504927</v>
      </c>
      <c r="F23" s="27">
        <f>'Row 7-OCEC CC Siemens'!F23*'Discount Rate'!$C22</f>
        <v>-15.070654147768149</v>
      </c>
      <c r="G23" s="27">
        <f>'Row 7-OCEC CC Siemens'!G23*'Discount Rate'!$C22</f>
        <v>-3.0781168812585107</v>
      </c>
      <c r="H23" s="27">
        <f t="shared" si="0"/>
        <v>67.626117856757062</v>
      </c>
      <c r="I23" s="28"/>
      <c r="J23" s="4"/>
    </row>
    <row r="24" spans="2:10" x14ac:dyDescent="0.25">
      <c r="B24" s="19">
        <f t="shared" si="1"/>
        <v>2026</v>
      </c>
      <c r="C24" s="27">
        <f>'Row 7-OCEC CC Siemens'!C24*'Discount Rate'!$C23</f>
        <v>58.466555633314805</v>
      </c>
      <c r="D24" s="27">
        <f>'Row 7-OCEC CC Siemens'!D24*'Discount Rate'!$C23</f>
        <v>4.015282459651365</v>
      </c>
      <c r="E24" s="27">
        <f>'Row 7-OCEC CC Siemens'!E24*'Discount Rate'!$C23</f>
        <v>18.615352461187239</v>
      </c>
      <c r="F24" s="27">
        <f>'Row 7-OCEC CC Siemens'!F24*'Discount Rate'!$C23</f>
        <v>-12.624685002784767</v>
      </c>
      <c r="G24" s="27">
        <f>'Row 7-OCEC CC Siemens'!G24*'Discount Rate'!$C23</f>
        <v>-2.5204281844845946</v>
      </c>
      <c r="H24" s="27">
        <f t="shared" si="0"/>
        <v>65.952077366884041</v>
      </c>
      <c r="I24" s="28"/>
      <c r="J24" s="4"/>
    </row>
    <row r="25" spans="2:10" x14ac:dyDescent="0.25">
      <c r="B25" s="19">
        <f t="shared" si="1"/>
        <v>2027</v>
      </c>
      <c r="C25" s="27">
        <f>'Row 7-OCEC CC Siemens'!C25*'Discount Rate'!$C24</f>
        <v>52.275861347780157</v>
      </c>
      <c r="D25" s="27">
        <f>'Row 7-OCEC CC Siemens'!D25*'Discount Rate'!$C24</f>
        <v>3.5816063291137952</v>
      </c>
      <c r="E25" s="27">
        <f>'Row 7-OCEC CC Siemens'!E25*'Discount Rate'!$C24</f>
        <v>17.310160809718774</v>
      </c>
      <c r="F25" s="27">
        <f>'Row 7-OCEC CC Siemens'!F25*'Discount Rate'!$C24</f>
        <v>-10.434317168811248</v>
      </c>
      <c r="G25" s="27">
        <f>'Row 7-OCEC CC Siemens'!G25*'Discount Rate'!$C24</f>
        <v>-2.2646829867998597</v>
      </c>
      <c r="H25" s="27">
        <f t="shared" si="0"/>
        <v>60.468628331001618</v>
      </c>
      <c r="I25" s="28"/>
      <c r="J25" s="4"/>
    </row>
    <row r="26" spans="2:10" x14ac:dyDescent="0.25">
      <c r="B26" s="19">
        <f t="shared" si="1"/>
        <v>2028</v>
      </c>
      <c r="C26" s="27">
        <f>'Row 7-OCEC CC Siemens'!C26*'Discount Rate'!$C25</f>
        <v>46.661287371808662</v>
      </c>
      <c r="D26" s="27">
        <f>'Row 7-OCEC CC Siemens'!D26*'Discount Rate'!$C25</f>
        <v>3.1879536082796962</v>
      </c>
      <c r="E26" s="27">
        <f>'Row 7-OCEC CC Siemens'!E26*'Discount Rate'!$C25</f>
        <v>16.433597671837191</v>
      </c>
      <c r="F26" s="27">
        <f>'Row 7-OCEC CC Siemens'!F26*'Discount Rate'!$C25</f>
        <v>-12.307338892426108</v>
      </c>
      <c r="G26" s="27">
        <f>'Row 7-OCEC CC Siemens'!G26*'Discount Rate'!$C25</f>
        <v>-2.2274137900396997</v>
      </c>
      <c r="H26" s="27">
        <f t="shared" si="0"/>
        <v>51.748085969459737</v>
      </c>
      <c r="I26" s="28"/>
      <c r="J26" s="4"/>
    </row>
    <row r="27" spans="2:10" x14ac:dyDescent="0.25">
      <c r="B27" s="19">
        <f t="shared" si="1"/>
        <v>2029</v>
      </c>
      <c r="C27" s="27">
        <f>'Row 7-OCEC CC Siemens'!C27*'Discount Rate'!$C26</f>
        <v>41.568251044869129</v>
      </c>
      <c r="D27" s="27">
        <f>'Row 7-OCEC CC Siemens'!D27*'Discount Rate'!$C26</f>
        <v>2.829466250158438</v>
      </c>
      <c r="E27" s="27">
        <f>'Row 7-OCEC CC Siemens'!E27*'Discount Rate'!$C26</f>
        <v>16.247978606933327</v>
      </c>
      <c r="F27" s="27">
        <f>'Row 7-OCEC CC Siemens'!F27*'Discount Rate'!$C26</f>
        <v>-11.302486187451802</v>
      </c>
      <c r="G27" s="27">
        <f>'Row 7-OCEC CC Siemens'!G27*'Discount Rate'!$C26</f>
        <v>-2.0536780680891007</v>
      </c>
      <c r="H27" s="27">
        <f t="shared" si="0"/>
        <v>47.289531646419988</v>
      </c>
      <c r="I27" s="28"/>
      <c r="J27" s="4"/>
    </row>
    <row r="28" spans="2:10" x14ac:dyDescent="0.25">
      <c r="B28" s="19">
        <f t="shared" si="1"/>
        <v>2030</v>
      </c>
      <c r="C28" s="27">
        <f>'Row 7-OCEC CC Siemens'!C28*'Discount Rate'!$C27</f>
        <v>36.952514524845235</v>
      </c>
      <c r="D28" s="27">
        <f>'Row 7-OCEC CC Siemens'!D28*'Discount Rate'!$C27</f>
        <v>2.5021456077259239</v>
      </c>
      <c r="E28" s="27">
        <f>'Row 7-OCEC CC Siemens'!E28*'Discount Rate'!$C27</f>
        <v>26.298452956624025</v>
      </c>
      <c r="F28" s="27">
        <f>'Row 7-OCEC CC Siemens'!F28*'Discount Rate'!$C27</f>
        <v>-12.855176527832857</v>
      </c>
      <c r="G28" s="27">
        <f>'Row 7-OCEC CC Siemens'!G28*'Discount Rate'!$C27</f>
        <v>-2.5852100867209606</v>
      </c>
      <c r="H28" s="27">
        <f t="shared" si="0"/>
        <v>50.312726474641366</v>
      </c>
      <c r="I28" s="28"/>
      <c r="J28" s="4"/>
    </row>
    <row r="29" spans="2:10" x14ac:dyDescent="0.25">
      <c r="B29" s="19">
        <f t="shared" si="1"/>
        <v>2031</v>
      </c>
      <c r="C29" s="27">
        <f>'Row 7-OCEC CC Siemens'!C29*'Discount Rate'!$C28</f>
        <v>76.132281472476947</v>
      </c>
      <c r="D29" s="27">
        <f>'Row 7-OCEC CC Siemens'!D29*'Discount Rate'!$C28</f>
        <v>4.4230463997656448</v>
      </c>
      <c r="E29" s="27">
        <f>'Row 7-OCEC CC Siemens'!E29*'Discount Rate'!$C28</f>
        <v>16.618852207364977</v>
      </c>
      <c r="F29" s="27">
        <f>'Row 7-OCEC CC Siemens'!F29*'Discount Rate'!$C28</f>
        <v>-19.306045528260732</v>
      </c>
      <c r="G29" s="27">
        <f>'Row 7-OCEC CC Siemens'!G29*'Discount Rate'!$C28</f>
        <v>-4.8751688951852445</v>
      </c>
      <c r="H29" s="27">
        <f t="shared" si="0"/>
        <v>72.992965656161587</v>
      </c>
      <c r="I29" s="28"/>
      <c r="J29" s="4"/>
    </row>
    <row r="30" spans="2:10" x14ac:dyDescent="0.25">
      <c r="B30" s="19">
        <f t="shared" si="1"/>
        <v>2032</v>
      </c>
      <c r="C30" s="27">
        <f>'Row 7-OCEC CC Siemens'!C30*'Discount Rate'!$C29</f>
        <v>64.73911598393191</v>
      </c>
      <c r="D30" s="27">
        <f>'Row 7-OCEC CC Siemens'!D30*'Discount Rate'!$C29</f>
        <v>3.7594221662799447</v>
      </c>
      <c r="E30" s="27">
        <f>'Row 7-OCEC CC Siemens'!E30*'Discount Rate'!$C29</f>
        <v>23.021125230428456</v>
      </c>
      <c r="F30" s="27">
        <f>'Row 7-OCEC CC Siemens'!F30*'Discount Rate'!$C29</f>
        <v>-17.125267533933183</v>
      </c>
      <c r="G30" s="27">
        <f>'Row 7-OCEC CC Siemens'!G30*'Discount Rate'!$C29</f>
        <v>-4.2718271785411792</v>
      </c>
      <c r="H30" s="27">
        <f t="shared" si="0"/>
        <v>70.122568668165954</v>
      </c>
      <c r="I30" s="28"/>
      <c r="J30" s="4"/>
    </row>
    <row r="31" spans="2:10" x14ac:dyDescent="0.25">
      <c r="B31" s="19">
        <f t="shared" si="1"/>
        <v>2033</v>
      </c>
      <c r="C31" s="27">
        <f>'Row 7-OCEC CC Siemens'!C31*'Discount Rate'!$C30</f>
        <v>36.967725811785222</v>
      </c>
      <c r="D31" s="27">
        <f>'Row 7-OCEC CC Siemens'!D31*'Discount Rate'!$C30</f>
        <v>2.2757366603714733</v>
      </c>
      <c r="E31" s="27">
        <f>'Row 7-OCEC CC Siemens'!E31*'Discount Rate'!$C30</f>
        <v>21.540064135059495</v>
      </c>
      <c r="F31" s="27">
        <f>'Row 7-OCEC CC Siemens'!F31*'Discount Rate'!$C30</f>
        <v>-13.462924349899936</v>
      </c>
      <c r="G31" s="27">
        <f>'Row 7-OCEC CC Siemens'!G31*'Discount Rate'!$C30</f>
        <v>-3.0337071815287562</v>
      </c>
      <c r="H31" s="27">
        <f t="shared" si="0"/>
        <v>44.286895075787498</v>
      </c>
      <c r="I31" s="28"/>
      <c r="J31" s="4"/>
    </row>
    <row r="32" spans="2:10" x14ac:dyDescent="0.25">
      <c r="B32" s="19">
        <f t="shared" si="1"/>
        <v>2034</v>
      </c>
      <c r="C32" s="27">
        <f>'Row 7-OCEC CC Siemens'!C32*'Discount Rate'!$C31</f>
        <v>32.655933174162726</v>
      </c>
      <c r="D32" s="27">
        <f>'Row 7-OCEC CC Siemens'!D32*'Discount Rate'!$C31</f>
        <v>2.0165574784400699</v>
      </c>
      <c r="E32" s="27">
        <f>'Row 7-OCEC CC Siemens'!E32*'Discount Rate'!$C31</f>
        <v>22.422739187057687</v>
      </c>
      <c r="F32" s="27">
        <f>'Row 7-OCEC CC Siemens'!F32*'Discount Rate'!$C31</f>
        <v>-12.681637702602986</v>
      </c>
      <c r="G32" s="27">
        <f>'Row 7-OCEC CC Siemens'!G32*'Discount Rate'!$C31</f>
        <v>-3.2714583316476129</v>
      </c>
      <c r="H32" s="27">
        <f t="shared" si="0"/>
        <v>41.142133805409884</v>
      </c>
      <c r="I32" s="28"/>
      <c r="J32" s="4"/>
    </row>
    <row r="33" spans="2:10" x14ac:dyDescent="0.25">
      <c r="B33" s="19">
        <f t="shared" si="1"/>
        <v>2035</v>
      </c>
      <c r="C33" s="27">
        <f>'Row 7-OCEC CC Siemens'!C33*'Discount Rate'!$C32</f>
        <v>28.777051491553529</v>
      </c>
      <c r="D33" s="27">
        <f>'Row 7-OCEC CC Siemens'!D33*'Discount Rate'!$C32</f>
        <v>1.8065646887262399</v>
      </c>
      <c r="E33" s="27">
        <f>'Row 7-OCEC CC Siemens'!E33*'Discount Rate'!$C32</f>
        <v>16.623651029820476</v>
      </c>
      <c r="F33" s="27">
        <f>'Row 7-OCEC CC Siemens'!F33*'Discount Rate'!$C32</f>
        <v>-11.520853550890514</v>
      </c>
      <c r="G33" s="27">
        <f>'Row 7-OCEC CC Siemens'!G33*'Discount Rate'!$C32</f>
        <v>-3.1392739840891797</v>
      </c>
      <c r="H33" s="27">
        <f t="shared" si="0"/>
        <v>32.547139675120548</v>
      </c>
      <c r="I33" s="28"/>
      <c r="J33" s="4"/>
    </row>
    <row r="34" spans="2:10" x14ac:dyDescent="0.25">
      <c r="B34" s="19">
        <f t="shared" si="1"/>
        <v>2036</v>
      </c>
      <c r="C34" s="27">
        <f>'Row 7-OCEC CC Siemens'!C34*'Discount Rate'!$C33</f>
        <v>25.290010564884689</v>
      </c>
      <c r="D34" s="27">
        <f>'Row 7-OCEC CC Siemens'!D34*'Discount Rate'!$C33</f>
        <v>1.627408964554286</v>
      </c>
      <c r="E34" s="27">
        <f>'Row 7-OCEC CC Siemens'!E34*'Discount Rate'!$C33</f>
        <v>20.367485300256934</v>
      </c>
      <c r="F34" s="27">
        <f>'Row 7-OCEC CC Siemens'!F34*'Discount Rate'!$C33</f>
        <v>-10.510628303539869</v>
      </c>
      <c r="G34" s="27">
        <f>'Row 7-OCEC CC Siemens'!G34*'Discount Rate'!$C33</f>
        <v>-2.8675284537833483</v>
      </c>
      <c r="H34" s="27">
        <f t="shared" si="0"/>
        <v>33.906748072372686</v>
      </c>
      <c r="I34" s="28"/>
      <c r="J34" s="4"/>
    </row>
    <row r="35" spans="2:10" x14ac:dyDescent="0.25">
      <c r="B35" s="19">
        <f t="shared" si="1"/>
        <v>2037</v>
      </c>
      <c r="C35" s="27">
        <f>'Row 7-OCEC CC Siemens'!C35*'Discount Rate'!$C34</f>
        <v>22.157856662934893</v>
      </c>
      <c r="D35" s="27">
        <f>'Row 7-OCEC CC Siemens'!D35*'Discount Rate'!$C34</f>
        <v>1.4644528264896439</v>
      </c>
      <c r="E35" s="27">
        <f>'Row 7-OCEC CC Siemens'!E35*'Discount Rate'!$C34</f>
        <v>13.859100201359913</v>
      </c>
      <c r="F35" s="27">
        <f>'Row 7-OCEC CC Siemens'!F35*'Discount Rate'!$C34</f>
        <v>-8.8168704840123695</v>
      </c>
      <c r="G35" s="27">
        <f>'Row 7-OCEC CC Siemens'!G35*'Discount Rate'!$C34</f>
        <v>-2.415135378143034</v>
      </c>
      <c r="H35" s="27">
        <f t="shared" si="0"/>
        <v>26.249403828629049</v>
      </c>
      <c r="I35" s="28"/>
      <c r="J35" s="4"/>
    </row>
    <row r="36" spans="2:10" x14ac:dyDescent="0.25">
      <c r="B36" s="19">
        <f t="shared" si="1"/>
        <v>2038</v>
      </c>
      <c r="C36" s="27">
        <f>'Row 7-OCEC CC Siemens'!C36*'Discount Rate'!$C35</f>
        <v>19.347148743818845</v>
      </c>
      <c r="D36" s="27">
        <f>'Row 7-OCEC CC Siemens'!D36*'Discount Rate'!$C35</f>
        <v>1.3226522235867491</v>
      </c>
      <c r="E36" s="27">
        <f>'Row 7-OCEC CC Siemens'!E36*'Discount Rate'!$C35</f>
        <v>17.220758343281506</v>
      </c>
      <c r="F36" s="27">
        <f>'Row 7-OCEC CC Siemens'!F36*'Discount Rate'!$C35</f>
        <v>-8.5545816039657634</v>
      </c>
      <c r="G36" s="27">
        <f>'Row 7-OCEC CC Siemens'!G36*'Discount Rate'!$C35</f>
        <v>-2.7248346797778802</v>
      </c>
      <c r="H36" s="27">
        <f t="shared" si="0"/>
        <v>26.611143026943456</v>
      </c>
      <c r="I36" s="28"/>
      <c r="J36" s="4"/>
    </row>
    <row r="37" spans="2:10" x14ac:dyDescent="0.25">
      <c r="B37" s="19">
        <f t="shared" si="1"/>
        <v>2039</v>
      </c>
      <c r="C37" s="27">
        <f>'Row 7-OCEC CC Siemens'!C37*'Discount Rate'!$C36</f>
        <v>16.903415907990325</v>
      </c>
      <c r="D37" s="27">
        <f>'Row 7-OCEC CC Siemens'!D37*'Discount Rate'!$C36</f>
        <v>1.1998645157101466</v>
      </c>
      <c r="E37" s="27">
        <f>'Row 7-OCEC CC Siemens'!E37*'Discount Rate'!$C36</f>
        <v>18.748382477563712</v>
      </c>
      <c r="F37" s="27">
        <f>'Row 7-OCEC CC Siemens'!F37*'Discount Rate'!$C36</f>
        <v>-8.5391874979604001</v>
      </c>
      <c r="G37" s="27">
        <f>'Row 7-OCEC CC Siemens'!G37*'Discount Rate'!$C36</f>
        <v>-2.903851402498923</v>
      </c>
      <c r="H37" s="27">
        <f t="shared" si="0"/>
        <v>25.408624000804863</v>
      </c>
      <c r="I37" s="28"/>
      <c r="J37" s="4"/>
    </row>
    <row r="38" spans="2:10" x14ac:dyDescent="0.25">
      <c r="B38" s="19">
        <f t="shared" si="1"/>
        <v>2040</v>
      </c>
      <c r="C38" s="27">
        <f>'Row 7-OCEC CC Siemens'!C38*'Discount Rate'!$C37</f>
        <v>14.86308185612894</v>
      </c>
      <c r="D38" s="27">
        <f>'Row 7-OCEC CC Siemens'!D38*'Discount Rate'!$C37</f>
        <v>1.0808057656994521</v>
      </c>
      <c r="E38" s="27">
        <f>'Row 7-OCEC CC Siemens'!E38*'Discount Rate'!$C37</f>
        <v>17.111581308912516</v>
      </c>
      <c r="F38" s="27">
        <f>'Row 7-OCEC CC Siemens'!F38*'Discount Rate'!$C37</f>
        <v>-7.2081355718042586</v>
      </c>
      <c r="G38" s="27">
        <f>'Row 7-OCEC CC Siemens'!G38*'Discount Rate'!$C37</f>
        <v>-2.2789225718392134</v>
      </c>
      <c r="H38" s="27">
        <f t="shared" si="0"/>
        <v>23.568410787097434</v>
      </c>
      <c r="I38" s="28"/>
      <c r="J38" s="4"/>
    </row>
    <row r="39" spans="2:10" x14ac:dyDescent="0.25">
      <c r="B39" s="19">
        <f t="shared" si="1"/>
        <v>2041</v>
      </c>
      <c r="C39" s="27">
        <f>'Row 7-OCEC CC Siemens'!C39*'Discount Rate'!$C38</f>
        <v>13.1023428398635</v>
      </c>
      <c r="D39" s="27">
        <f>'Row 7-OCEC CC Siemens'!D39*'Discount Rate'!$C38</f>
        <v>0.96617668985537131</v>
      </c>
      <c r="E39" s="27">
        <f>'Row 7-OCEC CC Siemens'!E39*'Discount Rate'!$C38</f>
        <v>15.346975153660365</v>
      </c>
      <c r="F39" s="27">
        <f>'Row 7-OCEC CC Siemens'!F39*'Discount Rate'!$C38</f>
        <v>-6.3363668396717951</v>
      </c>
      <c r="G39" s="27">
        <f>'Row 7-OCEC CC Siemens'!G39*'Discount Rate'!$C38</f>
        <v>-1.9310397501304644</v>
      </c>
      <c r="H39" s="27">
        <f t="shared" si="0"/>
        <v>21.148088093576977</v>
      </c>
      <c r="I39" s="28"/>
      <c r="J39" s="4"/>
    </row>
    <row r="40" spans="2:10" x14ac:dyDescent="0.25">
      <c r="B40" s="19">
        <f t="shared" si="1"/>
        <v>2042</v>
      </c>
      <c r="C40" s="27">
        <f>'Row 7-OCEC CC Siemens'!C40*'Discount Rate'!$C39</f>
        <v>11.515164434117798</v>
      </c>
      <c r="D40" s="27">
        <f>'Row 7-OCEC CC Siemens'!D40*'Discount Rate'!$C39</f>
        <v>0.86321197441891617</v>
      </c>
      <c r="E40" s="27">
        <f>'Row 7-OCEC CC Siemens'!E40*'Discount Rate'!$C39</f>
        <v>19.977145257565635</v>
      </c>
      <c r="F40" s="27">
        <f>'Row 7-OCEC CC Siemens'!F40*'Discount Rate'!$C39</f>
        <v>-5.4266628244088837</v>
      </c>
      <c r="G40" s="27">
        <f>'Row 7-OCEC CC Siemens'!G40*'Discount Rate'!$C39</f>
        <v>-1.660270081646168</v>
      </c>
      <c r="H40" s="27">
        <f t="shared" si="0"/>
        <v>25.268588760047297</v>
      </c>
      <c r="I40" s="28"/>
      <c r="J40" s="4"/>
    </row>
    <row r="41" spans="2:10" x14ac:dyDescent="0.25">
      <c r="B41" s="19">
        <f t="shared" si="1"/>
        <v>2043</v>
      </c>
      <c r="C41" s="27">
        <f>'Row 7-OCEC CC Siemens'!C41*'Discount Rate'!$C40</f>
        <v>10.16199336429459</v>
      </c>
      <c r="D41" s="27">
        <f>'Row 7-OCEC CC Siemens'!D41*'Discount Rate'!$C40</f>
        <v>0.64908638847231426</v>
      </c>
      <c r="E41" s="27">
        <f>'Row 7-OCEC CC Siemens'!E41*'Discount Rate'!$C40</f>
        <v>17.882551720501336</v>
      </c>
      <c r="F41" s="27">
        <f>'Row 7-OCEC CC Siemens'!F41*'Discount Rate'!$C40</f>
        <v>-4.9119859621868605</v>
      </c>
      <c r="G41" s="27">
        <f>'Row 7-OCEC CC Siemens'!G41*'Discount Rate'!$C40</f>
        <v>-1.7114933666156704</v>
      </c>
      <c r="H41" s="27">
        <f t="shared" si="0"/>
        <v>22.070152144465709</v>
      </c>
      <c r="I41" s="28"/>
      <c r="J41" s="4"/>
    </row>
    <row r="42" spans="2:10" x14ac:dyDescent="0.25">
      <c r="B42" s="19">
        <f t="shared" si="1"/>
        <v>2044</v>
      </c>
      <c r="C42" s="27">
        <f>'Row 7-OCEC CC Siemens'!C42*'Discount Rate'!$C41</f>
        <v>9.0557766365661116</v>
      </c>
      <c r="D42" s="27">
        <f>'Row 7-OCEC CC Siemens'!D42*'Discount Rate'!$C41</f>
        <v>0.52298724253718609</v>
      </c>
      <c r="E42" s="27">
        <f>'Row 7-OCEC CC Siemens'!E42*'Discount Rate'!$C41</f>
        <v>13.194200840971215</v>
      </c>
      <c r="F42" s="27">
        <f>'Row 7-OCEC CC Siemens'!F42*'Discount Rate'!$C41</f>
        <v>-4.6349909436977157</v>
      </c>
      <c r="G42" s="27">
        <f>'Row 7-OCEC CC Siemens'!G42*'Discount Rate'!$C41</f>
        <v>-1.6727602718866803</v>
      </c>
      <c r="H42" s="27">
        <f t="shared" si="0"/>
        <v>16.465213504490116</v>
      </c>
      <c r="I42" s="28"/>
      <c r="J42" s="4"/>
    </row>
    <row r="43" spans="2:10" x14ac:dyDescent="0.25">
      <c r="B43" s="19">
        <f t="shared" si="1"/>
        <v>2045</v>
      </c>
      <c r="C43" s="27">
        <f>'Row 7-OCEC CC Siemens'!C43*'Discount Rate'!$C42</f>
        <v>8.0160012376467513</v>
      </c>
      <c r="D43" s="27">
        <f>'Row 7-OCEC CC Siemens'!D43*'Discount Rate'!$C42</f>
        <v>0.46490421731125581</v>
      </c>
      <c r="E43" s="27">
        <f>'Row 7-OCEC CC Siemens'!E43*'Discount Rate'!$C42</f>
        <v>11.425224451869926</v>
      </c>
      <c r="F43" s="27">
        <f>'Row 7-OCEC CC Siemens'!F43*'Discount Rate'!$C42</f>
        <v>-4.4329405944097173</v>
      </c>
      <c r="G43" s="27">
        <f>'Row 7-OCEC CC Siemens'!G43*'Discount Rate'!$C42</f>
        <v>-1.6803842374082962</v>
      </c>
      <c r="H43" s="27">
        <f t="shared" si="0"/>
        <v>13.792805075009921</v>
      </c>
      <c r="I43" s="28"/>
      <c r="J43" s="4"/>
    </row>
    <row r="44" spans="2:10" x14ac:dyDescent="0.25">
      <c r="B44" s="19">
        <f t="shared" si="1"/>
        <v>2046</v>
      </c>
      <c r="C44" s="27">
        <f>'Row 7-OCEC CC Siemens'!C44*'Discount Rate'!$C43</f>
        <v>7.015050423316497</v>
      </c>
      <c r="D44" s="27">
        <f>'Row 7-OCEC CC Siemens'!D44*'Discount Rate'!$C43</f>
        <v>0.41748890036289743</v>
      </c>
      <c r="E44" s="27">
        <f>'Row 7-OCEC CC Siemens'!E44*'Discount Rate'!$C43</f>
        <v>13.980182908266571</v>
      </c>
      <c r="F44" s="27">
        <f>'Row 7-OCEC CC Siemens'!F44*'Discount Rate'!$C43</f>
        <v>-4.2397210069832703</v>
      </c>
      <c r="G44" s="27">
        <f>'Row 7-OCEC CC Siemens'!G44*'Discount Rate'!$C43</f>
        <v>-1.6880429507962333</v>
      </c>
      <c r="H44" s="27">
        <f t="shared" si="0"/>
        <v>15.484958274166459</v>
      </c>
      <c r="I44" s="28"/>
      <c r="J44" s="4"/>
    </row>
    <row r="45" spans="2:10" x14ac:dyDescent="0.25">
      <c r="B45" s="19">
        <f t="shared" si="1"/>
        <v>2047</v>
      </c>
      <c r="C45" s="27">
        <f>'Row 7-OCEC CC Siemens'!C45*'Discount Rate'!$C44</f>
        <v>6.1148576399835228</v>
      </c>
      <c r="D45" s="27">
        <f>'Row 7-OCEC CC Siemens'!D45*'Discount Rate'!$C44</f>
        <v>0.38023353083930128</v>
      </c>
      <c r="E45" s="27">
        <f>'Row 7-OCEC CC Siemens'!E45*'Discount Rate'!$C44</f>
        <v>7.7552784098025391</v>
      </c>
      <c r="F45" s="27">
        <f>'Row 7-OCEC CC Siemens'!F45*'Discount Rate'!$C44</f>
        <v>-4.0549451992674355</v>
      </c>
      <c r="G45" s="27">
        <f>'Row 7-OCEC CC Siemens'!G45*'Discount Rate'!$C44</f>
        <v>-1.695736570421311</v>
      </c>
      <c r="H45" s="27">
        <f t="shared" si="0"/>
        <v>8.4996878109366172</v>
      </c>
      <c r="I45" s="28"/>
      <c r="J45" s="4"/>
    </row>
    <row r="46" spans="2:10" x14ac:dyDescent="0.25">
      <c r="B46" s="19">
        <f t="shared" si="1"/>
        <v>2048</v>
      </c>
      <c r="C46" s="27">
        <f>'Row 7-OCEC CC Siemens'!C46*'Discount Rate'!$C45</f>
        <v>5.3437695589806582</v>
      </c>
      <c r="D46" s="27">
        <f>'Row 7-OCEC CC Siemens'!D46*'Discount Rate'!$C45</f>
        <v>0.34367782284214515</v>
      </c>
      <c r="E46" s="27">
        <f>'Row 7-OCEC CC Siemens'!E46*'Discount Rate'!$C45</f>
        <v>9.5067822056284079</v>
      </c>
      <c r="F46" s="27">
        <f>'Row 7-OCEC CC Siemens'!F46*'Discount Rate'!$C45</f>
        <v>-3.8782431934048618</v>
      </c>
      <c r="G46" s="27">
        <f>'Row 7-OCEC CC Siemens'!G46*'Discount Rate'!$C45</f>
        <v>-1.7034652553762524</v>
      </c>
      <c r="H46" s="27">
        <f t="shared" si="0"/>
        <v>9.6125211386700968</v>
      </c>
      <c r="I46" s="28"/>
      <c r="J46" s="4"/>
    </row>
    <row r="47" spans="2:10" x14ac:dyDescent="0.25">
      <c r="B47" s="19">
        <f t="shared" si="1"/>
        <v>2049</v>
      </c>
      <c r="C47" s="27">
        <f>'Row 7-OCEC CC Siemens'!C47*'Discount Rate'!$C46</f>
        <v>2.6435778911671561</v>
      </c>
      <c r="D47" s="27">
        <f>'Row 7-OCEC CC Siemens'!D47*'Discount Rate'!$C46</f>
        <v>0.3071867869424626</v>
      </c>
      <c r="E47" s="27">
        <f>'Row 7-OCEC CC Siemens'!E47*'Discount Rate'!$C46</f>
        <v>6.3260328562070063</v>
      </c>
      <c r="F47" s="27">
        <f>'Row 7-OCEC CC Siemens'!F47*'Discount Rate'!$C46</f>
        <v>-3.7092612666006821</v>
      </c>
      <c r="G47" s="27">
        <f>'Row 7-OCEC CC Siemens'!G47*'Discount Rate'!$C46</f>
        <v>-1.7112291654788883</v>
      </c>
      <c r="H47" s="27">
        <f t="shared" si="0"/>
        <v>3.8563071022370541</v>
      </c>
      <c r="I47" s="28"/>
      <c r="J47" s="4"/>
    </row>
    <row r="48" spans="2:10" x14ac:dyDescent="0.25">
      <c r="I48" s="28"/>
      <c r="J48" s="4"/>
    </row>
    <row r="49" spans="2:10" x14ac:dyDescent="0.25">
      <c r="B49" s="20"/>
      <c r="I49" s="28"/>
      <c r="J49" s="4"/>
    </row>
    <row r="50" spans="2:10" x14ac:dyDescent="0.25">
      <c r="I50" s="28"/>
      <c r="J50" s="4"/>
    </row>
    <row r="51" spans="2:10" x14ac:dyDescent="0.25">
      <c r="B51" s="20"/>
      <c r="C51" s="26"/>
      <c r="D51" s="26"/>
      <c r="E51" s="26"/>
      <c r="F51" s="26"/>
      <c r="G51" s="26"/>
      <c r="H51" s="26"/>
      <c r="I51" s="28"/>
      <c r="J51" s="4"/>
    </row>
    <row r="52" spans="2:10" x14ac:dyDescent="0.25">
      <c r="B52" s="20"/>
      <c r="I52" s="28"/>
      <c r="J52" s="4"/>
    </row>
    <row r="53" spans="2:10" x14ac:dyDescent="0.25">
      <c r="B53" s="20"/>
      <c r="I53" s="28"/>
      <c r="J53" s="4"/>
    </row>
    <row r="54" spans="2:10" x14ac:dyDescent="0.25">
      <c r="B54" s="20"/>
      <c r="I54" s="28"/>
      <c r="J54" s="4"/>
    </row>
    <row r="55" spans="2:10" x14ac:dyDescent="0.25">
      <c r="I55" s="28"/>
      <c r="J55" s="4"/>
    </row>
    <row r="56" spans="2:10" x14ac:dyDescent="0.25">
      <c r="I56" s="28"/>
      <c r="J56" s="4"/>
    </row>
    <row r="57" spans="2:10" x14ac:dyDescent="0.25">
      <c r="I57" s="28"/>
      <c r="J57" s="4"/>
    </row>
    <row r="58" spans="2:10" x14ac:dyDescent="0.25">
      <c r="I58" s="28"/>
      <c r="J58" s="4"/>
    </row>
    <row r="59" spans="2:10" x14ac:dyDescent="0.25">
      <c r="I59" s="28"/>
      <c r="J59" s="4"/>
    </row>
    <row r="60" spans="2:10" x14ac:dyDescent="0.25">
      <c r="I60" s="28"/>
      <c r="J60" s="4"/>
    </row>
    <row r="61" spans="2:10" x14ac:dyDescent="0.25">
      <c r="I61" s="28"/>
      <c r="J61" s="4"/>
    </row>
    <row r="62" spans="2:10" x14ac:dyDescent="0.25">
      <c r="I62" s="28"/>
      <c r="J62" s="4"/>
    </row>
    <row r="63" spans="2:10" x14ac:dyDescent="0.25">
      <c r="I63" s="28"/>
      <c r="J63" s="4"/>
    </row>
    <row r="64" spans="2:10" x14ac:dyDescent="0.25">
      <c r="I64" s="28"/>
      <c r="J64" s="4"/>
    </row>
    <row r="65" spans="9:10" x14ac:dyDescent="0.25">
      <c r="I65" s="28"/>
      <c r="J65" s="4"/>
    </row>
    <row r="66" spans="9:10" x14ac:dyDescent="0.25">
      <c r="I66" s="28"/>
      <c r="J66" s="4"/>
    </row>
    <row r="67" spans="9:10" x14ac:dyDescent="0.25">
      <c r="I67" s="28"/>
      <c r="J67" s="4"/>
    </row>
    <row r="68" spans="9:10" x14ac:dyDescent="0.25">
      <c r="I68" s="28"/>
      <c r="J68" s="4"/>
    </row>
    <row r="69" spans="9:10" x14ac:dyDescent="0.25">
      <c r="I69" s="28"/>
      <c r="J69" s="4"/>
    </row>
    <row r="70" spans="9:10" x14ac:dyDescent="0.25">
      <c r="I70" s="28"/>
      <c r="J70" s="4"/>
    </row>
    <row r="71" spans="9:10" x14ac:dyDescent="0.25">
      <c r="I71" s="28"/>
      <c r="J71" s="4"/>
    </row>
    <row r="72" spans="9:10" x14ac:dyDescent="0.25">
      <c r="I72" s="28"/>
      <c r="J72" s="4"/>
    </row>
    <row r="73" spans="9:10" x14ac:dyDescent="0.25">
      <c r="I73" s="28"/>
      <c r="J73" s="4"/>
    </row>
    <row r="74" spans="9:10" x14ac:dyDescent="0.25">
      <c r="I74" s="28"/>
      <c r="J74" s="4"/>
    </row>
    <row r="75" spans="9:10" x14ac:dyDescent="0.25">
      <c r="I75" s="28"/>
      <c r="J75" s="4"/>
    </row>
    <row r="76" spans="9:10" x14ac:dyDescent="0.25">
      <c r="I76" s="28"/>
      <c r="J76" s="4"/>
    </row>
    <row r="77" spans="9:10" x14ac:dyDescent="0.25">
      <c r="I77" s="28"/>
      <c r="J77" s="4"/>
    </row>
    <row r="78" spans="9:10" x14ac:dyDescent="0.25">
      <c r="I78" s="28"/>
      <c r="J78" s="4"/>
    </row>
    <row r="79" spans="9:10" x14ac:dyDescent="0.25">
      <c r="I79" s="28"/>
      <c r="J79" s="4"/>
    </row>
    <row r="80" spans="9:10" x14ac:dyDescent="0.25">
      <c r="I80" s="28"/>
      <c r="J80" s="4"/>
    </row>
    <row r="81" spans="9:10" x14ac:dyDescent="0.25">
      <c r="I81" s="28"/>
      <c r="J81" s="4"/>
    </row>
    <row r="82" spans="9:10" x14ac:dyDescent="0.25">
      <c r="I82" s="28"/>
      <c r="J82" s="4"/>
    </row>
    <row r="83" spans="9:10" x14ac:dyDescent="0.25">
      <c r="I83" s="28"/>
      <c r="J83" s="4"/>
    </row>
    <row r="84" spans="9:10" x14ac:dyDescent="0.25">
      <c r="I84" s="28"/>
      <c r="J84" s="4"/>
    </row>
    <row r="85" spans="9:10" x14ac:dyDescent="0.25">
      <c r="I85" s="28"/>
      <c r="J85" s="4"/>
    </row>
    <row r="86" spans="9:10" x14ac:dyDescent="0.25">
      <c r="I86" s="28"/>
      <c r="J86" s="4"/>
    </row>
    <row r="87" spans="9:10" x14ac:dyDescent="0.25">
      <c r="I87" s="28"/>
      <c r="J87" s="4"/>
    </row>
    <row r="88" spans="9:10" x14ac:dyDescent="0.25">
      <c r="I88" s="28"/>
      <c r="J88" s="4"/>
    </row>
    <row r="89" spans="9:10" x14ac:dyDescent="0.25">
      <c r="I89" s="28"/>
      <c r="J89" s="4"/>
    </row>
    <row r="90" spans="9:10" x14ac:dyDescent="0.25">
      <c r="I90" s="28"/>
      <c r="J90" s="4"/>
    </row>
    <row r="91" spans="9:10" x14ac:dyDescent="0.25">
      <c r="I91" s="28"/>
      <c r="J91" s="4"/>
    </row>
    <row r="92" spans="9:10" x14ac:dyDescent="0.25">
      <c r="I92" s="28"/>
      <c r="J92" s="4"/>
    </row>
  </sheetData>
  <mergeCells count="4">
    <mergeCell ref="B8:H8"/>
    <mergeCell ref="B9:H9"/>
    <mergeCell ref="B10:H10"/>
    <mergeCell ref="B11:H11"/>
  </mergeCells>
  <pageMargins left="0.7" right="0.7" top="0.75" bottom="0.75" header="0.3" footer="0.3"/>
  <pageSetup scale="8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/>
  </sheetViews>
  <sheetFormatPr defaultRowHeight="15" x14ac:dyDescent="0.25"/>
  <sheetData>
    <row r="1" spans="1:3" s="16" customFormat="1" x14ac:dyDescent="0.25">
      <c r="A1" s="41" t="s">
        <v>59</v>
      </c>
    </row>
    <row r="2" spans="1:3" x14ac:dyDescent="0.25">
      <c r="A2" s="41" t="s">
        <v>60</v>
      </c>
    </row>
    <row r="3" spans="1:3" x14ac:dyDescent="0.25">
      <c r="A3" s="41" t="s">
        <v>61</v>
      </c>
    </row>
    <row r="4" spans="1:3" x14ac:dyDescent="0.25">
      <c r="A4" s="41" t="s">
        <v>63</v>
      </c>
    </row>
    <row r="5" spans="1:3" x14ac:dyDescent="0.25">
      <c r="A5" s="41" t="s">
        <v>62</v>
      </c>
    </row>
    <row r="6" spans="1:3" x14ac:dyDescent="0.25">
      <c r="A6" s="41" t="s">
        <v>78</v>
      </c>
    </row>
    <row r="8" spans="1:3" x14ac:dyDescent="0.25">
      <c r="B8" s="29"/>
      <c r="C8" s="30" t="s">
        <v>51</v>
      </c>
    </row>
    <row r="9" spans="1:3" x14ac:dyDescent="0.25">
      <c r="B9" s="31"/>
      <c r="C9" s="32" t="s">
        <v>52</v>
      </c>
    </row>
    <row r="10" spans="1:3" x14ac:dyDescent="0.25">
      <c r="B10" s="33"/>
      <c r="C10" s="32" t="s">
        <v>53</v>
      </c>
    </row>
    <row r="11" spans="1:3" ht="15.75" thickBot="1" x14ac:dyDescent="0.3">
      <c r="B11" s="34" t="s">
        <v>54</v>
      </c>
      <c r="C11" s="35">
        <v>7.51E-2</v>
      </c>
    </row>
    <row r="12" spans="1:3" ht="15.75" thickTop="1" x14ac:dyDescent="0.25">
      <c r="B12" s="36">
        <v>2015</v>
      </c>
      <c r="C12" s="37">
        <v>1</v>
      </c>
    </row>
    <row r="13" spans="1:3" x14ac:dyDescent="0.25">
      <c r="B13" s="36">
        <f t="shared" ref="B13:B46" si="0">B12+1</f>
        <v>2016</v>
      </c>
      <c r="C13" s="37">
        <f>C12/(1+$C$11)</f>
        <v>0.93014603292716957</v>
      </c>
    </row>
    <row r="14" spans="1:3" x14ac:dyDescent="0.25">
      <c r="B14" s="36">
        <f t="shared" si="0"/>
        <v>2017</v>
      </c>
      <c r="C14" s="37">
        <f t="shared" ref="C14:C46" si="1">C13/(1+$C$11)</f>
        <v>0.86517164257015122</v>
      </c>
    </row>
    <row r="15" spans="1:3" x14ac:dyDescent="0.25">
      <c r="B15" s="36">
        <f t="shared" si="0"/>
        <v>2018</v>
      </c>
      <c r="C15" s="37">
        <f t="shared" si="1"/>
        <v>0.80473597113770934</v>
      </c>
    </row>
    <row r="16" spans="1:3" x14ac:dyDescent="0.25">
      <c r="B16" s="36">
        <f t="shared" si="0"/>
        <v>2019</v>
      </c>
      <c r="C16" s="37">
        <f t="shared" si="1"/>
        <v>0.7485219711075336</v>
      </c>
    </row>
    <row r="17" spans="2:3" x14ac:dyDescent="0.25">
      <c r="B17" s="36">
        <f t="shared" si="0"/>
        <v>2020</v>
      </c>
      <c r="C17" s="37">
        <f t="shared" si="1"/>
        <v>0.69623474198449786</v>
      </c>
    </row>
    <row r="18" spans="2:3" x14ac:dyDescent="0.25">
      <c r="B18" s="36">
        <f t="shared" si="0"/>
        <v>2021</v>
      </c>
      <c r="C18" s="37">
        <f t="shared" si="1"/>
        <v>0.6475999832429522</v>
      </c>
    </row>
    <row r="19" spans="2:3" x14ac:dyDescent="0.25">
      <c r="B19" s="36">
        <f t="shared" si="0"/>
        <v>2022</v>
      </c>
      <c r="C19" s="37">
        <f t="shared" si="1"/>
        <v>0.60236255533713357</v>
      </c>
    </row>
    <row r="20" spans="2:3" x14ac:dyDescent="0.25">
      <c r="B20" s="36">
        <f t="shared" si="0"/>
        <v>2023</v>
      </c>
      <c r="C20" s="37">
        <f t="shared" si="1"/>
        <v>0.5602851412307075</v>
      </c>
    </row>
    <row r="21" spans="2:3" x14ac:dyDescent="0.25">
      <c r="B21" s="36">
        <f t="shared" si="0"/>
        <v>2024</v>
      </c>
      <c r="C21" s="37">
        <f t="shared" si="1"/>
        <v>0.52114700142378156</v>
      </c>
    </row>
    <row r="22" spans="2:3" x14ac:dyDescent="0.25">
      <c r="B22" s="36">
        <f t="shared" si="0"/>
        <v>2025</v>
      </c>
      <c r="C22" s="37">
        <f t="shared" si="1"/>
        <v>0.48474281594622043</v>
      </c>
    </row>
    <row r="23" spans="2:3" x14ac:dyDescent="0.25">
      <c r="B23" s="36">
        <f t="shared" si="0"/>
        <v>2026</v>
      </c>
      <c r="C23" s="37">
        <f t="shared" si="1"/>
        <v>0.45088160724232207</v>
      </c>
    </row>
    <row r="24" spans="2:3" x14ac:dyDescent="0.25">
      <c r="B24" s="36">
        <f t="shared" si="0"/>
        <v>2027</v>
      </c>
      <c r="C24" s="37">
        <f t="shared" si="1"/>
        <v>0.41938573829627207</v>
      </c>
    </row>
    <row r="25" spans="2:3" x14ac:dyDescent="0.25">
      <c r="B25" s="36">
        <f t="shared" si="0"/>
        <v>2028</v>
      </c>
      <c r="C25" s="37">
        <f t="shared" si="1"/>
        <v>0.39008998074250961</v>
      </c>
    </row>
    <row r="26" spans="2:3" x14ac:dyDescent="0.25">
      <c r="B26" s="38">
        <f t="shared" si="0"/>
        <v>2029</v>
      </c>
      <c r="C26" s="39">
        <f t="shared" si="1"/>
        <v>0.36284064807228128</v>
      </c>
    </row>
    <row r="27" spans="2:3" x14ac:dyDescent="0.25">
      <c r="B27" s="36">
        <f t="shared" si="0"/>
        <v>2030</v>
      </c>
      <c r="C27" s="37">
        <f t="shared" si="1"/>
        <v>0.33749478938915572</v>
      </c>
    </row>
    <row r="28" spans="2:3" x14ac:dyDescent="0.25">
      <c r="B28" s="36">
        <f t="shared" si="0"/>
        <v>2031</v>
      </c>
      <c r="C28" s="37">
        <f t="shared" si="1"/>
        <v>0.31391943948391382</v>
      </c>
    </row>
    <row r="29" spans="2:3" x14ac:dyDescent="0.25">
      <c r="B29" s="36">
        <f t="shared" si="0"/>
        <v>2032</v>
      </c>
      <c r="C29" s="37">
        <f t="shared" si="1"/>
        <v>0.29199092129468313</v>
      </c>
    </row>
    <row r="30" spans="2:3" x14ac:dyDescent="0.25">
      <c r="B30" s="36">
        <f t="shared" si="0"/>
        <v>2033</v>
      </c>
      <c r="C30" s="37">
        <f t="shared" si="1"/>
        <v>0.27159419709299892</v>
      </c>
    </row>
    <row r="31" spans="2:3" x14ac:dyDescent="0.25">
      <c r="B31" s="38">
        <f t="shared" si="0"/>
        <v>2034</v>
      </c>
      <c r="C31" s="39">
        <f t="shared" si="1"/>
        <v>0.25262226499209278</v>
      </c>
    </row>
    <row r="32" spans="2:3" x14ac:dyDescent="0.25">
      <c r="B32" s="36">
        <f t="shared" si="0"/>
        <v>2035</v>
      </c>
      <c r="C32" s="37">
        <f t="shared" si="1"/>
        <v>0.2349755976114713</v>
      </c>
    </row>
    <row r="33" spans="2:3" x14ac:dyDescent="0.25">
      <c r="B33" s="36">
        <f t="shared" si="0"/>
        <v>2036</v>
      </c>
      <c r="C33" s="37">
        <f t="shared" si="1"/>
        <v>0.21856161995300094</v>
      </c>
    </row>
    <row r="34" spans="2:3" x14ac:dyDescent="0.25">
      <c r="B34" s="36">
        <f t="shared" si="0"/>
        <v>2037</v>
      </c>
      <c r="C34" s="37">
        <f t="shared" si="1"/>
        <v>0.20329422374941955</v>
      </c>
    </row>
    <row r="35" spans="2:3" x14ac:dyDescent="0.25">
      <c r="B35" s="36">
        <f t="shared" si="0"/>
        <v>2038</v>
      </c>
      <c r="C35" s="37">
        <f t="shared" si="1"/>
        <v>0.18909331573753099</v>
      </c>
    </row>
    <row r="36" spans="2:3" x14ac:dyDescent="0.25">
      <c r="B36" s="36">
        <f t="shared" si="0"/>
        <v>2039</v>
      </c>
      <c r="C36" s="37">
        <f t="shared" si="1"/>
        <v>0.17588439748630919</v>
      </c>
    </row>
    <row r="37" spans="2:3" x14ac:dyDescent="0.25">
      <c r="B37" s="36">
        <f t="shared" si="0"/>
        <v>2040</v>
      </c>
      <c r="C37" s="37">
        <f t="shared" si="1"/>
        <v>0.16359817457567594</v>
      </c>
    </row>
    <row r="38" spans="2:3" x14ac:dyDescent="0.25">
      <c r="B38" s="36">
        <f t="shared" si="0"/>
        <v>2041</v>
      </c>
      <c r="C38" s="37">
        <f t="shared" si="1"/>
        <v>0.15217019307569152</v>
      </c>
    </row>
    <row r="39" spans="2:3" x14ac:dyDescent="0.25">
      <c r="B39" s="36">
        <f t="shared" si="0"/>
        <v>2042</v>
      </c>
      <c r="C39" s="37">
        <f t="shared" si="1"/>
        <v>0.14154050141911592</v>
      </c>
    </row>
    <row r="40" spans="2:3" x14ac:dyDescent="0.25">
      <c r="B40" s="36">
        <f t="shared" si="0"/>
        <v>2043</v>
      </c>
      <c r="C40" s="37">
        <f t="shared" si="1"/>
        <v>0.13165333589351311</v>
      </c>
    </row>
    <row r="41" spans="2:3" x14ac:dyDescent="0.25">
      <c r="B41" s="36">
        <f t="shared" si="0"/>
        <v>2044</v>
      </c>
      <c r="C41" s="37">
        <f t="shared" si="1"/>
        <v>0.12245682810297936</v>
      </c>
    </row>
    <row r="42" spans="2:3" x14ac:dyDescent="0.25">
      <c r="B42" s="36">
        <f t="shared" si="0"/>
        <v>2045</v>
      </c>
      <c r="C42" s="37">
        <f t="shared" si="1"/>
        <v>0.11390273286483059</v>
      </c>
    </row>
    <row r="43" spans="2:3" x14ac:dyDescent="0.25">
      <c r="B43" s="36">
        <f t="shared" si="0"/>
        <v>2046</v>
      </c>
      <c r="C43" s="37">
        <f t="shared" si="1"/>
        <v>0.10594617511378532</v>
      </c>
    </row>
    <row r="44" spans="2:3" x14ac:dyDescent="0.25">
      <c r="B44" s="36">
        <f t="shared" si="0"/>
        <v>2047</v>
      </c>
      <c r="C44" s="37">
        <f t="shared" si="1"/>
        <v>9.8545414485894642E-2</v>
      </c>
    </row>
    <row r="45" spans="2:3" x14ac:dyDescent="0.25">
      <c r="B45" s="36">
        <f t="shared" si="0"/>
        <v>2048</v>
      </c>
      <c r="C45" s="37">
        <f t="shared" si="1"/>
        <v>9.1661626347218542E-2</v>
      </c>
    </row>
    <row r="46" spans="2:3" x14ac:dyDescent="0.25">
      <c r="B46" s="36">
        <f t="shared" si="0"/>
        <v>2049</v>
      </c>
      <c r="C46" s="37">
        <f t="shared" si="1"/>
        <v>8.5258698118517856E-2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workbookViewId="0"/>
  </sheetViews>
  <sheetFormatPr defaultRowHeight="15" x14ac:dyDescent="0.25"/>
  <cols>
    <col min="1" max="1" width="9.140625" style="16"/>
    <col min="2" max="2" width="9.140625" style="18"/>
    <col min="3" max="9" width="15.140625" style="16" customWidth="1"/>
    <col min="10" max="10" width="17.28515625" style="16" customWidth="1"/>
    <col min="11" max="16384" width="9.140625" style="16"/>
  </cols>
  <sheetData>
    <row r="1" spans="1:10" x14ac:dyDescent="0.25">
      <c r="A1" s="41" t="s">
        <v>59</v>
      </c>
      <c r="B1" s="40"/>
    </row>
    <row r="2" spans="1:10" x14ac:dyDescent="0.25">
      <c r="A2" s="41" t="s">
        <v>60</v>
      </c>
      <c r="B2" s="40"/>
    </row>
    <row r="3" spans="1:10" x14ac:dyDescent="0.25">
      <c r="A3" s="41" t="s">
        <v>61</v>
      </c>
      <c r="B3" s="40"/>
    </row>
    <row r="4" spans="1:10" x14ac:dyDescent="0.25">
      <c r="A4" s="41" t="s">
        <v>63</v>
      </c>
      <c r="B4" s="40"/>
    </row>
    <row r="5" spans="1:10" x14ac:dyDescent="0.25">
      <c r="A5" s="41" t="s">
        <v>62</v>
      </c>
      <c r="B5" s="40"/>
    </row>
    <row r="6" spans="1:10" x14ac:dyDescent="0.25">
      <c r="A6" s="41" t="s">
        <v>65</v>
      </c>
      <c r="B6" s="40"/>
    </row>
    <row r="7" spans="1:10" x14ac:dyDescent="0.25">
      <c r="A7" s="16">
        <v>1</v>
      </c>
      <c r="J7" s="18" t="s">
        <v>21</v>
      </c>
    </row>
    <row r="8" spans="1:10" x14ac:dyDescent="0.25">
      <c r="B8" s="44" t="s">
        <v>7</v>
      </c>
      <c r="C8" s="44"/>
      <c r="D8" s="44"/>
      <c r="E8" s="44"/>
      <c r="F8" s="44"/>
      <c r="G8" s="44"/>
      <c r="H8" s="44"/>
      <c r="I8" s="44"/>
      <c r="J8" s="44"/>
    </row>
    <row r="9" spans="1:10" x14ac:dyDescent="0.25">
      <c r="B9" s="44" t="s">
        <v>8</v>
      </c>
      <c r="C9" s="44"/>
      <c r="D9" s="44"/>
      <c r="E9" s="44"/>
      <c r="F9" s="44"/>
      <c r="G9" s="44"/>
      <c r="H9" s="44"/>
      <c r="I9" s="44"/>
      <c r="J9" s="44"/>
    </row>
    <row r="10" spans="1:10" ht="18.75" x14ac:dyDescent="0.3">
      <c r="B10" s="42" t="s">
        <v>31</v>
      </c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B11" s="43" t="s">
        <v>6</v>
      </c>
      <c r="C11" s="43"/>
      <c r="D11" s="43"/>
      <c r="E11" s="43"/>
      <c r="F11" s="43"/>
      <c r="G11" s="43"/>
      <c r="H11" s="43"/>
      <c r="I11" s="43"/>
      <c r="J11" s="43"/>
    </row>
    <row r="12" spans="1:10" x14ac:dyDescent="0.25">
      <c r="B12" s="8"/>
      <c r="C12" s="9" t="s">
        <v>13</v>
      </c>
      <c r="D12" s="9" t="s">
        <v>13</v>
      </c>
      <c r="E12" s="9"/>
      <c r="F12" s="9"/>
      <c r="G12" s="9"/>
      <c r="H12" s="9"/>
      <c r="I12" s="10"/>
      <c r="J12" s="9"/>
    </row>
    <row r="13" spans="1:10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  <c r="I13" s="7"/>
      <c r="J13" s="5"/>
    </row>
    <row r="14" spans="1:10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  <c r="I14" s="7" t="s">
        <v>17</v>
      </c>
      <c r="J14" s="5" t="s">
        <v>11</v>
      </c>
    </row>
    <row r="15" spans="1:10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  <c r="I15" s="7" t="s">
        <v>18</v>
      </c>
      <c r="J15" s="5" t="s">
        <v>10</v>
      </c>
    </row>
    <row r="16" spans="1:10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7" t="s">
        <v>5</v>
      </c>
      <c r="I16" s="6" t="s">
        <v>20</v>
      </c>
      <c r="J16" s="13" t="s">
        <v>19</v>
      </c>
    </row>
    <row r="17" spans="2:12" x14ac:dyDescent="0.25">
      <c r="B17" s="19">
        <v>2019</v>
      </c>
      <c r="C17" s="27">
        <v>114.60477417268463</v>
      </c>
      <c r="D17" s="27">
        <v>8.9708893698200445</v>
      </c>
      <c r="E17" s="27">
        <v>4.0899703380782739</v>
      </c>
      <c r="F17" s="27">
        <v>-16.040000000000106</v>
      </c>
      <c r="G17" s="27">
        <v>-0.1100000000000001</v>
      </c>
      <c r="H17" s="27">
        <f t="shared" ref="H17:H47" si="0">SUM(C17:G17)</f>
        <v>111.51563388058284</v>
      </c>
      <c r="I17" s="24">
        <v>115028551.1788687</v>
      </c>
      <c r="J17" s="22">
        <f>H17*1000000/I17</f>
        <v>0.9694604751404432</v>
      </c>
      <c r="K17" s="28"/>
      <c r="L17" s="4"/>
    </row>
    <row r="18" spans="2:12" x14ac:dyDescent="0.25">
      <c r="B18" s="19">
        <f>B17+1</f>
        <v>2020</v>
      </c>
      <c r="C18" s="27">
        <v>184.21763743239777</v>
      </c>
      <c r="D18" s="27">
        <v>12.105881080102693</v>
      </c>
      <c r="E18" s="27">
        <v>10.126388837888941</v>
      </c>
      <c r="F18" s="27">
        <v>-59.640000000000057</v>
      </c>
      <c r="G18" s="27">
        <v>-6.8100000000000023</v>
      </c>
      <c r="H18" s="27">
        <f t="shared" si="0"/>
        <v>139.99990735038938</v>
      </c>
      <c r="I18" s="21">
        <v>115640730.73171964</v>
      </c>
      <c r="J18" s="22">
        <f t="shared" ref="J18:J47" si="1">H18*1000000/I18</f>
        <v>1.2106453017421841</v>
      </c>
      <c r="K18" s="28"/>
      <c r="L18" s="4"/>
    </row>
    <row r="19" spans="2:12" x14ac:dyDescent="0.25">
      <c r="B19" s="19">
        <f t="shared" ref="B19:B47" si="2">B18+1</f>
        <v>2021</v>
      </c>
      <c r="C19" s="27">
        <v>177.88562269794102</v>
      </c>
      <c r="D19" s="27">
        <v>11.605607672344835</v>
      </c>
      <c r="E19" s="27">
        <v>8.9121644446373338</v>
      </c>
      <c r="F19" s="27">
        <v>-71.380000000000052</v>
      </c>
      <c r="G19" s="27">
        <v>-8.6699999999999591</v>
      </c>
      <c r="H19" s="27">
        <f t="shared" si="0"/>
        <v>118.35339481492318</v>
      </c>
      <c r="I19" s="21">
        <v>115762635.64719439</v>
      </c>
      <c r="J19" s="22">
        <f t="shared" si="1"/>
        <v>1.0223799255540844</v>
      </c>
      <c r="K19" s="28"/>
      <c r="L19" s="4"/>
    </row>
    <row r="20" spans="2:12" x14ac:dyDescent="0.25">
      <c r="B20" s="19">
        <f t="shared" si="2"/>
        <v>2022</v>
      </c>
      <c r="C20" s="27">
        <v>171.78182518379029</v>
      </c>
      <c r="D20" s="27">
        <v>11.132404221262924</v>
      </c>
      <c r="E20" s="27">
        <v>19.189287841019532</v>
      </c>
      <c r="F20" s="27">
        <v>-62.660000000000274</v>
      </c>
      <c r="G20" s="27">
        <v>-8.67999999999995</v>
      </c>
      <c r="H20" s="27">
        <f t="shared" si="0"/>
        <v>130.76351724607252</v>
      </c>
      <c r="I20" s="21">
        <v>115947585.30032244</v>
      </c>
      <c r="J20" s="22">
        <f t="shared" si="1"/>
        <v>1.1277812893418564</v>
      </c>
      <c r="K20" s="28"/>
      <c r="L20" s="4"/>
    </row>
    <row r="21" spans="2:12" x14ac:dyDescent="0.25">
      <c r="B21" s="19">
        <f t="shared" si="2"/>
        <v>2023</v>
      </c>
      <c r="C21" s="27">
        <v>165.88606750768841</v>
      </c>
      <c r="D21" s="27">
        <v>10.688068311921306</v>
      </c>
      <c r="E21" s="27">
        <v>19.898843217520366</v>
      </c>
      <c r="F21" s="27">
        <v>-72.370000000000076</v>
      </c>
      <c r="G21" s="27">
        <v>-10.559999999999945</v>
      </c>
      <c r="H21" s="27">
        <f t="shared" si="0"/>
        <v>113.54297903713005</v>
      </c>
      <c r="I21" s="21">
        <v>116793938.04134226</v>
      </c>
      <c r="J21" s="22">
        <f t="shared" si="1"/>
        <v>0.97216500223614821</v>
      </c>
      <c r="K21" s="28"/>
      <c r="L21" s="4"/>
    </row>
    <row r="22" spans="2:12" x14ac:dyDescent="0.25">
      <c r="B22" s="19">
        <f t="shared" si="2"/>
        <v>2024</v>
      </c>
      <c r="C22" s="27">
        <v>160.1797018187269</v>
      </c>
      <c r="D22" s="27">
        <v>10.269600842308236</v>
      </c>
      <c r="E22" s="27">
        <v>20.276793478133996</v>
      </c>
      <c r="F22" s="27">
        <v>-52.720000000000582</v>
      </c>
      <c r="G22" s="27">
        <v>-9.0399999999999636</v>
      </c>
      <c r="H22" s="27">
        <f t="shared" si="0"/>
        <v>128.96609613916854</v>
      </c>
      <c r="I22" s="21">
        <v>117910824.81911477</v>
      </c>
      <c r="J22" s="22">
        <f t="shared" si="1"/>
        <v>1.0937595961779887</v>
      </c>
      <c r="K22" s="28"/>
      <c r="L22" s="4"/>
    </row>
    <row r="23" spans="2:12" x14ac:dyDescent="0.25">
      <c r="B23" s="19">
        <f t="shared" si="2"/>
        <v>2025</v>
      </c>
      <c r="C23" s="27">
        <v>154.64535467709695</v>
      </c>
      <c r="D23" s="27">
        <v>9.8685325019896819</v>
      </c>
      <c r="E23" s="27">
        <v>24.292958611341525</v>
      </c>
      <c r="F23" s="27">
        <v>-40.57000000000032</v>
      </c>
      <c r="G23" s="27">
        <v>-8.7800000000000864</v>
      </c>
      <c r="H23" s="27">
        <f t="shared" si="0"/>
        <v>139.45684579042774</v>
      </c>
      <c r="I23" s="21">
        <v>118626972.50116591</v>
      </c>
      <c r="J23" s="22">
        <f t="shared" si="1"/>
        <v>1.175591375638092</v>
      </c>
      <c r="K23" s="28"/>
      <c r="L23" s="4"/>
    </row>
    <row r="24" spans="2:12" x14ac:dyDescent="0.25">
      <c r="B24" s="19">
        <f t="shared" si="2"/>
        <v>2026</v>
      </c>
      <c r="C24" s="27">
        <v>149.26692705444646</v>
      </c>
      <c r="D24" s="27">
        <v>9.4731236775763925</v>
      </c>
      <c r="E24" s="27">
        <v>24.789081670798399</v>
      </c>
      <c r="F24" s="27">
        <v>-35.18999999999977</v>
      </c>
      <c r="G24" s="27">
        <v>-7.5199999999999818</v>
      </c>
      <c r="H24" s="27">
        <f t="shared" si="0"/>
        <v>140.81913240282148</v>
      </c>
      <c r="I24" s="21">
        <v>119768718.53146659</v>
      </c>
      <c r="J24" s="22">
        <f t="shared" si="1"/>
        <v>1.1757588636620868</v>
      </c>
      <c r="K24" s="28"/>
      <c r="L24" s="4"/>
    </row>
    <row r="25" spans="2:12" x14ac:dyDescent="0.25">
      <c r="B25" s="19">
        <f t="shared" si="2"/>
        <v>2027</v>
      </c>
      <c r="C25" s="27">
        <v>143.95816060154715</v>
      </c>
      <c r="D25" s="27">
        <v>9.0778040306131871</v>
      </c>
      <c r="E25" s="27">
        <v>23.762205387174667</v>
      </c>
      <c r="F25" s="27">
        <v>-36.500000000000071</v>
      </c>
      <c r="G25" s="27">
        <v>-8.17999999999995</v>
      </c>
      <c r="H25" s="27">
        <f t="shared" si="0"/>
        <v>132.11817001933497</v>
      </c>
      <c r="I25" s="21">
        <v>121079588.09979202</v>
      </c>
      <c r="J25" s="22">
        <f t="shared" si="1"/>
        <v>1.0911679837434294</v>
      </c>
      <c r="K25" s="28"/>
      <c r="L25" s="4"/>
    </row>
    <row r="26" spans="2:12" x14ac:dyDescent="0.25">
      <c r="B26" s="19">
        <f t="shared" si="2"/>
        <v>2028</v>
      </c>
      <c r="C26" s="27">
        <v>138.62565240609717</v>
      </c>
      <c r="D26" s="27">
        <v>8.6825252921817331</v>
      </c>
      <c r="E26" s="27">
        <v>41.4737704912677</v>
      </c>
      <c r="F26" s="27">
        <v>-45.270000000000039</v>
      </c>
      <c r="G26" s="27">
        <v>-10.049999999999955</v>
      </c>
      <c r="H26" s="27">
        <f t="shared" si="0"/>
        <v>133.4619481895466</v>
      </c>
      <c r="I26" s="21">
        <v>122874115.1486672</v>
      </c>
      <c r="J26" s="22">
        <f t="shared" si="1"/>
        <v>1.0861681325482508</v>
      </c>
      <c r="K26" s="28"/>
      <c r="L26" s="4"/>
    </row>
    <row r="27" spans="2:12" x14ac:dyDescent="0.25">
      <c r="B27" s="19">
        <f t="shared" si="2"/>
        <v>2029</v>
      </c>
      <c r="C27" s="27">
        <v>133.25355499098947</v>
      </c>
      <c r="D27" s="27">
        <v>8.287295414376679</v>
      </c>
      <c r="E27" s="27">
        <v>42.428913104932818</v>
      </c>
      <c r="F27" s="27">
        <v>-44.720000000000184</v>
      </c>
      <c r="G27" s="27">
        <v>-9.7400000000000091</v>
      </c>
      <c r="H27" s="27">
        <f t="shared" si="0"/>
        <v>129.50976351029874</v>
      </c>
      <c r="I27" s="21">
        <v>124720594.77552998</v>
      </c>
      <c r="J27" s="22">
        <f t="shared" si="1"/>
        <v>1.038399181333189</v>
      </c>
      <c r="K27" s="28"/>
      <c r="L27" s="4"/>
    </row>
    <row r="28" spans="2:12" x14ac:dyDescent="0.25">
      <c r="B28" s="19">
        <f t="shared" si="2"/>
        <v>2030</v>
      </c>
      <c r="C28" s="27">
        <v>127.48258454864475</v>
      </c>
      <c r="D28" s="27">
        <v>7.892117069204664</v>
      </c>
      <c r="E28" s="27">
        <v>41.037860073342031</v>
      </c>
      <c r="F28" s="27">
        <v>-51.589999999999208</v>
      </c>
      <c r="G28" s="27">
        <v>-11.299999999999955</v>
      </c>
      <c r="H28" s="27">
        <f t="shared" si="0"/>
        <v>113.52256169119229</v>
      </c>
      <c r="I28" s="21">
        <v>126934224.19404316</v>
      </c>
      <c r="J28" s="22">
        <f t="shared" si="1"/>
        <v>0.89434163569354963</v>
      </c>
      <c r="K28" s="28"/>
      <c r="L28" s="4"/>
    </row>
    <row r="29" spans="2:12" x14ac:dyDescent="0.25">
      <c r="B29" s="19">
        <f t="shared" si="2"/>
        <v>2031</v>
      </c>
      <c r="C29" s="27">
        <v>121.70952007392316</v>
      </c>
      <c r="D29" s="27">
        <v>7.4969929837236133</v>
      </c>
      <c r="E29" s="27">
        <v>38.092342767231742</v>
      </c>
      <c r="F29" s="27">
        <v>-57.289999999999594</v>
      </c>
      <c r="G29" s="27">
        <v>-13.340000000000146</v>
      </c>
      <c r="H29" s="27">
        <f t="shared" si="0"/>
        <v>96.668855824878761</v>
      </c>
      <c r="I29" s="21">
        <v>128738761.41200444</v>
      </c>
      <c r="J29" s="22">
        <f t="shared" si="1"/>
        <v>0.75089160999077886</v>
      </c>
      <c r="K29" s="28"/>
      <c r="L29" s="4"/>
    </row>
    <row r="30" spans="2:12" x14ac:dyDescent="0.25">
      <c r="B30" s="19">
        <f t="shared" si="2"/>
        <v>2032</v>
      </c>
      <c r="C30" s="27">
        <v>117.11145980589754</v>
      </c>
      <c r="D30" s="27">
        <v>7.1621138608227897</v>
      </c>
      <c r="E30" s="27">
        <v>56.154539381740697</v>
      </c>
      <c r="F30" s="27">
        <v>-61.240000000000393</v>
      </c>
      <c r="G30" s="27">
        <v>-14.909999999999854</v>
      </c>
      <c r="H30" s="27">
        <f t="shared" si="0"/>
        <v>104.27811304846078</v>
      </c>
      <c r="I30" s="21">
        <v>130624399.95479271</v>
      </c>
      <c r="J30" s="22">
        <f t="shared" si="1"/>
        <v>0.7983050110434956</v>
      </c>
      <c r="K30" s="28"/>
      <c r="L30" s="4"/>
    </row>
    <row r="31" spans="2:12" x14ac:dyDescent="0.25">
      <c r="B31" s="19">
        <f t="shared" si="2"/>
        <v>2033</v>
      </c>
      <c r="C31" s="27">
        <v>112.11868259102027</v>
      </c>
      <c r="D31" s="27">
        <v>6.81403891998775</v>
      </c>
      <c r="E31" s="27">
        <v>46.86070480011567</v>
      </c>
      <c r="F31" s="27">
        <v>-65.460000000000534</v>
      </c>
      <c r="G31" s="27">
        <v>-15.659999999999854</v>
      </c>
      <c r="H31" s="27">
        <f t="shared" si="0"/>
        <v>84.673426311123322</v>
      </c>
      <c r="I31" s="21">
        <v>131606155.03206542</v>
      </c>
      <c r="J31" s="22">
        <f t="shared" si="1"/>
        <v>0.64338500194381421</v>
      </c>
      <c r="K31" s="28"/>
      <c r="L31" s="4"/>
    </row>
    <row r="32" spans="2:12" x14ac:dyDescent="0.25">
      <c r="B32" s="19">
        <f t="shared" si="2"/>
        <v>2034</v>
      </c>
      <c r="C32" s="27">
        <v>106.2659820789687</v>
      </c>
      <c r="D32" s="27">
        <v>6.4812886248352974</v>
      </c>
      <c r="E32" s="27">
        <v>50.836248865768447</v>
      </c>
      <c r="F32" s="27">
        <v>-66.560000000000045</v>
      </c>
      <c r="G32" s="27">
        <v>-16.019999999999982</v>
      </c>
      <c r="H32" s="27">
        <f t="shared" si="0"/>
        <v>81.003519569572418</v>
      </c>
      <c r="I32" s="21">
        <v>133088676.4446529</v>
      </c>
      <c r="J32" s="22">
        <f t="shared" si="1"/>
        <v>0.6086432124318184</v>
      </c>
      <c r="K32" s="28"/>
      <c r="L32" s="4"/>
    </row>
    <row r="33" spans="2:12" x14ac:dyDescent="0.25">
      <c r="B33" s="19">
        <f t="shared" si="2"/>
        <v>2035</v>
      </c>
      <c r="C33" s="27">
        <v>100.41374339261552</v>
      </c>
      <c r="D33" s="27">
        <v>6.2477244622989296</v>
      </c>
      <c r="E33" s="27">
        <v>50.588390778873702</v>
      </c>
      <c r="F33" s="27">
        <v>-66.999999999999815</v>
      </c>
      <c r="G33" s="27">
        <v>-16.259999999999764</v>
      </c>
      <c r="H33" s="27">
        <f t="shared" si="0"/>
        <v>73.989858633788586</v>
      </c>
      <c r="I33" s="21">
        <v>134779532.60985801</v>
      </c>
      <c r="J33" s="22">
        <f t="shared" si="1"/>
        <v>0.54896954456701275</v>
      </c>
      <c r="K33" s="28"/>
      <c r="L33" s="4"/>
    </row>
    <row r="34" spans="2:12" x14ac:dyDescent="0.25">
      <c r="B34" s="19">
        <f t="shared" si="2"/>
        <v>2036</v>
      </c>
      <c r="C34" s="27">
        <v>94.56176286336472</v>
      </c>
      <c r="D34" s="27">
        <v>6.0629158551693987</v>
      </c>
      <c r="E34" s="27">
        <v>44.504361303129826</v>
      </c>
      <c r="F34" s="27">
        <v>-68.500000000000284</v>
      </c>
      <c r="G34" s="27">
        <v>-17.680000000000291</v>
      </c>
      <c r="H34" s="27">
        <f t="shared" si="0"/>
        <v>58.949040021663365</v>
      </c>
      <c r="I34" s="21">
        <v>136278792.33477503</v>
      </c>
      <c r="J34" s="22">
        <f t="shared" si="1"/>
        <v>0.43256209577241028</v>
      </c>
      <c r="K34" s="28"/>
      <c r="L34" s="4"/>
    </row>
    <row r="35" spans="2:12" x14ac:dyDescent="0.25">
      <c r="B35" s="19">
        <f t="shared" si="2"/>
        <v>2037</v>
      </c>
      <c r="C35" s="27">
        <v>88.709858789897908</v>
      </c>
      <c r="D35" s="27">
        <v>5.8801459593665113</v>
      </c>
      <c r="E35" s="27">
        <v>45.08065814990416</v>
      </c>
      <c r="F35" s="27">
        <v>-68.339999999999819</v>
      </c>
      <c r="G35" s="27">
        <v>-18.449999999999818</v>
      </c>
      <c r="H35" s="27">
        <f t="shared" si="0"/>
        <v>52.880662899168939</v>
      </c>
      <c r="I35" s="21">
        <v>137404970.23368123</v>
      </c>
      <c r="J35" s="22">
        <f t="shared" si="1"/>
        <v>0.38485262075481041</v>
      </c>
      <c r="K35" s="28"/>
      <c r="L35" s="4"/>
    </row>
    <row r="36" spans="2:12" x14ac:dyDescent="0.25">
      <c r="B36" s="19">
        <f t="shared" si="2"/>
        <v>2038</v>
      </c>
      <c r="C36" s="27">
        <v>82.857860551323029</v>
      </c>
      <c r="D36" s="27">
        <v>5.6975995549972289</v>
      </c>
      <c r="E36" s="27">
        <v>40.865027811919191</v>
      </c>
      <c r="F36" s="27">
        <v>-71.039999999999822</v>
      </c>
      <c r="G36" s="27">
        <v>-21.300000000000182</v>
      </c>
      <c r="H36" s="27">
        <f t="shared" si="0"/>
        <v>37.080487918239442</v>
      </c>
      <c r="I36" s="21">
        <v>138983691.85819453</v>
      </c>
      <c r="J36" s="22">
        <f t="shared" si="1"/>
        <v>0.26679740207270342</v>
      </c>
      <c r="K36" s="28"/>
      <c r="L36" s="4"/>
    </row>
    <row r="37" spans="2:12" x14ac:dyDescent="0.25">
      <c r="B37" s="19">
        <f t="shared" si="2"/>
        <v>2039</v>
      </c>
      <c r="C37" s="27">
        <v>77.574788750948755</v>
      </c>
      <c r="D37" s="27">
        <v>5.5151779832404362</v>
      </c>
      <c r="E37" s="27">
        <v>52.847722211675737</v>
      </c>
      <c r="F37" s="27">
        <v>-74.489999999999995</v>
      </c>
      <c r="G37" s="27">
        <v>-21.829999999999927</v>
      </c>
      <c r="H37" s="27">
        <f t="shared" si="0"/>
        <v>39.617688945864998</v>
      </c>
      <c r="I37" s="21">
        <v>140651763.67585739</v>
      </c>
      <c r="J37" s="22">
        <f t="shared" si="1"/>
        <v>0.2816721803586264</v>
      </c>
      <c r="K37" s="28"/>
      <c r="L37" s="4"/>
    </row>
    <row r="38" spans="2:12" x14ac:dyDescent="0.25">
      <c r="B38" s="19">
        <f t="shared" si="2"/>
        <v>2040</v>
      </c>
      <c r="C38" s="27">
        <v>73.428698926534707</v>
      </c>
      <c r="D38" s="27">
        <v>5.3328376790062793</v>
      </c>
      <c r="E38" s="27">
        <v>43.556427121567538</v>
      </c>
      <c r="F38" s="27">
        <v>-72.789999999999708</v>
      </c>
      <c r="G38" s="27">
        <v>-20.160000000000764</v>
      </c>
      <c r="H38" s="27">
        <f t="shared" si="0"/>
        <v>29.367963727108048</v>
      </c>
      <c r="I38" s="21">
        <v>142565521.53850287</v>
      </c>
      <c r="J38" s="22">
        <f t="shared" si="1"/>
        <v>0.2059962563892182</v>
      </c>
      <c r="K38" s="28"/>
      <c r="L38" s="4"/>
    </row>
    <row r="39" spans="2:12" x14ac:dyDescent="0.25">
      <c r="B39" s="19">
        <f t="shared" si="2"/>
        <v>2041</v>
      </c>
      <c r="C39" s="27">
        <v>69.272372513537903</v>
      </c>
      <c r="D39" s="27">
        <v>5.1505835319885112</v>
      </c>
      <c r="E39" s="27">
        <v>40.415794668990834</v>
      </c>
      <c r="F39" s="27">
        <v>-72.739999999998773</v>
      </c>
      <c r="G39" s="27">
        <v>-20.299999999999272</v>
      </c>
      <c r="H39" s="27">
        <f t="shared" si="0"/>
        <v>21.798750714519215</v>
      </c>
      <c r="I39" s="21">
        <v>144168017.47006798</v>
      </c>
      <c r="J39" s="22">
        <f t="shared" si="1"/>
        <v>0.1512037905289573</v>
      </c>
      <c r="K39" s="28"/>
      <c r="L39" s="4"/>
    </row>
    <row r="40" spans="2:12" x14ac:dyDescent="0.25">
      <c r="B40" s="19">
        <f t="shared" si="2"/>
        <v>2042</v>
      </c>
      <c r="C40" s="27">
        <v>66.267179562984438</v>
      </c>
      <c r="D40" s="27">
        <v>4.974853633203014</v>
      </c>
      <c r="E40" s="27">
        <v>44.824973374038663</v>
      </c>
      <c r="F40" s="27">
        <v>-71.659999999998988</v>
      </c>
      <c r="G40" s="27">
        <v>-20.880000000000109</v>
      </c>
      <c r="H40" s="27">
        <f t="shared" si="0"/>
        <v>23.527006570227016</v>
      </c>
      <c r="I40" s="21">
        <v>145770812.32266295</v>
      </c>
      <c r="J40" s="22">
        <f t="shared" si="1"/>
        <v>0.16139723855109009</v>
      </c>
      <c r="K40" s="28"/>
      <c r="L40" s="4"/>
    </row>
    <row r="41" spans="2:12" x14ac:dyDescent="0.25">
      <c r="B41" s="19">
        <f t="shared" si="2"/>
        <v>2043</v>
      </c>
      <c r="C41" s="27">
        <v>63.262674201374921</v>
      </c>
      <c r="D41" s="27">
        <v>3.8813006831616477</v>
      </c>
      <c r="E41" s="27">
        <v>51.269263973451586</v>
      </c>
      <c r="F41" s="27">
        <v>-70.979999999999563</v>
      </c>
      <c r="G41" s="27">
        <v>-20.8100000000004</v>
      </c>
      <c r="H41" s="27">
        <f t="shared" si="0"/>
        <v>26.623238857988184</v>
      </c>
      <c r="I41" s="21">
        <v>147376143.88426501</v>
      </c>
      <c r="J41" s="22">
        <f t="shared" si="1"/>
        <v>0.18064822539321904</v>
      </c>
      <c r="K41" s="28"/>
      <c r="L41" s="4"/>
    </row>
    <row r="42" spans="2:12" x14ac:dyDescent="0.25">
      <c r="B42" s="19">
        <f t="shared" si="2"/>
        <v>2044</v>
      </c>
      <c r="C42" s="27">
        <v>60.258878399380819</v>
      </c>
      <c r="D42" s="27">
        <v>3.2967549658444142</v>
      </c>
      <c r="E42" s="27">
        <v>45.23150820301958</v>
      </c>
      <c r="F42" s="27">
        <v>-75.819999999999055</v>
      </c>
      <c r="G42" s="27">
        <v>-22.619999999999891</v>
      </c>
      <c r="H42" s="27">
        <f t="shared" si="0"/>
        <v>10.34714156824586</v>
      </c>
      <c r="I42" s="21">
        <v>148984031.52767959</v>
      </c>
      <c r="J42" s="22">
        <f t="shared" si="1"/>
        <v>6.9451346309711559E-2</v>
      </c>
      <c r="K42" s="28"/>
      <c r="L42" s="4"/>
    </row>
    <row r="43" spans="2:12" x14ac:dyDescent="0.25">
      <c r="B43" s="19">
        <f t="shared" si="2"/>
        <v>2045</v>
      </c>
      <c r="C43" s="27">
        <v>57.255801417150224</v>
      </c>
      <c r="D43" s="27">
        <v>3.1824911675161331</v>
      </c>
      <c r="E43" s="27">
        <v>45.104070125658836</v>
      </c>
      <c r="F43" s="27">
        <v>-78.023199999999008</v>
      </c>
      <c r="G43" s="27">
        <v>-24.429600000000391</v>
      </c>
      <c r="H43" s="27">
        <f t="shared" si="0"/>
        <v>3.0895627103257937</v>
      </c>
      <c r="I43" s="21">
        <v>150594494.90389708</v>
      </c>
      <c r="J43" s="22">
        <f t="shared" si="1"/>
        <v>2.0515774579259485E-2</v>
      </c>
      <c r="K43" s="28"/>
      <c r="L43" s="4"/>
    </row>
    <row r="44" spans="2:12" x14ac:dyDescent="0.25">
      <c r="B44" s="19">
        <f t="shared" si="2"/>
        <v>2046</v>
      </c>
      <c r="C44" s="27">
        <v>54.25345701527317</v>
      </c>
      <c r="D44" s="27">
        <v>3.0682626486640174</v>
      </c>
      <c r="E44" s="27">
        <v>40.402543590697036</v>
      </c>
      <c r="F44" s="27">
        <v>-80.290710999998964</v>
      </c>
      <c r="G44" s="27">
        <v>-26.383968000001005</v>
      </c>
      <c r="H44" s="27">
        <f t="shared" si="0"/>
        <v>-8.9504157453657456</v>
      </c>
      <c r="I44" s="21">
        <v>152207553.94625774</v>
      </c>
      <c r="J44" s="22">
        <f t="shared" si="1"/>
        <v>-5.880401802216733E-2</v>
      </c>
      <c r="K44" s="28"/>
      <c r="L44" s="4"/>
    </row>
    <row r="45" spans="2:12" x14ac:dyDescent="0.25">
      <c r="B45" s="19">
        <f t="shared" si="2"/>
        <v>2047</v>
      </c>
      <c r="C45" s="27">
        <v>51.251868732418188</v>
      </c>
      <c r="D45" s="27">
        <v>2.9544803653006682</v>
      </c>
      <c r="E45" s="27">
        <v>39.058803382504969</v>
      </c>
      <c r="F45" s="27">
        <v>-82.624417704998478</v>
      </c>
      <c r="G45" s="27">
        <v>-28.494685440000467</v>
      </c>
      <c r="H45" s="27">
        <f t="shared" si="0"/>
        <v>-17.853950664775113</v>
      </c>
      <c r="I45" s="21">
        <v>153823228.87468007</v>
      </c>
      <c r="J45" s="22">
        <f t="shared" si="1"/>
        <v>-0.11606797487862344</v>
      </c>
      <c r="K45" s="28"/>
      <c r="L45" s="4"/>
    </row>
    <row r="46" spans="2:12" x14ac:dyDescent="0.25">
      <c r="B46" s="19">
        <f t="shared" si="2"/>
        <v>2048</v>
      </c>
      <c r="C46" s="27">
        <v>48.251049971434213</v>
      </c>
      <c r="D46" s="27">
        <v>2.8415561154933471</v>
      </c>
      <c r="E46" s="27">
        <v>33.552563990558745</v>
      </c>
      <c r="F46" s="27">
        <v>-85.026260245524014</v>
      </c>
      <c r="G46" s="27">
        <v>-30.774260275200504</v>
      </c>
      <c r="H46" s="27">
        <f t="shared" si="0"/>
        <v>-31.155350443238206</v>
      </c>
      <c r="I46" s="21">
        <v>155441540.19995201</v>
      </c>
      <c r="J46" s="22">
        <f t="shared" si="1"/>
        <v>-0.20043130300408479</v>
      </c>
      <c r="K46" s="28"/>
      <c r="L46" s="4"/>
    </row>
    <row r="47" spans="2:12" x14ac:dyDescent="0.25">
      <c r="B47" s="19">
        <f t="shared" si="2"/>
        <v>2049</v>
      </c>
      <c r="C47" s="27">
        <v>19.778012699455076</v>
      </c>
      <c r="D47" s="27">
        <v>2.7290797808554146</v>
      </c>
      <c r="E47" s="27">
        <v>30.313934846021041</v>
      </c>
      <c r="F47" s="27">
        <v>-87.498235812498706</v>
      </c>
      <c r="G47" s="27">
        <v>-33.236201097215599</v>
      </c>
      <c r="H47" s="27">
        <f t="shared" si="0"/>
        <v>-67.913409583382773</v>
      </c>
      <c r="I47" s="21">
        <v>157062508.72808644</v>
      </c>
      <c r="J47" s="22">
        <f t="shared" si="1"/>
        <v>-0.43239733105853712</v>
      </c>
      <c r="K47" s="28"/>
      <c r="L47" s="4"/>
    </row>
    <row r="48" spans="2:12" x14ac:dyDescent="0.25">
      <c r="K48" s="28"/>
      <c r="L48" s="4"/>
    </row>
    <row r="49" spans="2:12" x14ac:dyDescent="0.25">
      <c r="B49" s="20" t="s">
        <v>30</v>
      </c>
      <c r="K49" s="28"/>
      <c r="L49" s="4"/>
    </row>
    <row r="50" spans="2:12" x14ac:dyDescent="0.25">
      <c r="K50" s="28"/>
      <c r="L50" s="4"/>
    </row>
    <row r="51" spans="2:12" x14ac:dyDescent="0.25">
      <c r="B51" s="20" t="s">
        <v>33</v>
      </c>
      <c r="C51" s="26"/>
      <c r="D51" s="26"/>
      <c r="E51" s="26"/>
      <c r="F51" s="26"/>
      <c r="G51" s="26"/>
      <c r="H51" s="26"/>
      <c r="I51" s="26"/>
      <c r="J51" s="26"/>
      <c r="K51" s="28"/>
      <c r="L51" s="4"/>
    </row>
    <row r="52" spans="2:12" x14ac:dyDescent="0.25">
      <c r="B52" s="20" t="s">
        <v>56</v>
      </c>
      <c r="K52" s="28"/>
      <c r="L52" s="4"/>
    </row>
    <row r="53" spans="2:12" x14ac:dyDescent="0.25">
      <c r="B53" s="20" t="s">
        <v>34</v>
      </c>
      <c r="K53" s="28"/>
      <c r="L53" s="4"/>
    </row>
    <row r="54" spans="2:12" x14ac:dyDescent="0.25">
      <c r="B54" s="20" t="s">
        <v>29</v>
      </c>
      <c r="K54" s="28"/>
      <c r="L54" s="4"/>
    </row>
    <row r="55" spans="2:12" x14ac:dyDescent="0.25">
      <c r="K55" s="28"/>
      <c r="L55" s="4"/>
    </row>
    <row r="56" spans="2:12" x14ac:dyDescent="0.25">
      <c r="K56" s="28"/>
      <c r="L56" s="4"/>
    </row>
    <row r="57" spans="2:12" x14ac:dyDescent="0.25">
      <c r="K57" s="28"/>
      <c r="L57" s="4"/>
    </row>
    <row r="58" spans="2:12" x14ac:dyDescent="0.25">
      <c r="K58" s="28"/>
      <c r="L58" s="4"/>
    </row>
    <row r="59" spans="2:12" x14ac:dyDescent="0.25">
      <c r="K59" s="28"/>
      <c r="L59" s="4"/>
    </row>
    <row r="60" spans="2:12" x14ac:dyDescent="0.25">
      <c r="K60" s="28"/>
      <c r="L60" s="4"/>
    </row>
    <row r="61" spans="2:12" x14ac:dyDescent="0.25">
      <c r="K61" s="28"/>
      <c r="L61" s="4"/>
    </row>
    <row r="62" spans="2:12" x14ac:dyDescent="0.25">
      <c r="K62" s="28"/>
      <c r="L62" s="4"/>
    </row>
    <row r="63" spans="2:12" x14ac:dyDescent="0.25">
      <c r="K63" s="28"/>
      <c r="L63" s="4"/>
    </row>
    <row r="64" spans="2:12" x14ac:dyDescent="0.25">
      <c r="K64" s="28"/>
      <c r="L64" s="4"/>
    </row>
    <row r="65" spans="11:12" x14ac:dyDescent="0.25">
      <c r="K65" s="28"/>
      <c r="L65" s="4"/>
    </row>
    <row r="66" spans="11:12" x14ac:dyDescent="0.25">
      <c r="K66" s="28"/>
      <c r="L66" s="4"/>
    </row>
    <row r="67" spans="11:12" x14ac:dyDescent="0.25">
      <c r="K67" s="28"/>
      <c r="L67" s="4"/>
    </row>
    <row r="68" spans="11:12" x14ac:dyDescent="0.25">
      <c r="K68" s="28"/>
      <c r="L68" s="4"/>
    </row>
    <row r="69" spans="11:12" x14ac:dyDescent="0.25">
      <c r="K69" s="28"/>
      <c r="L69" s="4"/>
    </row>
    <row r="70" spans="11:12" x14ac:dyDescent="0.25">
      <c r="K70" s="28"/>
      <c r="L70" s="4"/>
    </row>
    <row r="71" spans="11:12" x14ac:dyDescent="0.25">
      <c r="K71" s="28"/>
      <c r="L71" s="4"/>
    </row>
    <row r="72" spans="11:12" x14ac:dyDescent="0.25">
      <c r="K72" s="28"/>
      <c r="L72" s="4"/>
    </row>
    <row r="73" spans="11:12" x14ac:dyDescent="0.25">
      <c r="K73" s="28"/>
      <c r="L73" s="4"/>
    </row>
    <row r="74" spans="11:12" x14ac:dyDescent="0.25">
      <c r="K74" s="28"/>
      <c r="L74" s="4"/>
    </row>
    <row r="75" spans="11:12" x14ac:dyDescent="0.25">
      <c r="K75" s="28"/>
      <c r="L75" s="4"/>
    </row>
    <row r="76" spans="11:12" x14ac:dyDescent="0.25">
      <c r="K76" s="28"/>
      <c r="L76" s="4"/>
    </row>
    <row r="77" spans="11:12" x14ac:dyDescent="0.25">
      <c r="K77" s="28"/>
      <c r="L77" s="4"/>
    </row>
    <row r="78" spans="11:12" x14ac:dyDescent="0.25">
      <c r="K78" s="28"/>
      <c r="L78" s="4"/>
    </row>
    <row r="79" spans="11:12" x14ac:dyDescent="0.25">
      <c r="K79" s="28"/>
      <c r="L79" s="4"/>
    </row>
    <row r="80" spans="11:12" x14ac:dyDescent="0.25">
      <c r="K80" s="28"/>
      <c r="L80" s="4"/>
    </row>
    <row r="81" spans="11:12" x14ac:dyDescent="0.25">
      <c r="K81" s="28"/>
      <c r="L81" s="4"/>
    </row>
    <row r="82" spans="11:12" x14ac:dyDescent="0.25">
      <c r="K82" s="28"/>
      <c r="L82" s="4"/>
    </row>
    <row r="83" spans="11:12" x14ac:dyDescent="0.25">
      <c r="K83" s="28"/>
      <c r="L83" s="4"/>
    </row>
    <row r="84" spans="11:12" x14ac:dyDescent="0.25">
      <c r="K84" s="28"/>
      <c r="L84" s="4"/>
    </row>
    <row r="85" spans="11:12" x14ac:dyDescent="0.25">
      <c r="K85" s="28"/>
      <c r="L85" s="4"/>
    </row>
    <row r="86" spans="11:12" x14ac:dyDescent="0.25">
      <c r="K86" s="28"/>
      <c r="L86" s="4"/>
    </row>
    <row r="87" spans="11:12" x14ac:dyDescent="0.25">
      <c r="K87" s="28"/>
      <c r="L87" s="4"/>
    </row>
    <row r="88" spans="11:12" x14ac:dyDescent="0.25">
      <c r="K88" s="28"/>
      <c r="L88" s="4"/>
    </row>
    <row r="89" spans="11:12" x14ac:dyDescent="0.25">
      <c r="K89" s="28"/>
      <c r="L89" s="4"/>
    </row>
    <row r="90" spans="11:12" x14ac:dyDescent="0.25">
      <c r="K90" s="28"/>
      <c r="L90" s="4"/>
    </row>
    <row r="91" spans="11:12" x14ac:dyDescent="0.25">
      <c r="K91" s="28"/>
      <c r="L91" s="4"/>
    </row>
    <row r="92" spans="11:12" x14ac:dyDescent="0.25">
      <c r="K92" s="28"/>
      <c r="L92" s="4"/>
    </row>
  </sheetData>
  <mergeCells count="4">
    <mergeCell ref="B8:J8"/>
    <mergeCell ref="B9:J9"/>
    <mergeCell ref="B10:J10"/>
    <mergeCell ref="B11:J11"/>
  </mergeCells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workbookViewId="0"/>
  </sheetViews>
  <sheetFormatPr defaultRowHeight="15" x14ac:dyDescent="0.25"/>
  <cols>
    <col min="1" max="1" width="9.140625" style="16"/>
    <col min="2" max="2" width="9.140625" style="18"/>
    <col min="3" max="9" width="15.140625" style="16" customWidth="1"/>
    <col min="10" max="10" width="17.28515625" style="16" customWidth="1"/>
    <col min="11" max="16384" width="9.140625" style="16"/>
  </cols>
  <sheetData>
    <row r="1" spans="1:10" x14ac:dyDescent="0.25">
      <c r="A1" s="41" t="s">
        <v>59</v>
      </c>
      <c r="B1" s="40"/>
    </row>
    <row r="2" spans="1:10" x14ac:dyDescent="0.25">
      <c r="A2" s="41" t="s">
        <v>60</v>
      </c>
      <c r="B2" s="40"/>
    </row>
    <row r="3" spans="1:10" x14ac:dyDescent="0.25">
      <c r="A3" s="41" t="s">
        <v>61</v>
      </c>
      <c r="B3" s="40"/>
    </row>
    <row r="4" spans="1:10" x14ac:dyDescent="0.25">
      <c r="A4" s="41" t="s">
        <v>63</v>
      </c>
      <c r="B4" s="40"/>
    </row>
    <row r="5" spans="1:10" x14ac:dyDescent="0.25">
      <c r="A5" s="41" t="s">
        <v>62</v>
      </c>
      <c r="B5" s="40"/>
    </row>
    <row r="6" spans="1:10" x14ac:dyDescent="0.25">
      <c r="A6" s="41" t="s">
        <v>66</v>
      </c>
      <c r="B6" s="40"/>
    </row>
    <row r="7" spans="1:10" x14ac:dyDescent="0.25">
      <c r="A7" s="16">
        <v>1</v>
      </c>
      <c r="J7" s="18" t="s">
        <v>26</v>
      </c>
    </row>
    <row r="8" spans="1:10" x14ac:dyDescent="0.25">
      <c r="B8" s="44" t="s">
        <v>7</v>
      </c>
      <c r="C8" s="44"/>
      <c r="D8" s="44"/>
      <c r="E8" s="44"/>
      <c r="F8" s="44"/>
      <c r="G8" s="44"/>
      <c r="H8" s="44"/>
      <c r="I8" s="44"/>
      <c r="J8" s="44"/>
    </row>
    <row r="9" spans="1:10" x14ac:dyDescent="0.25">
      <c r="B9" s="44" t="s">
        <v>8</v>
      </c>
      <c r="C9" s="44"/>
      <c r="D9" s="44"/>
      <c r="E9" s="44"/>
      <c r="F9" s="44"/>
      <c r="G9" s="44"/>
      <c r="H9" s="44"/>
      <c r="I9" s="44"/>
      <c r="J9" s="44"/>
    </row>
    <row r="10" spans="1:10" ht="18.75" x14ac:dyDescent="0.3">
      <c r="B10" s="42" t="s">
        <v>35</v>
      </c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B11" s="43" t="s">
        <v>6</v>
      </c>
      <c r="C11" s="43"/>
      <c r="D11" s="43"/>
      <c r="E11" s="43"/>
      <c r="F11" s="43"/>
      <c r="G11" s="43"/>
      <c r="H11" s="43"/>
      <c r="I11" s="43"/>
      <c r="J11" s="43"/>
    </row>
    <row r="12" spans="1:10" x14ac:dyDescent="0.25">
      <c r="B12" s="8"/>
      <c r="C12" s="9" t="s">
        <v>13</v>
      </c>
      <c r="D12" s="9" t="s">
        <v>13</v>
      </c>
      <c r="E12" s="9"/>
      <c r="F12" s="9"/>
      <c r="G12" s="9"/>
      <c r="H12" s="9"/>
      <c r="I12" s="10"/>
      <c r="J12" s="9"/>
    </row>
    <row r="13" spans="1:10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  <c r="I13" s="7"/>
      <c r="J13" s="5"/>
    </row>
    <row r="14" spans="1:10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  <c r="I14" s="7" t="s">
        <v>17</v>
      </c>
      <c r="J14" s="5" t="s">
        <v>11</v>
      </c>
    </row>
    <row r="15" spans="1:10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  <c r="I15" s="7" t="s">
        <v>18</v>
      </c>
      <c r="J15" s="5" t="s">
        <v>10</v>
      </c>
    </row>
    <row r="16" spans="1:10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7" t="s">
        <v>5</v>
      </c>
      <c r="I16" s="6" t="s">
        <v>20</v>
      </c>
      <c r="J16" s="13" t="s">
        <v>19</v>
      </c>
    </row>
    <row r="17" spans="2:12" x14ac:dyDescent="0.25">
      <c r="B17" s="19">
        <v>2019</v>
      </c>
      <c r="C17" s="27">
        <v>71.463592649069355</v>
      </c>
      <c r="D17" s="27">
        <v>9.5675016843314111</v>
      </c>
      <c r="E17" s="27">
        <v>1.8910961650453553</v>
      </c>
      <c r="F17" s="27">
        <v>-0.73000000000008924</v>
      </c>
      <c r="G17" s="27">
        <v>0</v>
      </c>
      <c r="H17" s="27">
        <f t="shared" ref="H17:H47" si="0">SUM(C17:G17)</f>
        <v>82.192190498446038</v>
      </c>
      <c r="I17" s="24">
        <v>115028551.1788687</v>
      </c>
      <c r="J17" s="22">
        <f>H17*1000000/I17</f>
        <v>0.71453730101005686</v>
      </c>
      <c r="K17" s="28"/>
      <c r="L17" s="4"/>
    </row>
    <row r="18" spans="2:12" x14ac:dyDescent="0.25">
      <c r="B18" s="19">
        <f>B17+1</f>
        <v>2020</v>
      </c>
      <c r="C18" s="27">
        <v>112.37909107628832</v>
      </c>
      <c r="D18" s="27">
        <v>13.094385915742828</v>
      </c>
      <c r="E18" s="27">
        <v>1.9229297800423746</v>
      </c>
      <c r="F18" s="27">
        <v>-1.1600000000003661</v>
      </c>
      <c r="G18" s="27">
        <v>-3.999999999996362E-2</v>
      </c>
      <c r="H18" s="27">
        <f t="shared" si="0"/>
        <v>126.1964067720732</v>
      </c>
      <c r="I18" s="21">
        <v>115640730.73171964</v>
      </c>
      <c r="J18" s="22">
        <f t="shared" ref="J18:J47" si="1">H18*1000000/I18</f>
        <v>1.0912799147286796</v>
      </c>
      <c r="K18" s="28"/>
      <c r="L18" s="4"/>
    </row>
    <row r="19" spans="2:12" x14ac:dyDescent="0.25">
      <c r="B19" s="19">
        <f t="shared" ref="B19:B47" si="2">B18+1</f>
        <v>2021</v>
      </c>
      <c r="C19" s="27">
        <v>108.72784625607102</v>
      </c>
      <c r="D19" s="27">
        <v>12.551254621086096</v>
      </c>
      <c r="E19" s="27">
        <v>2.4532572437573053</v>
      </c>
      <c r="F19" s="27">
        <v>-3.6699999999998738</v>
      </c>
      <c r="G19" s="27">
        <v>-0.32999999999998408</v>
      </c>
      <c r="H19" s="27">
        <f t="shared" si="0"/>
        <v>119.73235812091457</v>
      </c>
      <c r="I19" s="21">
        <v>115762635.64719439</v>
      </c>
      <c r="J19" s="22">
        <f t="shared" si="1"/>
        <v>1.034291915103061</v>
      </c>
      <c r="K19" s="28"/>
      <c r="L19" s="4"/>
    </row>
    <row r="20" spans="2:12" x14ac:dyDescent="0.25">
      <c r="B20" s="19">
        <f t="shared" si="2"/>
        <v>2022</v>
      </c>
      <c r="C20" s="27">
        <v>105.19595197904074</v>
      </c>
      <c r="D20" s="27">
        <v>12.038167981260456</v>
      </c>
      <c r="E20" s="27">
        <v>2.0388040691280036</v>
      </c>
      <c r="F20" s="27">
        <v>-2.600000000000378</v>
      </c>
      <c r="G20" s="27">
        <v>-1.999999999998181E-2</v>
      </c>
      <c r="H20" s="27">
        <f t="shared" si="0"/>
        <v>116.65292402942885</v>
      </c>
      <c r="I20" s="21">
        <v>115947585.30032244</v>
      </c>
      <c r="J20" s="22">
        <f t="shared" si="1"/>
        <v>1.0060832550094032</v>
      </c>
      <c r="K20" s="28"/>
      <c r="L20" s="4"/>
    </row>
    <row r="21" spans="2:12" x14ac:dyDescent="0.25">
      <c r="B21" s="19">
        <f t="shared" si="2"/>
        <v>2023</v>
      </c>
      <c r="C21" s="27">
        <v>101.77136427332375</v>
      </c>
      <c r="D21" s="27">
        <v>11.556626408604574</v>
      </c>
      <c r="E21" s="27">
        <v>8.4014441282680377</v>
      </c>
      <c r="F21" s="27">
        <v>-7.9000000000005812</v>
      </c>
      <c r="G21" s="27">
        <v>-1.2599999999999909</v>
      </c>
      <c r="H21" s="27">
        <f t="shared" si="0"/>
        <v>112.56943481019579</v>
      </c>
      <c r="I21" s="21">
        <v>116793938.04134226</v>
      </c>
      <c r="J21" s="22">
        <f t="shared" si="1"/>
        <v>0.96382943068799432</v>
      </c>
      <c r="K21" s="28"/>
      <c r="L21" s="4"/>
    </row>
    <row r="22" spans="2:12" x14ac:dyDescent="0.25">
      <c r="B22" s="19">
        <f t="shared" si="2"/>
        <v>2024</v>
      </c>
      <c r="C22" s="27">
        <v>98.442942645239242</v>
      </c>
      <c r="D22" s="27">
        <v>11.103383168557095</v>
      </c>
      <c r="E22" s="27">
        <v>2.1605574756089254</v>
      </c>
      <c r="F22" s="27">
        <v>-2.4500000000002586</v>
      </c>
      <c r="G22" s="27">
        <v>-8.9999999999918145E-2</v>
      </c>
      <c r="H22" s="27">
        <f t="shared" si="0"/>
        <v>109.16688328940508</v>
      </c>
      <c r="I22" s="21">
        <v>117910824.81911477</v>
      </c>
      <c r="J22" s="22">
        <f t="shared" si="1"/>
        <v>0.92584275834620233</v>
      </c>
      <c r="K22" s="28"/>
      <c r="L22" s="4"/>
    </row>
    <row r="23" spans="2:12" x14ac:dyDescent="0.25">
      <c r="B23" s="19">
        <f t="shared" si="2"/>
        <v>2025</v>
      </c>
      <c r="C23" s="27">
        <v>95.200299282146119</v>
      </c>
      <c r="D23" s="27">
        <v>10.669242445647763</v>
      </c>
      <c r="E23" s="27">
        <v>2.2187410247573629</v>
      </c>
      <c r="F23" s="27">
        <v>-1.6200000000002461</v>
      </c>
      <c r="G23" s="27">
        <v>-0.21000000000003638</v>
      </c>
      <c r="H23" s="27">
        <f t="shared" si="0"/>
        <v>106.25828275255097</v>
      </c>
      <c r="I23" s="21">
        <v>118626972.50116591</v>
      </c>
      <c r="J23" s="22">
        <f t="shared" si="1"/>
        <v>0.89573459148598455</v>
      </c>
      <c r="K23" s="28"/>
      <c r="L23" s="4"/>
    </row>
    <row r="24" spans="2:12" x14ac:dyDescent="0.25">
      <c r="B24" s="19">
        <f t="shared" si="2"/>
        <v>2026</v>
      </c>
      <c r="C24" s="27">
        <v>92.033799050247183</v>
      </c>
      <c r="D24" s="27">
        <v>10.241308787693164</v>
      </c>
      <c r="E24" s="27">
        <v>2.7768233828322408</v>
      </c>
      <c r="F24" s="27">
        <v>0.17000000000062698</v>
      </c>
      <c r="G24" s="27">
        <v>0.20000000000004547</v>
      </c>
      <c r="H24" s="27">
        <f t="shared" si="0"/>
        <v>105.42193122077326</v>
      </c>
      <c r="I24" s="21">
        <v>119768718.53146659</v>
      </c>
      <c r="J24" s="22">
        <f t="shared" si="1"/>
        <v>0.88021256729966579</v>
      </c>
      <c r="K24" s="28"/>
      <c r="L24" s="4"/>
    </row>
    <row r="25" spans="2:12" x14ac:dyDescent="0.25">
      <c r="B25" s="19">
        <f t="shared" si="2"/>
        <v>2027</v>
      </c>
      <c r="C25" s="27">
        <v>88.892336923956009</v>
      </c>
      <c r="D25" s="27">
        <v>9.8134504833308895</v>
      </c>
      <c r="E25" s="27">
        <v>2.3499362239220556</v>
      </c>
      <c r="F25" s="27">
        <v>0.53000000000029956</v>
      </c>
      <c r="G25" s="27">
        <v>7.0000000000050022E-2</v>
      </c>
      <c r="H25" s="27">
        <f t="shared" si="0"/>
        <v>101.6557236312093</v>
      </c>
      <c r="I25" s="21">
        <v>121079588.09979202</v>
      </c>
      <c r="J25" s="22">
        <f t="shared" si="1"/>
        <v>0.83957771269775172</v>
      </c>
      <c r="K25" s="28"/>
      <c r="L25" s="4"/>
    </row>
    <row r="26" spans="2:12" x14ac:dyDescent="0.25">
      <c r="B26" s="19">
        <f t="shared" si="2"/>
        <v>2028</v>
      </c>
      <c r="C26" s="27">
        <v>85.72058432106644</v>
      </c>
      <c r="D26" s="27">
        <v>9.3856358437654634</v>
      </c>
      <c r="E26" s="27">
        <v>4.9087541180432233</v>
      </c>
      <c r="F26" s="27">
        <v>0.46999999999955833</v>
      </c>
      <c r="G26" s="27">
        <v>0.14999999999997726</v>
      </c>
      <c r="H26" s="27">
        <f t="shared" si="0"/>
        <v>100.63497428287467</v>
      </c>
      <c r="I26" s="21">
        <v>122874115.1486672</v>
      </c>
      <c r="J26" s="22">
        <f t="shared" si="1"/>
        <v>0.81900874045859795</v>
      </c>
      <c r="K26" s="28"/>
      <c r="L26" s="4"/>
    </row>
    <row r="27" spans="2:12" x14ac:dyDescent="0.25">
      <c r="B27" s="19">
        <f t="shared" si="2"/>
        <v>2029</v>
      </c>
      <c r="C27" s="27">
        <v>82.509053003437828</v>
      </c>
      <c r="D27" s="27">
        <v>8.9578728899981535</v>
      </c>
      <c r="E27" s="27">
        <v>2.4478688616729443</v>
      </c>
      <c r="F27" s="27">
        <v>-0.10000000000047748</v>
      </c>
      <c r="G27" s="27">
        <v>-0.12999999999999545</v>
      </c>
      <c r="H27" s="27">
        <f t="shared" si="0"/>
        <v>93.684794755108456</v>
      </c>
      <c r="I27" s="21">
        <v>124720594.77552998</v>
      </c>
      <c r="J27" s="22">
        <f t="shared" si="1"/>
        <v>0.75115737640379898</v>
      </c>
      <c r="K27" s="28"/>
      <c r="L27" s="4"/>
    </row>
    <row r="28" spans="2:12" x14ac:dyDescent="0.25">
      <c r="B28" s="19">
        <f t="shared" si="2"/>
        <v>2030</v>
      </c>
      <c r="C28" s="27">
        <v>78.898454426113801</v>
      </c>
      <c r="D28" s="27">
        <v>8.5301643646648895</v>
      </c>
      <c r="E28" s="27">
        <v>2.504478943642745</v>
      </c>
      <c r="F28" s="27">
        <v>0.17000000000072646</v>
      </c>
      <c r="G28" s="27">
        <v>-8.0000000000154614E-2</v>
      </c>
      <c r="H28" s="27">
        <f t="shared" si="0"/>
        <v>90.023097734422009</v>
      </c>
      <c r="I28" s="21">
        <v>126934224.19404316</v>
      </c>
      <c r="J28" s="22">
        <f t="shared" si="1"/>
        <v>0.70921060341302866</v>
      </c>
      <c r="K28" s="28"/>
      <c r="L28" s="4"/>
    </row>
    <row r="29" spans="2:12" x14ac:dyDescent="0.25">
      <c r="B29" s="19">
        <f t="shared" si="2"/>
        <v>2031</v>
      </c>
      <c r="C29" s="27">
        <v>75.285562728143191</v>
      </c>
      <c r="D29" s="27">
        <v>8.102513067218629</v>
      </c>
      <c r="E29" s="27">
        <v>9.6147659100022267</v>
      </c>
      <c r="F29" s="27">
        <v>1.0000000000658815E-2</v>
      </c>
      <c r="G29" s="27">
        <v>0.27999999999997272</v>
      </c>
      <c r="H29" s="27">
        <f t="shared" si="0"/>
        <v>93.292841705364665</v>
      </c>
      <c r="I29" s="21">
        <v>128738761.41200444</v>
      </c>
      <c r="J29" s="22">
        <f t="shared" si="1"/>
        <v>0.72466785202941553</v>
      </c>
      <c r="K29" s="28"/>
      <c r="L29" s="4"/>
    </row>
    <row r="30" spans="2:12" x14ac:dyDescent="0.25">
      <c r="B30" s="19">
        <f t="shared" si="2"/>
        <v>2032</v>
      </c>
      <c r="C30" s="27">
        <v>98.106365999341733</v>
      </c>
      <c r="D30" s="27">
        <v>9.0264138563628187</v>
      </c>
      <c r="E30" s="27">
        <v>4.2098649903088798</v>
      </c>
      <c r="F30" s="27">
        <v>-7.0600000000004002</v>
      </c>
      <c r="G30" s="27">
        <v>-3.2999999999999545</v>
      </c>
      <c r="H30" s="27">
        <f t="shared" si="0"/>
        <v>100.98264484601307</v>
      </c>
      <c r="I30" s="21">
        <v>130624399.95479271</v>
      </c>
      <c r="J30" s="22">
        <f t="shared" si="1"/>
        <v>0.77307643044455521</v>
      </c>
      <c r="K30" s="28"/>
      <c r="L30" s="4"/>
    </row>
    <row r="31" spans="2:12" x14ac:dyDescent="0.25">
      <c r="B31" s="19">
        <f t="shared" si="2"/>
        <v>2033</v>
      </c>
      <c r="C31" s="27">
        <v>112.11183009708543</v>
      </c>
      <c r="D31" s="27">
        <v>9.500970442279451</v>
      </c>
      <c r="E31" s="27">
        <v>5.5274650720997975</v>
      </c>
      <c r="F31" s="27">
        <v>-9.8900000000001711</v>
      </c>
      <c r="G31" s="27">
        <v>-3.6299999999998818</v>
      </c>
      <c r="H31" s="27">
        <f t="shared" si="0"/>
        <v>113.62026561146463</v>
      </c>
      <c r="I31" s="21">
        <v>131606155.03206542</v>
      </c>
      <c r="J31" s="22">
        <f t="shared" si="1"/>
        <v>0.86333549964879241</v>
      </c>
      <c r="K31" s="28"/>
      <c r="L31" s="4"/>
    </row>
    <row r="32" spans="2:12" x14ac:dyDescent="0.25">
      <c r="B32" s="19">
        <f t="shared" si="2"/>
        <v>2034</v>
      </c>
      <c r="C32" s="27">
        <v>106.85590154490194</v>
      </c>
      <c r="D32" s="27">
        <v>9.0548396895586443</v>
      </c>
      <c r="E32" s="27">
        <v>5.9517163435192622</v>
      </c>
      <c r="F32" s="27">
        <v>-10.059999999999533</v>
      </c>
      <c r="G32" s="27">
        <v>-4.1599999999998545</v>
      </c>
      <c r="H32" s="27">
        <f t="shared" si="0"/>
        <v>107.64245757798047</v>
      </c>
      <c r="I32" s="21">
        <v>133088676.4446529</v>
      </c>
      <c r="J32" s="22">
        <f t="shared" si="1"/>
        <v>0.80880252515506335</v>
      </c>
      <c r="K32" s="28"/>
      <c r="L32" s="4"/>
    </row>
    <row r="33" spans="2:12" x14ac:dyDescent="0.25">
      <c r="B33" s="19">
        <f t="shared" si="2"/>
        <v>2035</v>
      </c>
      <c r="C33" s="27">
        <v>101.65807464008253</v>
      </c>
      <c r="D33" s="27">
        <v>8.7230257530167883</v>
      </c>
      <c r="E33" s="27">
        <v>7.1544850238798716</v>
      </c>
      <c r="F33" s="27">
        <v>-13.100000000000364</v>
      </c>
      <c r="G33" s="27">
        <v>-5.069999999999709</v>
      </c>
      <c r="H33" s="27">
        <f t="shared" si="0"/>
        <v>99.365585416979116</v>
      </c>
      <c r="I33" s="21">
        <v>134779532.60985801</v>
      </c>
      <c r="J33" s="22">
        <f t="shared" si="1"/>
        <v>0.73724536280007358</v>
      </c>
      <c r="K33" s="28"/>
      <c r="L33" s="4"/>
    </row>
    <row r="34" spans="2:12" x14ac:dyDescent="0.25">
      <c r="B34" s="19">
        <f t="shared" si="2"/>
        <v>2036</v>
      </c>
      <c r="C34" s="27">
        <v>96.513707157595491</v>
      </c>
      <c r="D34" s="27">
        <v>8.4496681119244581</v>
      </c>
      <c r="E34" s="27">
        <v>8.4893776308148645</v>
      </c>
      <c r="F34" s="27">
        <v>-10.470000000000141</v>
      </c>
      <c r="G34" s="27">
        <v>-3.2400000000002365</v>
      </c>
      <c r="H34" s="27">
        <f t="shared" si="0"/>
        <v>99.742752900334438</v>
      </c>
      <c r="I34" s="21">
        <v>136278792.33477503</v>
      </c>
      <c r="J34" s="22">
        <f t="shared" si="1"/>
        <v>0.73190223652196618</v>
      </c>
      <c r="K34" s="28"/>
      <c r="L34" s="4"/>
    </row>
    <row r="35" spans="2:12" x14ac:dyDescent="0.25">
      <c r="B35" s="19">
        <f t="shared" si="2"/>
        <v>2037</v>
      </c>
      <c r="C35" s="27">
        <v>91.418643575340411</v>
      </c>
      <c r="D35" s="27">
        <v>8.1827330062994097</v>
      </c>
      <c r="E35" s="27">
        <v>8.5224456514484785</v>
      </c>
      <c r="F35" s="27">
        <v>-7.0600000000006133</v>
      </c>
      <c r="G35" s="27">
        <v>-3.4699999999997999</v>
      </c>
      <c r="H35" s="27">
        <f t="shared" si="0"/>
        <v>97.593822233087892</v>
      </c>
      <c r="I35" s="21">
        <v>137404970.23368123</v>
      </c>
      <c r="J35" s="22">
        <f t="shared" si="1"/>
        <v>0.71026413431124436</v>
      </c>
      <c r="K35" s="28"/>
      <c r="L35" s="4"/>
    </row>
    <row r="36" spans="2:12" x14ac:dyDescent="0.25">
      <c r="B36" s="19">
        <f t="shared" si="2"/>
        <v>2038</v>
      </c>
      <c r="C36" s="27">
        <v>86.368970069570651</v>
      </c>
      <c r="D36" s="27">
        <v>7.9190928844419695</v>
      </c>
      <c r="E36" s="27">
        <v>12.139867967319695</v>
      </c>
      <c r="F36" s="27">
        <v>-8.929999999999481</v>
      </c>
      <c r="G36" s="27">
        <v>-4.5799999999999272</v>
      </c>
      <c r="H36" s="27">
        <f t="shared" si="0"/>
        <v>92.917930921332911</v>
      </c>
      <c r="I36" s="21">
        <v>138983691.85819453</v>
      </c>
      <c r="J36" s="22">
        <f t="shared" si="1"/>
        <v>0.66855276096808069</v>
      </c>
      <c r="K36" s="28"/>
      <c r="L36" s="4"/>
    </row>
    <row r="37" spans="2:12" x14ac:dyDescent="0.25">
      <c r="B37" s="19">
        <f t="shared" si="2"/>
        <v>2039</v>
      </c>
      <c r="C37" s="27">
        <v>81.697581751061534</v>
      </c>
      <c r="D37" s="27">
        <v>7.6565668345678422</v>
      </c>
      <c r="E37" s="27">
        <v>22.329632908808534</v>
      </c>
      <c r="F37" s="27">
        <v>-10.670000000000101</v>
      </c>
      <c r="G37" s="27">
        <v>-5.5199999999999818</v>
      </c>
      <c r="H37" s="27">
        <f t="shared" si="0"/>
        <v>95.493781494437826</v>
      </c>
      <c r="I37" s="21">
        <v>140651763.67585739</v>
      </c>
      <c r="J37" s="22">
        <f t="shared" si="1"/>
        <v>0.67893767556666018</v>
      </c>
      <c r="K37" s="28"/>
      <c r="L37" s="4"/>
    </row>
    <row r="38" spans="2:12" x14ac:dyDescent="0.25">
      <c r="B38" s="19">
        <f t="shared" si="2"/>
        <v>2040</v>
      </c>
      <c r="C38" s="27">
        <v>77.721273962002215</v>
      </c>
      <c r="D38" s="27">
        <v>7.3941024447977997</v>
      </c>
      <c r="E38" s="27">
        <v>26.160077820970976</v>
      </c>
      <c r="F38" s="27">
        <v>-11.889999999999858</v>
      </c>
      <c r="G38" s="27">
        <v>-5.160000000000764</v>
      </c>
      <c r="H38" s="27">
        <f t="shared" si="0"/>
        <v>94.225454227770356</v>
      </c>
      <c r="I38" s="21">
        <v>142565521.53850287</v>
      </c>
      <c r="J38" s="22">
        <f t="shared" si="1"/>
        <v>0.66092736315857936</v>
      </c>
      <c r="K38" s="28"/>
      <c r="L38" s="4"/>
    </row>
    <row r="39" spans="2:12" x14ac:dyDescent="0.25">
      <c r="B39" s="19">
        <f t="shared" si="2"/>
        <v>2041</v>
      </c>
      <c r="C39" s="27">
        <v>73.505206328512031</v>
      </c>
      <c r="D39" s="27">
        <v>7.1317333563330951</v>
      </c>
      <c r="E39" s="27">
        <v>32.943674008070886</v>
      </c>
      <c r="F39" s="27">
        <v>-8.4599999999996385</v>
      </c>
      <c r="G39" s="27">
        <v>-3.9299999999993815</v>
      </c>
      <c r="H39" s="27">
        <f t="shared" si="0"/>
        <v>101.190613692917</v>
      </c>
      <c r="I39" s="21">
        <v>144168017.47006798</v>
      </c>
      <c r="J39" s="22">
        <f t="shared" si="1"/>
        <v>0.70189363402965643</v>
      </c>
      <c r="K39" s="28"/>
      <c r="L39" s="4"/>
    </row>
    <row r="40" spans="2:12" x14ac:dyDescent="0.25">
      <c r="B40" s="19">
        <f t="shared" si="2"/>
        <v>2042</v>
      </c>
      <c r="C40" s="27">
        <v>70.440162059321665</v>
      </c>
      <c r="D40" s="27">
        <v>6.8759005418644703</v>
      </c>
      <c r="E40" s="27">
        <v>33.532667975019542</v>
      </c>
      <c r="F40" s="27">
        <v>-9</v>
      </c>
      <c r="G40" s="27">
        <v>-6.1599999999998545</v>
      </c>
      <c r="H40" s="27">
        <f t="shared" si="0"/>
        <v>95.688730576205813</v>
      </c>
      <c r="I40" s="21">
        <v>145770812.32266295</v>
      </c>
      <c r="J40" s="22">
        <f t="shared" si="1"/>
        <v>0.65643271826186511</v>
      </c>
      <c r="K40" s="28"/>
      <c r="L40" s="4"/>
    </row>
    <row r="41" spans="2:12" x14ac:dyDescent="0.25">
      <c r="B41" s="19">
        <f t="shared" si="2"/>
        <v>2043</v>
      </c>
      <c r="C41" s="27">
        <v>67.375679444703565</v>
      </c>
      <c r="D41" s="27">
        <v>5.7022562985697292</v>
      </c>
      <c r="E41" s="27">
        <v>36.887250599145439</v>
      </c>
      <c r="F41" s="27">
        <v>-8.3900000000005122</v>
      </c>
      <c r="G41" s="27">
        <v>-5.5100000000002183</v>
      </c>
      <c r="H41" s="27">
        <f t="shared" si="0"/>
        <v>96.065186342417988</v>
      </c>
      <c r="I41" s="21">
        <v>147376143.88426501</v>
      </c>
      <c r="J41" s="22">
        <f t="shared" si="1"/>
        <v>0.65183674786509749</v>
      </c>
      <c r="K41" s="28"/>
      <c r="L41" s="4"/>
    </row>
    <row r="42" spans="2:12" x14ac:dyDescent="0.25">
      <c r="B42" s="19">
        <f t="shared" si="2"/>
        <v>2044</v>
      </c>
      <c r="C42" s="27">
        <v>64.311893367182165</v>
      </c>
      <c r="D42" s="27">
        <v>5.0376374456590298</v>
      </c>
      <c r="E42" s="27">
        <v>34.95233011768822</v>
      </c>
      <c r="F42" s="27">
        <v>-4.2899999999994236</v>
      </c>
      <c r="G42" s="27">
        <v>0.78999999999996362</v>
      </c>
      <c r="H42" s="27">
        <f t="shared" si="0"/>
        <v>100.80186093052995</v>
      </c>
      <c r="I42" s="21">
        <v>148984031.52767959</v>
      </c>
      <c r="J42" s="22">
        <f t="shared" si="1"/>
        <v>0.67659506792043067</v>
      </c>
      <c r="K42" s="28"/>
      <c r="L42" s="4"/>
    </row>
    <row r="43" spans="2:12" x14ac:dyDescent="0.25">
      <c r="B43" s="19">
        <f t="shared" si="2"/>
        <v>2045</v>
      </c>
      <c r="C43" s="27">
        <v>61.248643649680162</v>
      </c>
      <c r="D43" s="27">
        <v>4.8433100242132952</v>
      </c>
      <c r="E43" s="27">
        <v>37.410031906560675</v>
      </c>
      <c r="F43" s="27">
        <v>-4.3954499999993999</v>
      </c>
      <c r="G43" s="27">
        <v>0.85319999999956053</v>
      </c>
      <c r="H43" s="27">
        <f t="shared" si="0"/>
        <v>99.959735580454293</v>
      </c>
      <c r="I43" s="21">
        <v>150594494.90389708</v>
      </c>
      <c r="J43" s="22">
        <f t="shared" si="1"/>
        <v>0.66376752778542325</v>
      </c>
      <c r="K43" s="28"/>
      <c r="L43" s="4"/>
    </row>
    <row r="44" spans="2:12" x14ac:dyDescent="0.25">
      <c r="B44" s="19">
        <f t="shared" si="2"/>
        <v>2046</v>
      </c>
      <c r="C44" s="27">
        <v>58.185862406077604</v>
      </c>
      <c r="D44" s="27">
        <v>4.6490234849286054</v>
      </c>
      <c r="E44" s="27">
        <v>36.666594870674302</v>
      </c>
      <c r="F44" s="27">
        <v>-4.5034822499988394</v>
      </c>
      <c r="G44" s="27">
        <v>0.9214559999991252</v>
      </c>
      <c r="H44" s="27">
        <f t="shared" si="0"/>
        <v>95.919454511680797</v>
      </c>
      <c r="I44" s="21">
        <v>152207553.94625774</v>
      </c>
      <c r="J44" s="22">
        <f t="shared" si="1"/>
        <v>0.6301885289185355</v>
      </c>
      <c r="K44" s="28"/>
      <c r="L44" s="4"/>
    </row>
    <row r="45" spans="2:12" x14ac:dyDescent="0.25">
      <c r="B45" s="19">
        <f t="shared" si="2"/>
        <v>2047</v>
      </c>
      <c r="C45" s="27">
        <v>55.123691951455385</v>
      </c>
      <c r="D45" s="27">
        <v>4.4639868757076613</v>
      </c>
      <c r="E45" s="27">
        <v>33.779700645847058</v>
      </c>
      <c r="F45" s="27">
        <v>-4.6141596862486551</v>
      </c>
      <c r="G45" s="27">
        <v>0.99517247999938263</v>
      </c>
      <c r="H45" s="27">
        <f t="shared" si="0"/>
        <v>89.748392266760831</v>
      </c>
      <c r="I45" s="21">
        <v>153823228.87468007</v>
      </c>
      <c r="J45" s="22">
        <f t="shared" si="1"/>
        <v>0.58345149119109263</v>
      </c>
      <c r="K45" s="28"/>
      <c r="L45" s="4"/>
    </row>
    <row r="46" spans="2:12" x14ac:dyDescent="0.25">
      <c r="B46" s="19">
        <f t="shared" si="2"/>
        <v>2048</v>
      </c>
      <c r="C46" s="27">
        <v>52.062037410999892</v>
      </c>
      <c r="D46" s="27">
        <v>4.2974276828468447</v>
      </c>
      <c r="E46" s="27">
        <v>34.843209510386949</v>
      </c>
      <c r="F46" s="27">
        <v>-4.7275467698056701</v>
      </c>
      <c r="G46" s="27">
        <v>1.0747862783991877</v>
      </c>
      <c r="H46" s="27">
        <f t="shared" si="0"/>
        <v>87.54991411282721</v>
      </c>
      <c r="I46" s="21">
        <v>155441540.19995201</v>
      </c>
      <c r="J46" s="22">
        <f t="shared" si="1"/>
        <v>0.56323370188051081</v>
      </c>
      <c r="K46" s="28"/>
      <c r="L46" s="4"/>
    </row>
    <row r="47" spans="2:12" x14ac:dyDescent="0.25">
      <c r="B47" s="19">
        <f t="shared" si="2"/>
        <v>2049</v>
      </c>
      <c r="C47" s="27">
        <v>35.328242044483886</v>
      </c>
      <c r="D47" s="27">
        <v>4.1401171509615011</v>
      </c>
      <c r="E47" s="27">
        <v>33.420756608526233</v>
      </c>
      <c r="F47" s="27">
        <v>-4.8437095231933682</v>
      </c>
      <c r="G47" s="27">
        <v>1.1607691806711955</v>
      </c>
      <c r="H47" s="27">
        <f t="shared" si="0"/>
        <v>69.206175461449448</v>
      </c>
      <c r="I47" s="21">
        <v>157062508.72808644</v>
      </c>
      <c r="J47" s="22">
        <f t="shared" si="1"/>
        <v>0.44062823153590547</v>
      </c>
      <c r="K47" s="28"/>
      <c r="L47" s="4"/>
    </row>
    <row r="48" spans="2:12" x14ac:dyDescent="0.25">
      <c r="K48" s="28"/>
      <c r="L48" s="4"/>
    </row>
    <row r="49" spans="2:12" x14ac:dyDescent="0.25">
      <c r="B49" s="20" t="s">
        <v>30</v>
      </c>
      <c r="K49" s="28"/>
      <c r="L49" s="4"/>
    </row>
    <row r="50" spans="2:12" x14ac:dyDescent="0.25">
      <c r="K50" s="28"/>
      <c r="L50" s="4"/>
    </row>
    <row r="51" spans="2:12" x14ac:dyDescent="0.25">
      <c r="B51" s="20" t="s">
        <v>36</v>
      </c>
      <c r="C51" s="26"/>
      <c r="D51" s="26"/>
      <c r="E51" s="26"/>
      <c r="F51" s="26"/>
      <c r="G51" s="26"/>
      <c r="H51" s="26"/>
      <c r="I51" s="26"/>
      <c r="J51" s="26"/>
      <c r="K51" s="28"/>
      <c r="L51" s="4"/>
    </row>
    <row r="52" spans="2:12" x14ac:dyDescent="0.25">
      <c r="B52" s="20" t="s">
        <v>57</v>
      </c>
      <c r="K52" s="28"/>
      <c r="L52" s="4"/>
    </row>
    <row r="53" spans="2:12" x14ac:dyDescent="0.25">
      <c r="B53" s="20" t="s">
        <v>37</v>
      </c>
      <c r="K53" s="28"/>
      <c r="L53" s="4"/>
    </row>
    <row r="54" spans="2:12" x14ac:dyDescent="0.25">
      <c r="B54" s="20" t="s">
        <v>38</v>
      </c>
      <c r="K54" s="28"/>
      <c r="L54" s="4"/>
    </row>
    <row r="55" spans="2:12" x14ac:dyDescent="0.25">
      <c r="K55" s="28"/>
      <c r="L55" s="4"/>
    </row>
    <row r="56" spans="2:12" x14ac:dyDescent="0.25">
      <c r="K56" s="28"/>
      <c r="L56" s="4"/>
    </row>
    <row r="57" spans="2:12" x14ac:dyDescent="0.25">
      <c r="K57" s="28"/>
      <c r="L57" s="4"/>
    </row>
    <row r="58" spans="2:12" x14ac:dyDescent="0.25">
      <c r="K58" s="28"/>
      <c r="L58" s="4"/>
    </row>
    <row r="59" spans="2:12" x14ac:dyDescent="0.25">
      <c r="K59" s="28"/>
      <c r="L59" s="4"/>
    </row>
    <row r="60" spans="2:12" x14ac:dyDescent="0.25">
      <c r="K60" s="28"/>
      <c r="L60" s="4"/>
    </row>
    <row r="61" spans="2:12" x14ac:dyDescent="0.25">
      <c r="K61" s="28"/>
      <c r="L61" s="4"/>
    </row>
    <row r="62" spans="2:12" x14ac:dyDescent="0.25">
      <c r="K62" s="28"/>
      <c r="L62" s="4"/>
    </row>
    <row r="63" spans="2:12" x14ac:dyDescent="0.25">
      <c r="K63" s="28"/>
      <c r="L63" s="4"/>
    </row>
    <row r="64" spans="2:12" x14ac:dyDescent="0.25">
      <c r="K64" s="28"/>
      <c r="L64" s="4"/>
    </row>
    <row r="65" spans="11:12" x14ac:dyDescent="0.25">
      <c r="K65" s="28"/>
      <c r="L65" s="4"/>
    </row>
    <row r="66" spans="11:12" x14ac:dyDescent="0.25">
      <c r="K66" s="28"/>
      <c r="L66" s="4"/>
    </row>
    <row r="67" spans="11:12" x14ac:dyDescent="0.25">
      <c r="K67" s="28"/>
      <c r="L67" s="4"/>
    </row>
    <row r="68" spans="11:12" x14ac:dyDescent="0.25">
      <c r="K68" s="28"/>
      <c r="L68" s="4"/>
    </row>
    <row r="69" spans="11:12" x14ac:dyDescent="0.25">
      <c r="K69" s="28"/>
      <c r="L69" s="4"/>
    </row>
    <row r="70" spans="11:12" x14ac:dyDescent="0.25">
      <c r="K70" s="28"/>
      <c r="L70" s="4"/>
    </row>
    <row r="71" spans="11:12" x14ac:dyDescent="0.25">
      <c r="K71" s="28"/>
      <c r="L71" s="4"/>
    </row>
    <row r="72" spans="11:12" x14ac:dyDescent="0.25">
      <c r="K72" s="28"/>
      <c r="L72" s="4"/>
    </row>
    <row r="73" spans="11:12" x14ac:dyDescent="0.25">
      <c r="K73" s="28"/>
      <c r="L73" s="4"/>
    </row>
    <row r="74" spans="11:12" x14ac:dyDescent="0.25">
      <c r="K74" s="28"/>
      <c r="L74" s="4"/>
    </row>
    <row r="75" spans="11:12" x14ac:dyDescent="0.25">
      <c r="K75" s="28"/>
      <c r="L75" s="4"/>
    </row>
    <row r="76" spans="11:12" x14ac:dyDescent="0.25">
      <c r="K76" s="28"/>
      <c r="L76" s="4"/>
    </row>
    <row r="77" spans="11:12" x14ac:dyDescent="0.25">
      <c r="K77" s="28"/>
      <c r="L77" s="4"/>
    </row>
    <row r="78" spans="11:12" x14ac:dyDescent="0.25">
      <c r="K78" s="28"/>
      <c r="L78" s="4"/>
    </row>
    <row r="79" spans="11:12" x14ac:dyDescent="0.25">
      <c r="K79" s="28"/>
      <c r="L79" s="4"/>
    </row>
    <row r="80" spans="11:12" x14ac:dyDescent="0.25">
      <c r="K80" s="28"/>
      <c r="L80" s="4"/>
    </row>
    <row r="81" spans="11:12" x14ac:dyDescent="0.25">
      <c r="K81" s="28"/>
      <c r="L81" s="4"/>
    </row>
    <row r="82" spans="11:12" x14ac:dyDescent="0.25">
      <c r="K82" s="28"/>
      <c r="L82" s="4"/>
    </row>
    <row r="83" spans="11:12" x14ac:dyDescent="0.25">
      <c r="K83" s="28"/>
      <c r="L83" s="4"/>
    </row>
    <row r="84" spans="11:12" x14ac:dyDescent="0.25">
      <c r="K84" s="28"/>
      <c r="L84" s="4"/>
    </row>
    <row r="85" spans="11:12" x14ac:dyDescent="0.25">
      <c r="K85" s="28"/>
      <c r="L85" s="4"/>
    </row>
    <row r="86" spans="11:12" x14ac:dyDescent="0.25">
      <c r="K86" s="28"/>
      <c r="L86" s="4"/>
    </row>
    <row r="87" spans="11:12" x14ac:dyDescent="0.25">
      <c r="K87" s="28"/>
      <c r="L87" s="4"/>
    </row>
    <row r="88" spans="11:12" x14ac:dyDescent="0.25">
      <c r="K88" s="28"/>
      <c r="L88" s="4"/>
    </row>
    <row r="89" spans="11:12" x14ac:dyDescent="0.25">
      <c r="K89" s="28"/>
      <c r="L89" s="4"/>
    </row>
    <row r="90" spans="11:12" x14ac:dyDescent="0.25">
      <c r="K90" s="28"/>
      <c r="L90" s="4"/>
    </row>
    <row r="91" spans="11:12" x14ac:dyDescent="0.25">
      <c r="K91" s="28"/>
      <c r="L91" s="4"/>
    </row>
    <row r="92" spans="11:12" x14ac:dyDescent="0.25">
      <c r="K92" s="28"/>
      <c r="L92" s="4"/>
    </row>
  </sheetData>
  <mergeCells count="4">
    <mergeCell ref="B8:J8"/>
    <mergeCell ref="B9:J9"/>
    <mergeCell ref="B10:J10"/>
    <mergeCell ref="B11:J11"/>
  </mergeCells>
  <pageMargins left="0.7" right="0.7" top="0.75" bottom="0.75" header="0.3" footer="0.3"/>
  <pageSetup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workbookViewId="0"/>
  </sheetViews>
  <sheetFormatPr defaultRowHeight="15" x14ac:dyDescent="0.25"/>
  <cols>
    <col min="1" max="1" width="9.140625" style="16"/>
    <col min="2" max="2" width="9.140625" style="18"/>
    <col min="3" max="9" width="15.140625" style="16" customWidth="1"/>
    <col min="10" max="10" width="17.28515625" style="16" customWidth="1"/>
    <col min="11" max="16384" width="9.140625" style="16"/>
  </cols>
  <sheetData>
    <row r="1" spans="1:10" x14ac:dyDescent="0.25">
      <c r="A1" s="41" t="s">
        <v>59</v>
      </c>
      <c r="B1" s="40"/>
    </row>
    <row r="2" spans="1:10" x14ac:dyDescent="0.25">
      <c r="A2" s="41" t="s">
        <v>60</v>
      </c>
      <c r="B2" s="40"/>
    </row>
    <row r="3" spans="1:10" x14ac:dyDescent="0.25">
      <c r="A3" s="41" t="s">
        <v>61</v>
      </c>
      <c r="B3" s="40"/>
    </row>
    <row r="4" spans="1:10" x14ac:dyDescent="0.25">
      <c r="A4" s="41" t="s">
        <v>63</v>
      </c>
      <c r="B4" s="40"/>
    </row>
    <row r="5" spans="1:10" x14ac:dyDescent="0.25">
      <c r="A5" s="41" t="s">
        <v>62</v>
      </c>
      <c r="B5" s="40"/>
    </row>
    <row r="6" spans="1:10" x14ac:dyDescent="0.25">
      <c r="A6" s="41" t="s">
        <v>67</v>
      </c>
      <c r="B6" s="40"/>
    </row>
    <row r="7" spans="1:10" x14ac:dyDescent="0.25">
      <c r="A7" s="16">
        <v>1</v>
      </c>
      <c r="J7" s="18" t="s">
        <v>25</v>
      </c>
    </row>
    <row r="8" spans="1:10" x14ac:dyDescent="0.25">
      <c r="B8" s="44" t="s">
        <v>7</v>
      </c>
      <c r="C8" s="44"/>
      <c r="D8" s="44"/>
      <c r="E8" s="44"/>
      <c r="F8" s="44"/>
      <c r="G8" s="44"/>
      <c r="H8" s="44"/>
      <c r="I8" s="44"/>
      <c r="J8" s="44"/>
    </row>
    <row r="9" spans="1:10" x14ac:dyDescent="0.25">
      <c r="B9" s="44" t="s">
        <v>8</v>
      </c>
      <c r="C9" s="44"/>
      <c r="D9" s="44"/>
      <c r="E9" s="44"/>
      <c r="F9" s="44"/>
      <c r="G9" s="44"/>
      <c r="H9" s="44"/>
      <c r="I9" s="44"/>
      <c r="J9" s="44"/>
    </row>
    <row r="10" spans="1:10" ht="18.75" x14ac:dyDescent="0.3">
      <c r="B10" s="42" t="s">
        <v>41</v>
      </c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B11" s="43" t="s">
        <v>6</v>
      </c>
      <c r="C11" s="43"/>
      <c r="D11" s="43"/>
      <c r="E11" s="43"/>
      <c r="F11" s="43"/>
      <c r="G11" s="43"/>
      <c r="H11" s="43"/>
      <c r="I11" s="43"/>
      <c r="J11" s="43"/>
    </row>
    <row r="12" spans="1:10" x14ac:dyDescent="0.25">
      <c r="B12" s="8"/>
      <c r="C12" s="9" t="s">
        <v>13</v>
      </c>
      <c r="D12" s="9" t="s">
        <v>13</v>
      </c>
      <c r="E12" s="9"/>
      <c r="F12" s="9"/>
      <c r="G12" s="9"/>
      <c r="H12" s="9"/>
      <c r="I12" s="10"/>
      <c r="J12" s="9"/>
    </row>
    <row r="13" spans="1:10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  <c r="I13" s="7"/>
      <c r="J13" s="5"/>
    </row>
    <row r="14" spans="1:10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  <c r="I14" s="7" t="s">
        <v>17</v>
      </c>
      <c r="J14" s="5" t="s">
        <v>11</v>
      </c>
    </row>
    <row r="15" spans="1:10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  <c r="I15" s="7" t="s">
        <v>18</v>
      </c>
      <c r="J15" s="5" t="s">
        <v>10</v>
      </c>
    </row>
    <row r="16" spans="1:10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7" t="s">
        <v>5</v>
      </c>
      <c r="I16" s="6" t="s">
        <v>20</v>
      </c>
      <c r="J16" s="13" t="s">
        <v>19</v>
      </c>
    </row>
    <row r="17" spans="2:12" x14ac:dyDescent="0.25">
      <c r="B17" s="19">
        <v>2019</v>
      </c>
      <c r="C17" s="27">
        <v>80.992803564281814</v>
      </c>
      <c r="D17" s="27">
        <v>10.291959494809504</v>
      </c>
      <c r="E17" s="27">
        <v>2.0688444216307422</v>
      </c>
      <c r="F17" s="27">
        <v>-0.73000000000008924</v>
      </c>
      <c r="G17" s="27">
        <v>0</v>
      </c>
      <c r="H17" s="27">
        <f t="shared" ref="H17:H47" si="0">SUM(C17:G17)</f>
        <v>92.623607480721972</v>
      </c>
      <c r="I17" s="24">
        <v>115028551.1788687</v>
      </c>
      <c r="J17" s="22">
        <f>H17*1000000/I17</f>
        <v>0.80522276018840588</v>
      </c>
      <c r="K17" s="28"/>
      <c r="L17" s="4"/>
    </row>
    <row r="18" spans="2:12" x14ac:dyDescent="0.25">
      <c r="B18" s="19">
        <f>B17+1</f>
        <v>2020</v>
      </c>
      <c r="C18" s="27">
        <v>128.24724418987364</v>
      </c>
      <c r="D18" s="27">
        <v>14.294713216162997</v>
      </c>
      <c r="E18" s="27">
        <v>2.1051217430423961</v>
      </c>
      <c r="F18" s="27">
        <v>-1.1600000000003661</v>
      </c>
      <c r="G18" s="27">
        <v>-3.999999999996362E-2</v>
      </c>
      <c r="H18" s="27">
        <f t="shared" si="0"/>
        <v>143.44707914907869</v>
      </c>
      <c r="I18" s="21">
        <v>115640730.73171964</v>
      </c>
      <c r="J18" s="22">
        <f t="shared" ref="J18:J47" si="1">H18*1000000/I18</f>
        <v>1.240454623915066</v>
      </c>
      <c r="K18" s="28"/>
      <c r="L18" s="4"/>
    </row>
    <row r="19" spans="2:12" x14ac:dyDescent="0.25">
      <c r="B19" s="19">
        <f t="shared" ref="B19:B47" si="2">B18+1</f>
        <v>2021</v>
      </c>
      <c r="C19" s="27">
        <v>124.00404210533222</v>
      </c>
      <c r="D19" s="27">
        <v>13.69954020170049</v>
      </c>
      <c r="E19" s="27">
        <v>2.716354894032937</v>
      </c>
      <c r="F19" s="27">
        <v>-3.6699999999998738</v>
      </c>
      <c r="G19" s="27">
        <v>-0.31999999999999318</v>
      </c>
      <c r="H19" s="27">
        <f t="shared" si="0"/>
        <v>136.4299372010658</v>
      </c>
      <c r="I19" s="21">
        <v>115762635.64719439</v>
      </c>
      <c r="J19" s="22">
        <f t="shared" si="1"/>
        <v>1.1785317122258552</v>
      </c>
      <c r="K19" s="28"/>
      <c r="L19" s="4"/>
    </row>
    <row r="20" spans="2:12" x14ac:dyDescent="0.25">
      <c r="B20" s="19">
        <f t="shared" si="2"/>
        <v>2022</v>
      </c>
      <c r="C20" s="27">
        <v>119.90421703364242</v>
      </c>
      <c r="D20" s="27">
        <v>13.138023975543172</v>
      </c>
      <c r="E20" s="27">
        <v>2.230219500254901</v>
      </c>
      <c r="F20" s="27">
        <v>-2.600000000000378</v>
      </c>
      <c r="G20" s="27">
        <v>-1.999999999998181E-2</v>
      </c>
      <c r="H20" s="27">
        <f t="shared" si="0"/>
        <v>132.65246050944012</v>
      </c>
      <c r="I20" s="21">
        <v>115947585.30032244</v>
      </c>
      <c r="J20" s="22">
        <f t="shared" si="1"/>
        <v>1.1440726442542932</v>
      </c>
      <c r="K20" s="28"/>
      <c r="L20" s="4"/>
    </row>
    <row r="21" spans="2:12" x14ac:dyDescent="0.25">
      <c r="B21" s="19">
        <f t="shared" si="2"/>
        <v>2023</v>
      </c>
      <c r="C21" s="27">
        <v>115.93392999188265</v>
      </c>
      <c r="D21" s="27">
        <v>12.611304097434259</v>
      </c>
      <c r="E21" s="27">
        <v>2.2901265451731065</v>
      </c>
      <c r="F21" s="27">
        <v>-2.4900000000006912</v>
      </c>
      <c r="G21" s="27">
        <v>-0.24000000000000909</v>
      </c>
      <c r="H21" s="27">
        <f t="shared" si="0"/>
        <v>128.10536063448933</v>
      </c>
      <c r="I21" s="21">
        <v>116793938.04134226</v>
      </c>
      <c r="J21" s="22">
        <f t="shared" si="1"/>
        <v>1.0968493980324827</v>
      </c>
      <c r="K21" s="28"/>
      <c r="L21" s="4"/>
    </row>
    <row r="22" spans="2:12" x14ac:dyDescent="0.25">
      <c r="B22" s="19">
        <f t="shared" si="2"/>
        <v>2024</v>
      </c>
      <c r="C22" s="27">
        <v>112.08038364280324</v>
      </c>
      <c r="D22" s="27">
        <v>12.115833136144998</v>
      </c>
      <c r="E22" s="27">
        <v>2.3616633129366216</v>
      </c>
      <c r="F22" s="27">
        <v>-2.4500000000002586</v>
      </c>
      <c r="G22" s="27">
        <v>-8.9999999999918145E-2</v>
      </c>
      <c r="H22" s="27">
        <f t="shared" si="0"/>
        <v>124.01788009188469</v>
      </c>
      <c r="I22" s="21">
        <v>117910824.81911477</v>
      </c>
      <c r="J22" s="22">
        <f t="shared" si="1"/>
        <v>1.0517938474447843</v>
      </c>
      <c r="K22" s="28"/>
      <c r="L22" s="4"/>
    </row>
    <row r="23" spans="2:12" x14ac:dyDescent="0.25">
      <c r="B23" s="19">
        <f t="shared" si="2"/>
        <v>2025</v>
      </c>
      <c r="C23" s="27">
        <v>108.33164847397742</v>
      </c>
      <c r="D23" s="27">
        <v>11.641533091518296</v>
      </c>
      <c r="E23" s="27">
        <v>2.4248745080182514</v>
      </c>
      <c r="F23" s="27">
        <v>-1.6200000000002461</v>
      </c>
      <c r="G23" s="27">
        <v>-0.21000000000003638</v>
      </c>
      <c r="H23" s="27">
        <f t="shared" si="0"/>
        <v>120.56805607351369</v>
      </c>
      <c r="I23" s="21">
        <v>118626972.50116591</v>
      </c>
      <c r="J23" s="22">
        <f t="shared" si="1"/>
        <v>1.0163629192537025</v>
      </c>
      <c r="K23" s="28"/>
      <c r="L23" s="4"/>
    </row>
    <row r="24" spans="2:12" x14ac:dyDescent="0.25">
      <c r="B24" s="19">
        <f t="shared" si="2"/>
        <v>2026</v>
      </c>
      <c r="C24" s="27">
        <v>104.6766627961689</v>
      </c>
      <c r="D24" s="27">
        <v>11.174104992834959</v>
      </c>
      <c r="E24" s="27">
        <v>3.0744942251463172</v>
      </c>
      <c r="F24" s="27">
        <v>0.17000000000062698</v>
      </c>
      <c r="G24" s="27">
        <v>0.20000000000004547</v>
      </c>
      <c r="H24" s="27">
        <f t="shared" si="0"/>
        <v>119.29526201415085</v>
      </c>
      <c r="I24" s="21">
        <v>119768718.53146659</v>
      </c>
      <c r="J24" s="22">
        <f t="shared" si="1"/>
        <v>0.99604691005196522</v>
      </c>
      <c r="K24" s="28"/>
      <c r="L24" s="4"/>
    </row>
    <row r="25" spans="2:12" x14ac:dyDescent="0.25">
      <c r="B25" s="19">
        <f t="shared" si="2"/>
        <v>2027</v>
      </c>
      <c r="C25" s="27">
        <v>101.05656338441611</v>
      </c>
      <c r="D25" s="27">
        <v>10.706735461630963</v>
      </c>
      <c r="E25" s="27">
        <v>2.5665052147730218</v>
      </c>
      <c r="F25" s="27">
        <v>0.53000000000029956</v>
      </c>
      <c r="G25" s="27">
        <v>7.0000000000050022E-2</v>
      </c>
      <c r="H25" s="27">
        <f t="shared" si="0"/>
        <v>114.92980406082043</v>
      </c>
      <c r="I25" s="21">
        <v>121079588.09979202</v>
      </c>
      <c r="J25" s="22">
        <f t="shared" si="1"/>
        <v>0.94920874661463972</v>
      </c>
      <c r="K25" s="28"/>
      <c r="L25" s="4"/>
    </row>
    <row r="26" spans="2:12" x14ac:dyDescent="0.25">
      <c r="B26" s="19">
        <f t="shared" si="2"/>
        <v>2028</v>
      </c>
      <c r="C26" s="27">
        <v>97.407618802538479</v>
      </c>
      <c r="D26" s="27">
        <v>10.239412942117138</v>
      </c>
      <c r="E26" s="27">
        <v>5.5516901465203077</v>
      </c>
      <c r="F26" s="27">
        <v>0.46999999999955833</v>
      </c>
      <c r="G26" s="27">
        <v>0.14999999999997726</v>
      </c>
      <c r="H26" s="27">
        <f t="shared" si="0"/>
        <v>113.81872189117546</v>
      </c>
      <c r="I26" s="21">
        <v>122874115.1486672</v>
      </c>
      <c r="J26" s="22">
        <f t="shared" si="1"/>
        <v>0.9263034916138726</v>
      </c>
      <c r="K26" s="28"/>
      <c r="L26" s="4"/>
    </row>
    <row r="27" spans="2:12" x14ac:dyDescent="0.25">
      <c r="B27" s="19">
        <f t="shared" si="2"/>
        <v>2029</v>
      </c>
      <c r="C27" s="27">
        <v>93.71893735408031</v>
      </c>
      <c r="D27" s="27">
        <v>9.7721455389670879</v>
      </c>
      <c r="E27" s="27">
        <v>2.6754016576857467</v>
      </c>
      <c r="F27" s="27">
        <v>-0.10000000000047748</v>
      </c>
      <c r="G27" s="27">
        <v>-0.12999999999999545</v>
      </c>
      <c r="H27" s="27">
        <f t="shared" si="0"/>
        <v>105.93648455073267</v>
      </c>
      <c r="I27" s="21">
        <v>124720594.77552998</v>
      </c>
      <c r="J27" s="22">
        <f t="shared" si="1"/>
        <v>0.84939046948417274</v>
      </c>
      <c r="K27" s="28"/>
      <c r="L27" s="4"/>
    </row>
    <row r="28" spans="2:12" x14ac:dyDescent="0.25">
      <c r="B28" s="19">
        <f t="shared" si="2"/>
        <v>2030</v>
      </c>
      <c r="C28" s="27">
        <v>89.631231540289036</v>
      </c>
      <c r="D28" s="27">
        <v>9.3049360805808821</v>
      </c>
      <c r="E28" s="27">
        <v>2.7377000595558698</v>
      </c>
      <c r="F28" s="27">
        <v>0.17000000000072646</v>
      </c>
      <c r="G28" s="27">
        <v>-8.0000000000154614E-2</v>
      </c>
      <c r="H28" s="27">
        <f t="shared" si="0"/>
        <v>101.76386768042636</v>
      </c>
      <c r="I28" s="21">
        <v>126934224.19404316</v>
      </c>
      <c r="J28" s="22">
        <f t="shared" si="1"/>
        <v>0.80170551580211247</v>
      </c>
      <c r="K28" s="28"/>
      <c r="L28" s="4"/>
    </row>
    <row r="29" spans="2:12" x14ac:dyDescent="0.25">
      <c r="B29" s="19">
        <f t="shared" si="2"/>
        <v>2031</v>
      </c>
      <c r="C29" s="27">
        <v>85.541276572572713</v>
      </c>
      <c r="D29" s="27">
        <v>8.837787454319729</v>
      </c>
      <c r="E29" s="27">
        <v>3.5061174657344409</v>
      </c>
      <c r="F29" s="27">
        <v>1.0000000000658815E-2</v>
      </c>
      <c r="G29" s="27">
        <v>0.27999999999997272</v>
      </c>
      <c r="H29" s="27">
        <f t="shared" si="0"/>
        <v>98.175181492627516</v>
      </c>
      <c r="I29" s="21">
        <v>128738761.41200444</v>
      </c>
      <c r="J29" s="22">
        <f t="shared" si="1"/>
        <v>0.76259224817641458</v>
      </c>
      <c r="K29" s="28"/>
      <c r="L29" s="4"/>
    </row>
    <row r="30" spans="2:12" x14ac:dyDescent="0.25">
      <c r="B30" s="19">
        <f t="shared" si="2"/>
        <v>2032</v>
      </c>
      <c r="C30" s="27">
        <v>83.161312888828547</v>
      </c>
      <c r="D30" s="27">
        <v>8.458248664705966</v>
      </c>
      <c r="E30" s="27">
        <v>3.0048440371847747</v>
      </c>
      <c r="F30" s="27">
        <v>-1.0200000000002092</v>
      </c>
      <c r="G30" s="27">
        <v>-0.29999999999995453</v>
      </c>
      <c r="H30" s="27">
        <f t="shared" si="0"/>
        <v>93.304405590719114</v>
      </c>
      <c r="I30" s="21">
        <v>130624399.95479271</v>
      </c>
      <c r="J30" s="22">
        <f t="shared" si="1"/>
        <v>0.71429538143723892</v>
      </c>
      <c r="K30" s="28"/>
      <c r="L30" s="4"/>
    </row>
    <row r="31" spans="2:12" x14ac:dyDescent="0.25">
      <c r="B31" s="19">
        <f t="shared" si="2"/>
        <v>2033</v>
      </c>
      <c r="C31" s="27">
        <v>80.208070701887323</v>
      </c>
      <c r="D31" s="27">
        <v>8.0562804643606452</v>
      </c>
      <c r="E31" s="27">
        <v>3.1541699778339058</v>
      </c>
      <c r="F31" s="27">
        <v>-1.4600000000004627</v>
      </c>
      <c r="G31" s="27">
        <v>-0.36999999999989086</v>
      </c>
      <c r="H31" s="27">
        <f t="shared" si="0"/>
        <v>89.588521144081511</v>
      </c>
      <c r="I31" s="21">
        <v>131606155.03206542</v>
      </c>
      <c r="J31" s="22">
        <f t="shared" si="1"/>
        <v>0.68073200012760471</v>
      </c>
      <c r="K31" s="28"/>
      <c r="L31" s="4"/>
    </row>
    <row r="32" spans="2:12" x14ac:dyDescent="0.25">
      <c r="B32" s="19">
        <f t="shared" si="2"/>
        <v>2034</v>
      </c>
      <c r="C32" s="27">
        <v>76.004881072295461</v>
      </c>
      <c r="D32" s="27">
        <v>7.6604964119179009</v>
      </c>
      <c r="E32" s="27">
        <v>3.2592953512271414</v>
      </c>
      <c r="F32" s="27">
        <v>-2.0799999999992735</v>
      </c>
      <c r="G32" s="27">
        <v>-0.74000000000000909</v>
      </c>
      <c r="H32" s="27">
        <f t="shared" si="0"/>
        <v>84.104672835441221</v>
      </c>
      <c r="I32" s="21">
        <v>133088676.4446529</v>
      </c>
      <c r="J32" s="22">
        <f t="shared" si="1"/>
        <v>0.63194461829679038</v>
      </c>
      <c r="K32" s="28"/>
      <c r="L32" s="4"/>
    </row>
    <row r="33" spans="2:12" x14ac:dyDescent="0.25">
      <c r="B33" s="19">
        <f t="shared" si="2"/>
        <v>2035</v>
      </c>
      <c r="C33" s="27">
        <v>71.803207881751177</v>
      </c>
      <c r="D33" s="27">
        <v>7.3856289662223524</v>
      </c>
      <c r="E33" s="27">
        <v>3.4436755837873143</v>
      </c>
      <c r="F33" s="27">
        <v>-4.700000000000145</v>
      </c>
      <c r="G33" s="27">
        <v>-1.919999999999618</v>
      </c>
      <c r="H33" s="27">
        <f t="shared" si="0"/>
        <v>76.012512431761081</v>
      </c>
      <c r="I33" s="21">
        <v>134779532.60985801</v>
      </c>
      <c r="J33" s="22">
        <f t="shared" si="1"/>
        <v>0.56397667331131107</v>
      </c>
      <c r="K33" s="28"/>
      <c r="L33" s="4"/>
    </row>
    <row r="34" spans="2:12" x14ac:dyDescent="0.25">
      <c r="B34" s="19">
        <f t="shared" si="2"/>
        <v>2036</v>
      </c>
      <c r="C34" s="27">
        <v>67.602749260213386</v>
      </c>
      <c r="D34" s="27">
        <v>7.1704132195716337</v>
      </c>
      <c r="E34" s="27">
        <v>4.3282296110856748</v>
      </c>
      <c r="F34" s="27">
        <v>-1.9000000000001762</v>
      </c>
      <c r="G34" s="27">
        <v>-0.28999999999996362</v>
      </c>
      <c r="H34" s="27">
        <f t="shared" si="0"/>
        <v>76.91139209087055</v>
      </c>
      <c r="I34" s="21">
        <v>136278792.33477503</v>
      </c>
      <c r="J34" s="22">
        <f t="shared" si="1"/>
        <v>0.56436801921412849</v>
      </c>
      <c r="K34" s="28"/>
      <c r="L34" s="4"/>
    </row>
    <row r="35" spans="2:12" x14ac:dyDescent="0.25">
      <c r="B35" s="19">
        <f t="shared" si="2"/>
        <v>2037</v>
      </c>
      <c r="C35" s="27">
        <v>63.403235046906502</v>
      </c>
      <c r="D35" s="27">
        <v>6.957336610958289</v>
      </c>
      <c r="E35" s="27">
        <v>3.6548822409028006</v>
      </c>
      <c r="F35" s="27">
        <v>-7.000000000000739E-2</v>
      </c>
      <c r="G35" s="27">
        <v>-0.26999999999998181</v>
      </c>
      <c r="H35" s="27">
        <f t="shared" si="0"/>
        <v>73.6754538987676</v>
      </c>
      <c r="I35" s="21">
        <v>137404970.23368123</v>
      </c>
      <c r="J35" s="22">
        <f t="shared" si="1"/>
        <v>0.53619205894422584</v>
      </c>
      <c r="K35" s="28"/>
      <c r="L35" s="4"/>
    </row>
    <row r="36" spans="2:12" x14ac:dyDescent="0.25">
      <c r="B36" s="19">
        <f t="shared" si="2"/>
        <v>2038</v>
      </c>
      <c r="C36" s="27">
        <v>59.204410940746357</v>
      </c>
      <c r="D36" s="27">
        <v>6.7445563055763138</v>
      </c>
      <c r="E36" s="27">
        <v>7.4912447096519585</v>
      </c>
      <c r="F36" s="27">
        <v>0.34000000000069974</v>
      </c>
      <c r="G36" s="27">
        <v>0.11999999999989086</v>
      </c>
      <c r="H36" s="27">
        <f t="shared" si="0"/>
        <v>73.900211955975223</v>
      </c>
      <c r="I36" s="21">
        <v>138983691.85819453</v>
      </c>
      <c r="J36" s="22">
        <f t="shared" si="1"/>
        <v>0.53171858487811519</v>
      </c>
      <c r="K36" s="28"/>
      <c r="L36" s="4"/>
    </row>
    <row r="37" spans="2:12" x14ac:dyDescent="0.25">
      <c r="B37" s="19">
        <f t="shared" si="2"/>
        <v>2039</v>
      </c>
      <c r="C37" s="27">
        <v>55.393838262510599</v>
      </c>
      <c r="D37" s="27">
        <v>6.5319297225209443</v>
      </c>
      <c r="E37" s="27">
        <v>14.190061043429715</v>
      </c>
      <c r="F37" s="27">
        <v>-1.4700000000000699</v>
      </c>
      <c r="G37" s="27">
        <v>7.0000000000163709E-2</v>
      </c>
      <c r="H37" s="27">
        <f t="shared" si="0"/>
        <v>74.715829028461357</v>
      </c>
      <c r="I37" s="21">
        <v>140651763.67585739</v>
      </c>
      <c r="J37" s="22">
        <f t="shared" si="1"/>
        <v>0.53121146209477765</v>
      </c>
      <c r="K37" s="28"/>
      <c r="L37" s="4"/>
    </row>
    <row r="38" spans="2:12" x14ac:dyDescent="0.25">
      <c r="B38" s="19">
        <f t="shared" si="2"/>
        <v>2040</v>
      </c>
      <c r="C38" s="27">
        <v>52.357871595881988</v>
      </c>
      <c r="D38" s="27">
        <v>6.3193921211109556</v>
      </c>
      <c r="E38" s="27">
        <v>17.302032941421231</v>
      </c>
      <c r="F38" s="27">
        <v>-3.359999999998621</v>
      </c>
      <c r="G38" s="27">
        <v>-0.86000000000058208</v>
      </c>
      <c r="H38" s="27">
        <f t="shared" si="0"/>
        <v>71.759296658414968</v>
      </c>
      <c r="I38" s="21">
        <v>142565521.53850287</v>
      </c>
      <c r="J38" s="22">
        <f t="shared" si="1"/>
        <v>0.50334257458620413</v>
      </c>
      <c r="K38" s="28"/>
      <c r="L38" s="4"/>
    </row>
    <row r="39" spans="2:12" x14ac:dyDescent="0.25">
      <c r="B39" s="19">
        <f t="shared" si="2"/>
        <v>2041</v>
      </c>
      <c r="C39" s="27">
        <v>49.130160251123016</v>
      </c>
      <c r="D39" s="27">
        <v>6.1069492034205499</v>
      </c>
      <c r="E39" s="27">
        <v>21.941521316363207</v>
      </c>
      <c r="F39" s="27">
        <v>0.2500000000013074</v>
      </c>
      <c r="G39" s="27">
        <v>0.42000000000007276</v>
      </c>
      <c r="H39" s="27">
        <f t="shared" si="0"/>
        <v>77.848630770908159</v>
      </c>
      <c r="I39" s="21">
        <v>144168017.47006798</v>
      </c>
      <c r="J39" s="22">
        <f t="shared" si="1"/>
        <v>0.53998544293689144</v>
      </c>
      <c r="K39" s="28"/>
      <c r="L39" s="4"/>
    </row>
    <row r="40" spans="2:12" x14ac:dyDescent="0.25">
      <c r="B40" s="19">
        <f t="shared" si="2"/>
        <v>2042</v>
      </c>
      <c r="C40" s="27">
        <v>47.053382037649953</v>
      </c>
      <c r="D40" s="27">
        <v>5.9010393298374053</v>
      </c>
      <c r="E40" s="27">
        <v>21.838780985801641</v>
      </c>
      <c r="F40" s="27">
        <v>1.0700000000001495</v>
      </c>
      <c r="G40" s="27">
        <v>-0.11999999999989086</v>
      </c>
      <c r="H40" s="27">
        <f t="shared" si="0"/>
        <v>75.743202353289249</v>
      </c>
      <c r="I40" s="21">
        <v>145770812.32266295</v>
      </c>
      <c r="J40" s="22">
        <f t="shared" si="1"/>
        <v>0.51960472159290749</v>
      </c>
      <c r="K40" s="28"/>
      <c r="L40" s="4"/>
    </row>
    <row r="41" spans="2:12" x14ac:dyDescent="0.25">
      <c r="B41" s="19">
        <f t="shared" si="2"/>
        <v>2043</v>
      </c>
      <c r="C41" s="27">
        <v>44.97708579648679</v>
      </c>
      <c r="D41" s="27">
        <v>4.7773154058554113</v>
      </c>
      <c r="E41" s="27">
        <v>20.891088692619881</v>
      </c>
      <c r="F41" s="27">
        <v>-0.49000000000000909</v>
      </c>
      <c r="G41" s="27">
        <v>-0.48999999999978172</v>
      </c>
      <c r="H41" s="27">
        <f t="shared" si="0"/>
        <v>69.665489894962292</v>
      </c>
      <c r="I41" s="21">
        <v>147376143.88426501</v>
      </c>
      <c r="J41" s="22">
        <f t="shared" si="1"/>
        <v>0.47270533791188651</v>
      </c>
      <c r="K41" s="28"/>
      <c r="L41" s="4"/>
    </row>
    <row r="42" spans="2:12" x14ac:dyDescent="0.25">
      <c r="B42" s="19">
        <f t="shared" si="2"/>
        <v>2044</v>
      </c>
      <c r="C42" s="27">
        <v>42.901290816790606</v>
      </c>
      <c r="D42" s="27">
        <v>4.1626080727783545</v>
      </c>
      <c r="E42" s="27">
        <v>19.682915799934712</v>
      </c>
      <c r="F42" s="27">
        <v>-1.3099999999991354</v>
      </c>
      <c r="G42" s="27">
        <v>0.65999999999985448</v>
      </c>
      <c r="H42" s="27">
        <f t="shared" si="0"/>
        <v>66.096814689504399</v>
      </c>
      <c r="I42" s="21">
        <v>148984031.52767959</v>
      </c>
      <c r="J42" s="22">
        <f t="shared" si="1"/>
        <v>0.44365032958061912</v>
      </c>
      <c r="K42" s="28"/>
      <c r="L42" s="4"/>
    </row>
    <row r="43" spans="2:12" x14ac:dyDescent="0.25">
      <c r="B43" s="19">
        <f t="shared" si="2"/>
        <v>2045</v>
      </c>
      <c r="C43" s="27">
        <v>40.82599756838249</v>
      </c>
      <c r="D43" s="27">
        <v>4.0181920580474753</v>
      </c>
      <c r="E43" s="27">
        <v>18.937151628897617</v>
      </c>
      <c r="F43" s="27">
        <v>-1.3437999999982395</v>
      </c>
      <c r="G43" s="27">
        <v>0.71279999999933352</v>
      </c>
      <c r="H43" s="27">
        <f t="shared" si="0"/>
        <v>63.150341255328676</v>
      </c>
      <c r="I43" s="21">
        <v>150594494.90389708</v>
      </c>
      <c r="J43" s="22">
        <f t="shared" si="1"/>
        <v>0.41934030387783106</v>
      </c>
      <c r="K43" s="28"/>
      <c r="L43" s="4"/>
    </row>
    <row r="44" spans="2:12" x14ac:dyDescent="0.25">
      <c r="B44" s="19">
        <f t="shared" si="2"/>
        <v>2046</v>
      </c>
      <c r="C44" s="27">
        <v>38.751212751478988</v>
      </c>
      <c r="D44" s="27">
        <v>3.8738208692609675</v>
      </c>
      <c r="E44" s="27">
        <v>19.016322148003688</v>
      </c>
      <c r="F44" s="27">
        <v>-1.3784764999976602</v>
      </c>
      <c r="G44" s="27">
        <v>0.76982399999906193</v>
      </c>
      <c r="H44" s="27">
        <f t="shared" si="0"/>
        <v>61.032703268745045</v>
      </c>
      <c r="I44" s="21">
        <v>152207553.94625774</v>
      </c>
      <c r="J44" s="22">
        <f t="shared" si="1"/>
        <v>0.40098340513569253</v>
      </c>
      <c r="K44" s="28"/>
      <c r="L44" s="4"/>
    </row>
    <row r="45" spans="2:12" x14ac:dyDescent="0.25">
      <c r="B45" s="19">
        <f t="shared" si="2"/>
        <v>2047</v>
      </c>
      <c r="C45" s="27">
        <v>36.676956957363927</v>
      </c>
      <c r="D45" s="27">
        <v>3.7300920983775256</v>
      </c>
      <c r="E45" s="27">
        <v>17.225038246172375</v>
      </c>
      <c r="F45" s="27">
        <v>-1.4140523574983774</v>
      </c>
      <c r="G45" s="27">
        <v>0.83140991999971448</v>
      </c>
      <c r="H45" s="27">
        <f t="shared" si="0"/>
        <v>57.049444864415165</v>
      </c>
      <c r="I45" s="21">
        <v>153823228.87468007</v>
      </c>
      <c r="J45" s="22">
        <f t="shared" si="1"/>
        <v>0.370876656807753</v>
      </c>
      <c r="K45" s="28"/>
      <c r="L45" s="4"/>
    </row>
    <row r="46" spans="2:12" x14ac:dyDescent="0.25">
      <c r="B46" s="19">
        <f t="shared" si="2"/>
        <v>2048</v>
      </c>
      <c r="C46" s="27">
        <v>34.603235694437217</v>
      </c>
      <c r="D46" s="27">
        <v>3.587604558106662</v>
      </c>
      <c r="E46" s="27">
        <v>15.231886700430778</v>
      </c>
      <c r="F46" s="27">
        <v>-1.4505510297861974</v>
      </c>
      <c r="G46" s="27">
        <v>0.89792271359874576</v>
      </c>
      <c r="H46" s="27">
        <f t="shared" si="0"/>
        <v>52.870098636787205</v>
      </c>
      <c r="I46" s="21">
        <v>155441540.19995201</v>
      </c>
      <c r="J46" s="22">
        <f t="shared" si="1"/>
        <v>0.340128504702011</v>
      </c>
      <c r="K46" s="28"/>
      <c r="L46" s="4"/>
    </row>
    <row r="47" spans="2:12" x14ac:dyDescent="0.25">
      <c r="B47" s="19">
        <f t="shared" si="2"/>
        <v>2049</v>
      </c>
      <c r="C47" s="27">
        <v>16.713613527701682</v>
      </c>
      <c r="D47" s="27">
        <v>3.4457615421583085</v>
      </c>
      <c r="E47" s="27">
        <v>11.898458205525728</v>
      </c>
      <c r="F47" s="27">
        <v>-1.4879965897816732</v>
      </c>
      <c r="G47" s="27">
        <v>0.96975653068693646</v>
      </c>
      <c r="H47" s="27">
        <f t="shared" si="0"/>
        <v>31.539593216290982</v>
      </c>
      <c r="I47" s="21">
        <v>157062508.72808644</v>
      </c>
      <c r="J47" s="22">
        <f t="shared" si="1"/>
        <v>0.20080917764336567</v>
      </c>
      <c r="K47" s="28"/>
      <c r="L47" s="4"/>
    </row>
    <row r="48" spans="2:12" x14ac:dyDescent="0.25">
      <c r="K48" s="28"/>
      <c r="L48" s="4"/>
    </row>
    <row r="49" spans="2:12" x14ac:dyDescent="0.25">
      <c r="B49" s="20" t="s">
        <v>30</v>
      </c>
      <c r="K49" s="28"/>
      <c r="L49" s="4"/>
    </row>
    <row r="50" spans="2:12" x14ac:dyDescent="0.25">
      <c r="K50" s="28"/>
      <c r="L50" s="4"/>
    </row>
    <row r="51" spans="2:12" x14ac:dyDescent="0.25">
      <c r="B51" s="20" t="s">
        <v>39</v>
      </c>
      <c r="C51" s="26"/>
      <c r="D51" s="26"/>
      <c r="E51" s="26"/>
      <c r="F51" s="26"/>
      <c r="G51" s="26"/>
      <c r="H51" s="26"/>
      <c r="I51" s="26"/>
      <c r="J51" s="26"/>
      <c r="K51" s="28"/>
      <c r="L51" s="4"/>
    </row>
    <row r="52" spans="2:12" x14ac:dyDescent="0.25">
      <c r="B52" s="20" t="s">
        <v>58</v>
      </c>
      <c r="K52" s="28"/>
      <c r="L52" s="4"/>
    </row>
    <row r="53" spans="2:12" x14ac:dyDescent="0.25">
      <c r="B53" s="20" t="s">
        <v>40</v>
      </c>
      <c r="K53" s="28"/>
      <c r="L53" s="4"/>
    </row>
    <row r="54" spans="2:12" x14ac:dyDescent="0.25">
      <c r="B54" s="20" t="s">
        <v>38</v>
      </c>
      <c r="K54" s="28"/>
      <c r="L54" s="4"/>
    </row>
    <row r="55" spans="2:12" x14ac:dyDescent="0.25">
      <c r="K55" s="28"/>
      <c r="L55" s="4"/>
    </row>
    <row r="56" spans="2:12" x14ac:dyDescent="0.25">
      <c r="K56" s="28"/>
      <c r="L56" s="4"/>
    </row>
    <row r="57" spans="2:12" x14ac:dyDescent="0.25">
      <c r="K57" s="28"/>
      <c r="L57" s="4"/>
    </row>
    <row r="58" spans="2:12" x14ac:dyDescent="0.25">
      <c r="K58" s="28"/>
      <c r="L58" s="4"/>
    </row>
    <row r="59" spans="2:12" x14ac:dyDescent="0.25">
      <c r="K59" s="28"/>
      <c r="L59" s="4"/>
    </row>
    <row r="60" spans="2:12" x14ac:dyDescent="0.25">
      <c r="K60" s="28"/>
      <c r="L60" s="4"/>
    </row>
    <row r="61" spans="2:12" x14ac:dyDescent="0.25">
      <c r="K61" s="28"/>
      <c r="L61" s="4"/>
    </row>
    <row r="62" spans="2:12" x14ac:dyDescent="0.25">
      <c r="K62" s="28"/>
      <c r="L62" s="4"/>
    </row>
    <row r="63" spans="2:12" x14ac:dyDescent="0.25">
      <c r="K63" s="28"/>
      <c r="L63" s="4"/>
    </row>
    <row r="64" spans="2:12" x14ac:dyDescent="0.25">
      <c r="K64" s="28"/>
      <c r="L64" s="4"/>
    </row>
    <row r="65" spans="11:12" x14ac:dyDescent="0.25">
      <c r="K65" s="28"/>
      <c r="L65" s="4"/>
    </row>
    <row r="66" spans="11:12" x14ac:dyDescent="0.25">
      <c r="K66" s="28"/>
      <c r="L66" s="4"/>
    </row>
    <row r="67" spans="11:12" x14ac:dyDescent="0.25">
      <c r="K67" s="28"/>
      <c r="L67" s="4"/>
    </row>
    <row r="68" spans="11:12" x14ac:dyDescent="0.25">
      <c r="K68" s="28"/>
      <c r="L68" s="4"/>
    </row>
    <row r="69" spans="11:12" x14ac:dyDescent="0.25">
      <c r="K69" s="28"/>
      <c r="L69" s="4"/>
    </row>
    <row r="70" spans="11:12" x14ac:dyDescent="0.25">
      <c r="K70" s="28"/>
      <c r="L70" s="4"/>
    </row>
    <row r="71" spans="11:12" x14ac:dyDescent="0.25">
      <c r="K71" s="28"/>
      <c r="L71" s="4"/>
    </row>
    <row r="72" spans="11:12" x14ac:dyDescent="0.25">
      <c r="K72" s="28"/>
      <c r="L72" s="4"/>
    </row>
    <row r="73" spans="11:12" x14ac:dyDescent="0.25">
      <c r="K73" s="28"/>
      <c r="L73" s="4"/>
    </row>
    <row r="74" spans="11:12" x14ac:dyDescent="0.25">
      <c r="K74" s="28"/>
      <c r="L74" s="4"/>
    </row>
    <row r="75" spans="11:12" x14ac:dyDescent="0.25">
      <c r="K75" s="28"/>
      <c r="L75" s="4"/>
    </row>
    <row r="76" spans="11:12" x14ac:dyDescent="0.25">
      <c r="K76" s="28"/>
      <c r="L76" s="4"/>
    </row>
    <row r="77" spans="11:12" x14ac:dyDescent="0.25">
      <c r="K77" s="28"/>
      <c r="L77" s="4"/>
    </row>
    <row r="78" spans="11:12" x14ac:dyDescent="0.25">
      <c r="K78" s="28"/>
      <c r="L78" s="4"/>
    </row>
    <row r="79" spans="11:12" x14ac:dyDescent="0.25">
      <c r="K79" s="28"/>
      <c r="L79" s="4"/>
    </row>
    <row r="80" spans="11:12" x14ac:dyDescent="0.25">
      <c r="K80" s="28"/>
      <c r="L80" s="4"/>
    </row>
    <row r="81" spans="11:12" x14ac:dyDescent="0.25">
      <c r="K81" s="28"/>
      <c r="L81" s="4"/>
    </row>
    <row r="82" spans="11:12" x14ac:dyDescent="0.25">
      <c r="K82" s="28"/>
      <c r="L82" s="4"/>
    </row>
    <row r="83" spans="11:12" x14ac:dyDescent="0.25">
      <c r="K83" s="28"/>
      <c r="L83" s="4"/>
    </row>
    <row r="84" spans="11:12" x14ac:dyDescent="0.25">
      <c r="K84" s="28"/>
      <c r="L84" s="4"/>
    </row>
    <row r="85" spans="11:12" x14ac:dyDescent="0.25">
      <c r="K85" s="28"/>
      <c r="L85" s="4"/>
    </row>
    <row r="86" spans="11:12" x14ac:dyDescent="0.25">
      <c r="K86" s="28"/>
      <c r="L86" s="4"/>
    </row>
    <row r="87" spans="11:12" x14ac:dyDescent="0.25">
      <c r="K87" s="28"/>
      <c r="L87" s="4"/>
    </row>
    <row r="88" spans="11:12" x14ac:dyDescent="0.25">
      <c r="K88" s="28"/>
      <c r="L88" s="4"/>
    </row>
    <row r="89" spans="11:12" x14ac:dyDescent="0.25">
      <c r="K89" s="28"/>
      <c r="L89" s="4"/>
    </row>
    <row r="90" spans="11:12" x14ac:dyDescent="0.25">
      <c r="K90" s="28"/>
      <c r="L90" s="4"/>
    </row>
    <row r="91" spans="11:12" x14ac:dyDescent="0.25">
      <c r="K91" s="28"/>
      <c r="L91" s="4"/>
    </row>
    <row r="92" spans="11:12" x14ac:dyDescent="0.25">
      <c r="K92" s="28"/>
      <c r="L92" s="4"/>
    </row>
  </sheetData>
  <mergeCells count="4">
    <mergeCell ref="B8:J8"/>
    <mergeCell ref="B9:J9"/>
    <mergeCell ref="B10:J10"/>
    <mergeCell ref="B11:J11"/>
  </mergeCells>
  <pageMargins left="0.7" right="0.7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workbookViewId="0"/>
  </sheetViews>
  <sheetFormatPr defaultRowHeight="15" x14ac:dyDescent="0.25"/>
  <cols>
    <col min="1" max="1" width="9.140625" style="16"/>
    <col min="2" max="2" width="9.140625" style="18"/>
    <col min="3" max="9" width="15.140625" style="16" customWidth="1"/>
    <col min="10" max="10" width="17.28515625" style="16" customWidth="1"/>
    <col min="11" max="16384" width="9.140625" style="16"/>
  </cols>
  <sheetData>
    <row r="1" spans="1:10" x14ac:dyDescent="0.25">
      <c r="A1" s="41" t="s">
        <v>59</v>
      </c>
      <c r="B1" s="40"/>
    </row>
    <row r="2" spans="1:10" x14ac:dyDescent="0.25">
      <c r="A2" s="41" t="s">
        <v>60</v>
      </c>
      <c r="B2" s="40"/>
    </row>
    <row r="3" spans="1:10" x14ac:dyDescent="0.25">
      <c r="A3" s="41" t="s">
        <v>61</v>
      </c>
      <c r="B3" s="40"/>
    </row>
    <row r="4" spans="1:10" x14ac:dyDescent="0.25">
      <c r="A4" s="41" t="s">
        <v>63</v>
      </c>
      <c r="B4" s="40"/>
    </row>
    <row r="5" spans="1:10" x14ac:dyDescent="0.25">
      <c r="A5" s="41" t="s">
        <v>62</v>
      </c>
      <c r="B5" s="40"/>
    </row>
    <row r="6" spans="1:10" x14ac:dyDescent="0.25">
      <c r="A6" s="41" t="s">
        <v>68</v>
      </c>
      <c r="B6" s="40"/>
    </row>
    <row r="7" spans="1:10" x14ac:dyDescent="0.25">
      <c r="A7" s="16">
        <v>1</v>
      </c>
      <c r="J7" s="18" t="s">
        <v>24</v>
      </c>
    </row>
    <row r="8" spans="1:10" x14ac:dyDescent="0.25">
      <c r="B8" s="44" t="s">
        <v>7</v>
      </c>
      <c r="C8" s="44"/>
      <c r="D8" s="44"/>
      <c r="E8" s="44"/>
      <c r="F8" s="44"/>
      <c r="G8" s="44"/>
      <c r="H8" s="44"/>
      <c r="I8" s="44"/>
      <c r="J8" s="44"/>
    </row>
    <row r="9" spans="1:10" x14ac:dyDescent="0.25">
      <c r="B9" s="44" t="s">
        <v>8</v>
      </c>
      <c r="C9" s="44"/>
      <c r="D9" s="44"/>
      <c r="E9" s="44"/>
      <c r="F9" s="44"/>
      <c r="G9" s="44"/>
      <c r="H9" s="44"/>
      <c r="I9" s="44"/>
      <c r="J9" s="44"/>
    </row>
    <row r="10" spans="1:10" ht="18.75" x14ac:dyDescent="0.3">
      <c r="B10" s="42" t="s">
        <v>42</v>
      </c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B11" s="43" t="s">
        <v>6</v>
      </c>
      <c r="C11" s="43"/>
      <c r="D11" s="43"/>
      <c r="E11" s="43"/>
      <c r="F11" s="43"/>
      <c r="G11" s="43"/>
      <c r="H11" s="43"/>
      <c r="I11" s="43"/>
      <c r="J11" s="43"/>
    </row>
    <row r="12" spans="1:10" x14ac:dyDescent="0.25">
      <c r="B12" s="8"/>
      <c r="C12" s="9" t="s">
        <v>13</v>
      </c>
      <c r="D12" s="9" t="s">
        <v>13</v>
      </c>
      <c r="E12" s="9"/>
      <c r="F12" s="9"/>
      <c r="G12" s="9"/>
      <c r="H12" s="9"/>
      <c r="I12" s="10"/>
      <c r="J12" s="9"/>
    </row>
    <row r="13" spans="1:10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  <c r="I13" s="7"/>
      <c r="J13" s="5"/>
    </row>
    <row r="14" spans="1:10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  <c r="I14" s="7" t="s">
        <v>17</v>
      </c>
      <c r="J14" s="5" t="s">
        <v>11</v>
      </c>
    </row>
    <row r="15" spans="1:10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  <c r="I15" s="7" t="s">
        <v>18</v>
      </c>
      <c r="J15" s="5" t="s">
        <v>10</v>
      </c>
    </row>
    <row r="16" spans="1:10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7" t="s">
        <v>5</v>
      </c>
      <c r="I16" s="6" t="s">
        <v>20</v>
      </c>
      <c r="J16" s="13" t="s">
        <v>19</v>
      </c>
    </row>
    <row r="17" spans="2:12" x14ac:dyDescent="0.25">
      <c r="B17" s="19">
        <v>2019</v>
      </c>
      <c r="C17" s="27">
        <v>59.552993874224462</v>
      </c>
      <c r="D17" s="27">
        <v>8.6412553790948898</v>
      </c>
      <c r="E17" s="27">
        <v>1.5759134708711295</v>
      </c>
      <c r="F17" s="27">
        <v>-0.73000000000008924</v>
      </c>
      <c r="G17" s="27">
        <v>0</v>
      </c>
      <c r="H17" s="27">
        <f t="shared" ref="H17:H47" si="0">SUM(C17:G17)</f>
        <v>69.040162724190395</v>
      </c>
      <c r="I17" s="24">
        <v>115028551.1788687</v>
      </c>
      <c r="J17" s="22">
        <f>H17*1000000/I17</f>
        <v>0.6002002286965552</v>
      </c>
      <c r="K17" s="28"/>
      <c r="L17" s="4"/>
    </row>
    <row r="18" spans="2:12" x14ac:dyDescent="0.25">
      <c r="B18" s="19">
        <f>B17+1</f>
        <v>2020</v>
      </c>
      <c r="C18" s="27">
        <v>93.649242563573608</v>
      </c>
      <c r="D18" s="27">
        <v>11.558036176752585</v>
      </c>
      <c r="E18" s="27">
        <v>4.1967546033686451</v>
      </c>
      <c r="F18" s="27">
        <v>-2.1200000000003811</v>
      </c>
      <c r="G18" s="27">
        <v>-0.26999999999998181</v>
      </c>
      <c r="H18" s="27">
        <f t="shared" si="0"/>
        <v>107.01403334369448</v>
      </c>
      <c r="I18" s="21">
        <v>115640730.73171964</v>
      </c>
      <c r="J18" s="22">
        <f t="shared" ref="J18:J47" si="1">H18*1000000/I18</f>
        <v>0.92540087447182739</v>
      </c>
      <c r="K18" s="28"/>
      <c r="L18" s="4"/>
    </row>
    <row r="19" spans="2:12" x14ac:dyDescent="0.25">
      <c r="B19" s="19">
        <f t="shared" ref="B19:B47" si="2">B18+1</f>
        <v>2021</v>
      </c>
      <c r="C19" s="27">
        <v>90.606538546725858</v>
      </c>
      <c r="D19" s="27">
        <v>11.079350071003006</v>
      </c>
      <c r="E19" s="27">
        <v>2.0477143697977542</v>
      </c>
      <c r="F19" s="27">
        <v>-3.6699999999998738</v>
      </c>
      <c r="G19" s="27">
        <v>-0.31999999999999318</v>
      </c>
      <c r="H19" s="27">
        <f t="shared" si="0"/>
        <v>99.743602987526756</v>
      </c>
      <c r="I19" s="21">
        <v>115762635.64719439</v>
      </c>
      <c r="J19" s="22">
        <f t="shared" si="1"/>
        <v>0.86162173511245665</v>
      </c>
      <c r="K19" s="28"/>
      <c r="L19" s="4"/>
    </row>
    <row r="20" spans="2:12" x14ac:dyDescent="0.25">
      <c r="B20" s="19">
        <f t="shared" si="2"/>
        <v>2022</v>
      </c>
      <c r="C20" s="27">
        <v>87.663293315867293</v>
      </c>
      <c r="D20" s="27">
        <v>10.626352862206199</v>
      </c>
      <c r="E20" s="27">
        <v>4.8147763776066714</v>
      </c>
      <c r="F20" s="27">
        <v>-3.4000000000002544</v>
      </c>
      <c r="G20" s="27">
        <v>-0.42999999999994998</v>
      </c>
      <c r="H20" s="27">
        <f t="shared" si="0"/>
        <v>99.274422555679962</v>
      </c>
      <c r="I20" s="21">
        <v>115947585.30032244</v>
      </c>
      <c r="J20" s="22">
        <f t="shared" si="1"/>
        <v>0.85620086264447537</v>
      </c>
      <c r="K20" s="28"/>
      <c r="L20" s="4"/>
    </row>
    <row r="21" spans="2:12" x14ac:dyDescent="0.25">
      <c r="B21" s="19">
        <f t="shared" si="2"/>
        <v>2023</v>
      </c>
      <c r="C21" s="27">
        <v>202.75638107526908</v>
      </c>
      <c r="D21" s="27">
        <v>16.230750127809785</v>
      </c>
      <c r="E21" s="27">
        <v>8.8833174180879446</v>
      </c>
      <c r="F21" s="27">
        <v>-72.490000000000322</v>
      </c>
      <c r="G21" s="27">
        <v>-9.0199999999999818</v>
      </c>
      <c r="H21" s="27">
        <f t="shared" si="0"/>
        <v>146.36044862116651</v>
      </c>
      <c r="I21" s="21">
        <v>116793938.04134226</v>
      </c>
      <c r="J21" s="22">
        <f t="shared" si="1"/>
        <v>1.2531510716708465</v>
      </c>
      <c r="K21" s="28"/>
      <c r="L21" s="4"/>
    </row>
    <row r="22" spans="2:12" x14ac:dyDescent="0.25">
      <c r="B22" s="19">
        <f t="shared" si="2"/>
        <v>2024</v>
      </c>
      <c r="C22" s="27">
        <v>158.30447222198447</v>
      </c>
      <c r="D22" s="27">
        <v>13.672904121027837</v>
      </c>
      <c r="E22" s="27">
        <v>7.4169060251763863</v>
      </c>
      <c r="F22" s="27">
        <v>-30.820000000000185</v>
      </c>
      <c r="G22" s="27">
        <v>-3.8999999999999773</v>
      </c>
      <c r="H22" s="27">
        <f t="shared" si="0"/>
        <v>144.67428236818853</v>
      </c>
      <c r="I22" s="21">
        <v>117910824.81911477</v>
      </c>
      <c r="J22" s="22">
        <f t="shared" si="1"/>
        <v>1.2269804964059168</v>
      </c>
      <c r="K22" s="28"/>
      <c r="L22" s="4"/>
    </row>
    <row r="23" spans="2:12" x14ac:dyDescent="0.25">
      <c r="B23" s="19">
        <f t="shared" si="2"/>
        <v>2025</v>
      </c>
      <c r="C23" s="27">
        <v>68.104691594054458</v>
      </c>
      <c r="D23" s="27">
        <v>8.815528677760522</v>
      </c>
      <c r="E23" s="27">
        <v>3.2392450298167268</v>
      </c>
      <c r="F23" s="27">
        <v>-1.6200000000002461</v>
      </c>
      <c r="G23" s="27">
        <v>-0.21000000000003638</v>
      </c>
      <c r="H23" s="27">
        <f t="shared" si="0"/>
        <v>78.32946530163143</v>
      </c>
      <c r="I23" s="21">
        <v>118626972.50116591</v>
      </c>
      <c r="J23" s="22">
        <f t="shared" si="1"/>
        <v>0.66030063526118887</v>
      </c>
      <c r="K23" s="28"/>
      <c r="L23" s="4"/>
    </row>
    <row r="24" spans="2:12" x14ac:dyDescent="0.25">
      <c r="B24" s="19">
        <f t="shared" si="2"/>
        <v>2026</v>
      </c>
      <c r="C24" s="27">
        <v>65.882065856815075</v>
      </c>
      <c r="D24" s="27">
        <v>8.469983590687999</v>
      </c>
      <c r="E24" s="27">
        <v>7.0713939921368176</v>
      </c>
      <c r="F24" s="27">
        <v>0.17000000000062698</v>
      </c>
      <c r="G24" s="27">
        <v>0.20000000000004547</v>
      </c>
      <c r="H24" s="27">
        <f t="shared" si="0"/>
        <v>81.793443439640569</v>
      </c>
      <c r="I24" s="21">
        <v>119768718.53146659</v>
      </c>
      <c r="J24" s="22">
        <f t="shared" si="1"/>
        <v>0.68292826743529988</v>
      </c>
      <c r="K24" s="28"/>
      <c r="L24" s="4"/>
    </row>
    <row r="25" spans="2:12" x14ac:dyDescent="0.25">
      <c r="B25" s="19">
        <f t="shared" si="2"/>
        <v>2027</v>
      </c>
      <c r="C25" s="27">
        <v>63.6542014051347</v>
      </c>
      <c r="D25" s="27">
        <v>8.1215007186510348</v>
      </c>
      <c r="E25" s="27">
        <v>4.6482780370604431</v>
      </c>
      <c r="F25" s="27">
        <v>0.53000000000029956</v>
      </c>
      <c r="G25" s="27">
        <v>7.0000000000050022E-2</v>
      </c>
      <c r="H25" s="27">
        <f t="shared" si="0"/>
        <v>77.023980160846534</v>
      </c>
      <c r="I25" s="21">
        <v>121079588.09979202</v>
      </c>
      <c r="J25" s="22">
        <f t="shared" si="1"/>
        <v>0.63614339435450096</v>
      </c>
      <c r="K25" s="28"/>
      <c r="L25" s="4"/>
    </row>
    <row r="26" spans="2:12" x14ac:dyDescent="0.25">
      <c r="B26" s="19">
        <f t="shared" si="2"/>
        <v>2028</v>
      </c>
      <c r="C26" s="27">
        <v>61.377575826358566</v>
      </c>
      <c r="D26" s="27">
        <v>7.7705253962934258</v>
      </c>
      <c r="E26" s="27">
        <v>5.8626923735456451</v>
      </c>
      <c r="F26" s="27">
        <v>0.46999999999955833</v>
      </c>
      <c r="G26" s="27">
        <v>0.14999999999997726</v>
      </c>
      <c r="H26" s="27">
        <f t="shared" si="0"/>
        <v>75.630793596197165</v>
      </c>
      <c r="I26" s="21">
        <v>122874115.1486672</v>
      </c>
      <c r="J26" s="22">
        <f t="shared" si="1"/>
        <v>0.6155144515562968</v>
      </c>
      <c r="K26" s="28"/>
      <c r="L26" s="4"/>
    </row>
    <row r="27" spans="2:12" x14ac:dyDescent="0.25">
      <c r="B27" s="19">
        <f t="shared" si="2"/>
        <v>2029</v>
      </c>
      <c r="C27" s="27">
        <v>59.045730378534984</v>
      </c>
      <c r="D27" s="27">
        <v>7.4130599844110492</v>
      </c>
      <c r="E27" s="27">
        <v>3.3775025055703125</v>
      </c>
      <c r="F27" s="27">
        <v>-0.10000000000047748</v>
      </c>
      <c r="G27" s="27">
        <v>-0.12999999999999545</v>
      </c>
      <c r="H27" s="27">
        <f t="shared" si="0"/>
        <v>69.606292868515879</v>
      </c>
      <c r="I27" s="21">
        <v>124720594.77552998</v>
      </c>
      <c r="J27" s="22">
        <f t="shared" si="1"/>
        <v>0.5580978265361235</v>
      </c>
      <c r="K27" s="28"/>
      <c r="L27" s="4"/>
    </row>
    <row r="28" spans="2:12" x14ac:dyDescent="0.25">
      <c r="B28" s="19">
        <f t="shared" si="2"/>
        <v>2030</v>
      </c>
      <c r="C28" s="27">
        <v>56.361326479771037</v>
      </c>
      <c r="D28" s="27">
        <v>7.0456345124822644</v>
      </c>
      <c r="E28" s="27">
        <v>15.409759743804582</v>
      </c>
      <c r="F28" s="27">
        <v>0.17000000000072646</v>
      </c>
      <c r="G28" s="27">
        <v>-8.0000000000154614E-2</v>
      </c>
      <c r="H28" s="27">
        <f t="shared" si="0"/>
        <v>78.90672073605846</v>
      </c>
      <c r="I28" s="21">
        <v>126934224.19404316</v>
      </c>
      <c r="J28" s="22">
        <f t="shared" si="1"/>
        <v>0.62163471858806574</v>
      </c>
      <c r="K28" s="28"/>
      <c r="L28" s="4"/>
    </row>
    <row r="29" spans="2:12" x14ac:dyDescent="0.25">
      <c r="B29" s="19">
        <f t="shared" si="2"/>
        <v>2031</v>
      </c>
      <c r="C29" s="27">
        <v>191.77777019478862</v>
      </c>
      <c r="D29" s="27">
        <v>13.738295058770658</v>
      </c>
      <c r="E29" s="27">
        <v>13.443868830639534</v>
      </c>
      <c r="F29" s="27">
        <v>-27.969999999999601</v>
      </c>
      <c r="G29" s="27">
        <v>-9.1600000000000819</v>
      </c>
      <c r="H29" s="27">
        <f t="shared" si="0"/>
        <v>181.82993408419912</v>
      </c>
      <c r="I29" s="21">
        <v>128738761.41200444</v>
      </c>
      <c r="J29" s="22">
        <f t="shared" si="1"/>
        <v>1.4123946206246794</v>
      </c>
      <c r="K29" s="28"/>
      <c r="L29" s="4"/>
    </row>
    <row r="30" spans="2:12" x14ac:dyDescent="0.25">
      <c r="B30" s="19">
        <f t="shared" si="2"/>
        <v>2032</v>
      </c>
      <c r="C30" s="27">
        <v>191.22896134159168</v>
      </c>
      <c r="D30" s="27">
        <v>13.454228895596135</v>
      </c>
      <c r="E30" s="27">
        <v>21.728392602910059</v>
      </c>
      <c r="F30" s="27">
        <v>-26.900000000000034</v>
      </c>
      <c r="G30" s="27">
        <v>-9.5899999999999181</v>
      </c>
      <c r="H30" s="27">
        <f t="shared" si="0"/>
        <v>189.92158284009793</v>
      </c>
      <c r="I30" s="21">
        <v>130624399.95479271</v>
      </c>
      <c r="J30" s="22">
        <f t="shared" si="1"/>
        <v>1.4539518107323528</v>
      </c>
      <c r="K30" s="28"/>
      <c r="L30" s="4"/>
    </row>
    <row r="31" spans="2:12" x14ac:dyDescent="0.25">
      <c r="B31" s="19">
        <f t="shared" si="2"/>
        <v>2033</v>
      </c>
      <c r="C31" s="27">
        <v>119.92265281488937</v>
      </c>
      <c r="D31" s="27">
        <v>9.5801908483871809</v>
      </c>
      <c r="E31" s="27">
        <v>19.209490357370282</v>
      </c>
      <c r="F31" s="27">
        <v>-16.029999999999845</v>
      </c>
      <c r="G31" s="27">
        <v>-4.8899999999998727</v>
      </c>
      <c r="H31" s="27">
        <f t="shared" si="0"/>
        <v>127.7923340206471</v>
      </c>
      <c r="I31" s="21">
        <v>131606155.03206542</v>
      </c>
      <c r="J31" s="22">
        <f t="shared" si="1"/>
        <v>0.97102095254975662</v>
      </c>
      <c r="K31" s="28"/>
      <c r="L31" s="4"/>
    </row>
    <row r="32" spans="2:12" x14ac:dyDescent="0.25">
      <c r="B32" s="19">
        <f t="shared" si="2"/>
        <v>2034</v>
      </c>
      <c r="C32" s="27">
        <v>114.34881888852226</v>
      </c>
      <c r="D32" s="27">
        <v>9.1373677417105732</v>
      </c>
      <c r="E32" s="27">
        <v>31.713551361929849</v>
      </c>
      <c r="F32" s="27">
        <v>-18.489999999999867</v>
      </c>
      <c r="G32" s="27">
        <v>-6.5699999999999363</v>
      </c>
      <c r="H32" s="27">
        <f t="shared" si="0"/>
        <v>130.13973799216288</v>
      </c>
      <c r="I32" s="21">
        <v>133088676.4446529</v>
      </c>
      <c r="J32" s="22">
        <f t="shared" si="1"/>
        <v>0.97784230385883819</v>
      </c>
      <c r="K32" s="28"/>
      <c r="L32" s="4"/>
    </row>
    <row r="33" spans="2:12" x14ac:dyDescent="0.25">
      <c r="B33" s="19">
        <f t="shared" si="2"/>
        <v>2035</v>
      </c>
      <c r="C33" s="27">
        <v>108.86008996961618</v>
      </c>
      <c r="D33" s="27">
        <v>8.7962969966136377</v>
      </c>
      <c r="E33" s="27">
        <v>9.4655109735406988</v>
      </c>
      <c r="F33" s="27">
        <v>-17.699999999999747</v>
      </c>
      <c r="G33" s="27">
        <v>-6.0399999999999636</v>
      </c>
      <c r="H33" s="27">
        <f t="shared" si="0"/>
        <v>103.38189793977081</v>
      </c>
      <c r="I33" s="21">
        <v>134779532.60985801</v>
      </c>
      <c r="J33" s="22">
        <f t="shared" si="1"/>
        <v>0.76704449064255975</v>
      </c>
      <c r="K33" s="28"/>
      <c r="L33" s="4"/>
    </row>
    <row r="34" spans="2:12" x14ac:dyDescent="0.25">
      <c r="B34" s="19">
        <f t="shared" si="2"/>
        <v>2036</v>
      </c>
      <c r="C34" s="27">
        <v>103.44918472489053</v>
      </c>
      <c r="D34" s="27">
        <v>8.5082599208166894</v>
      </c>
      <c r="E34" s="27">
        <v>27.774681560219726</v>
      </c>
      <c r="F34" s="27">
        <v>-16.640000000000498</v>
      </c>
      <c r="G34" s="27">
        <v>-5.6400000000003274</v>
      </c>
      <c r="H34" s="27">
        <f t="shared" si="0"/>
        <v>117.45212620592611</v>
      </c>
      <c r="I34" s="21">
        <v>136278792.33477503</v>
      </c>
      <c r="J34" s="22">
        <f t="shared" si="1"/>
        <v>0.86185182737310762</v>
      </c>
      <c r="K34" s="28"/>
      <c r="L34" s="4"/>
    </row>
    <row r="35" spans="2:12" x14ac:dyDescent="0.25">
      <c r="B35" s="19">
        <f t="shared" si="2"/>
        <v>2037</v>
      </c>
      <c r="C35" s="27">
        <v>98.110186540944142</v>
      </c>
      <c r="D35" s="27">
        <v>8.2232487798347282</v>
      </c>
      <c r="E35" s="27">
        <v>8.6976798047852313</v>
      </c>
      <c r="F35" s="27">
        <v>-13.890000000000398</v>
      </c>
      <c r="G35" s="27">
        <v>-5.0399999999999636</v>
      </c>
      <c r="H35" s="27">
        <f t="shared" si="0"/>
        <v>96.101115125563737</v>
      </c>
      <c r="I35" s="21">
        <v>137404970.23368123</v>
      </c>
      <c r="J35" s="22">
        <f t="shared" si="1"/>
        <v>0.69940057453618276</v>
      </c>
      <c r="K35" s="28"/>
      <c r="L35" s="4"/>
    </row>
    <row r="36" spans="2:12" x14ac:dyDescent="0.25">
      <c r="B36" s="19">
        <f t="shared" si="2"/>
        <v>2038</v>
      </c>
      <c r="C36" s="27">
        <v>92.838891003143772</v>
      </c>
      <c r="D36" s="27">
        <v>7.9738840518428908</v>
      </c>
      <c r="E36" s="27">
        <v>24.191440456507102</v>
      </c>
      <c r="F36" s="27">
        <v>-12.919999999999632</v>
      </c>
      <c r="G36" s="27">
        <v>-5.7899999999999636</v>
      </c>
      <c r="H36" s="27">
        <f t="shared" si="0"/>
        <v>106.29421551149416</v>
      </c>
      <c r="I36" s="21">
        <v>138983691.85819453</v>
      </c>
      <c r="J36" s="22">
        <f t="shared" si="1"/>
        <v>0.76479631595875619</v>
      </c>
      <c r="K36" s="28"/>
      <c r="L36" s="4"/>
    </row>
    <row r="37" spans="2:12" x14ac:dyDescent="0.25">
      <c r="B37" s="19">
        <f t="shared" si="2"/>
        <v>2039</v>
      </c>
      <c r="C37" s="27">
        <v>87.824749454780431</v>
      </c>
      <c r="D37" s="27">
        <v>7.7613075123967992</v>
      </c>
      <c r="E37" s="27">
        <v>42.98820543090752</v>
      </c>
      <c r="F37" s="27">
        <v>-18.22999999999999</v>
      </c>
      <c r="G37" s="27">
        <v>-7.7100000000000364</v>
      </c>
      <c r="H37" s="27">
        <f t="shared" si="0"/>
        <v>112.63426239808473</v>
      </c>
      <c r="I37" s="21">
        <v>140651763.67585739</v>
      </c>
      <c r="J37" s="22">
        <f t="shared" si="1"/>
        <v>0.80080234655044136</v>
      </c>
      <c r="K37" s="28"/>
      <c r="L37" s="4"/>
    </row>
    <row r="38" spans="2:12" x14ac:dyDescent="0.25">
      <c r="B38" s="19">
        <f t="shared" si="2"/>
        <v>2040</v>
      </c>
      <c r="C38" s="27">
        <v>83.30396389082216</v>
      </c>
      <c r="D38" s="27">
        <v>7.5060990923339874</v>
      </c>
      <c r="E38" s="27">
        <v>50.026847105121568</v>
      </c>
      <c r="F38" s="27">
        <v>-13.779999999998324</v>
      </c>
      <c r="G38" s="27">
        <v>-3.430000000000291</v>
      </c>
      <c r="H38" s="27">
        <f t="shared" si="0"/>
        <v>123.62691008827909</v>
      </c>
      <c r="I38" s="21">
        <v>142565521.53850287</v>
      </c>
      <c r="J38" s="22">
        <f t="shared" si="1"/>
        <v>0.86715854404454296</v>
      </c>
      <c r="K38" s="28"/>
      <c r="L38" s="4"/>
    </row>
    <row r="39" spans="2:12" x14ac:dyDescent="0.25">
      <c r="B39" s="19">
        <f t="shared" si="2"/>
        <v>2041</v>
      </c>
      <c r="C39" s="27">
        <v>78.569559833117182</v>
      </c>
      <c r="D39" s="27">
        <v>7.2091697615697061</v>
      </c>
      <c r="E39" s="27">
        <v>42.815957800582957</v>
      </c>
      <c r="F39" s="27">
        <v>-10.680000000000007</v>
      </c>
      <c r="G39" s="27">
        <v>-2.5999999999994543</v>
      </c>
      <c r="H39" s="27">
        <f t="shared" si="0"/>
        <v>115.3146873952704</v>
      </c>
      <c r="I39" s="21">
        <v>144168017.47006798</v>
      </c>
      <c r="J39" s="22">
        <f t="shared" si="1"/>
        <v>0.7998631695078412</v>
      </c>
      <c r="K39" s="28"/>
      <c r="L39" s="4"/>
    </row>
    <row r="40" spans="2:12" x14ac:dyDescent="0.25">
      <c r="B40" s="19">
        <f t="shared" si="2"/>
        <v>2042</v>
      </c>
      <c r="C40" s="27">
        <v>74.79435012913882</v>
      </c>
      <c r="D40" s="27">
        <v>6.9187697617156401</v>
      </c>
      <c r="E40" s="27">
        <v>54.054955049977259</v>
      </c>
      <c r="F40" s="27">
        <v>-10.139999999998906</v>
      </c>
      <c r="G40" s="27">
        <v>-3.2299999999995634</v>
      </c>
      <c r="H40" s="27">
        <f t="shared" si="0"/>
        <v>122.39807494083325</v>
      </c>
      <c r="I40" s="21">
        <v>145770812.32266295</v>
      </c>
      <c r="J40" s="22">
        <f t="shared" si="1"/>
        <v>0.83966106102163818</v>
      </c>
      <c r="K40" s="28"/>
      <c r="L40" s="4"/>
    </row>
    <row r="41" spans="2:12" x14ac:dyDescent="0.25">
      <c r="B41" s="19">
        <f t="shared" si="2"/>
        <v>2043</v>
      </c>
      <c r="C41" s="27">
        <v>71.597730316346542</v>
      </c>
      <c r="D41" s="27">
        <v>5.7105738483187096</v>
      </c>
      <c r="E41" s="27">
        <v>83.648963236139338</v>
      </c>
      <c r="F41" s="27">
        <v>-10.519999999999271</v>
      </c>
      <c r="G41" s="27">
        <v>-4.9899999999997817</v>
      </c>
      <c r="H41" s="27">
        <f t="shared" si="0"/>
        <v>145.44726740080554</v>
      </c>
      <c r="I41" s="21">
        <v>147376143.88426501</v>
      </c>
      <c r="J41" s="22">
        <f t="shared" si="1"/>
        <v>0.98691188117274786</v>
      </c>
      <c r="K41" s="28"/>
      <c r="L41" s="4"/>
    </row>
    <row r="42" spans="2:12" x14ac:dyDescent="0.25">
      <c r="B42" s="19">
        <f t="shared" si="2"/>
        <v>2044</v>
      </c>
      <c r="C42" s="27">
        <v>68.966342541884842</v>
      </c>
      <c r="D42" s="27">
        <v>5.0113283872877332</v>
      </c>
      <c r="E42" s="27">
        <v>55.460207203173901</v>
      </c>
      <c r="F42" s="27">
        <v>-4.8000000000001535</v>
      </c>
      <c r="G42" s="27">
        <v>2.3099999999994907</v>
      </c>
      <c r="H42" s="27">
        <f t="shared" si="0"/>
        <v>126.94787813234581</v>
      </c>
      <c r="I42" s="21">
        <v>148984031.52767959</v>
      </c>
      <c r="J42" s="22">
        <f t="shared" si="1"/>
        <v>0.85209050144921261</v>
      </c>
      <c r="K42" s="28"/>
      <c r="L42" s="4"/>
    </row>
    <row r="43" spans="2:12" x14ac:dyDescent="0.25">
      <c r="B43" s="19">
        <f t="shared" si="2"/>
        <v>2045</v>
      </c>
      <c r="C43" s="27">
        <v>65.73484161485203</v>
      </c>
      <c r="D43" s="27">
        <v>4.7823658553712676</v>
      </c>
      <c r="E43" s="27">
        <v>35.347209681903273</v>
      </c>
      <c r="F43" s="27">
        <v>-4.9016999999999769</v>
      </c>
      <c r="G43" s="27">
        <v>2.4947999999994863</v>
      </c>
      <c r="H43" s="27">
        <f t="shared" si="0"/>
        <v>103.45751715212609</v>
      </c>
      <c r="I43" s="21">
        <v>150594494.90389708</v>
      </c>
      <c r="J43" s="22">
        <f t="shared" si="1"/>
        <v>0.68699401806253424</v>
      </c>
      <c r="K43" s="28"/>
      <c r="L43" s="4"/>
    </row>
    <row r="44" spans="2:12" x14ac:dyDescent="0.25">
      <c r="B44" s="19">
        <f t="shared" si="2"/>
        <v>2046</v>
      </c>
      <c r="C44" s="27">
        <v>61.915448755484931</v>
      </c>
      <c r="D44" s="27">
        <v>4.6015868523717103</v>
      </c>
      <c r="E44" s="27">
        <v>67.721246692673276</v>
      </c>
      <c r="F44" s="27">
        <v>-5.0053934999996983</v>
      </c>
      <c r="G44" s="27">
        <v>2.6943839999994452</v>
      </c>
      <c r="H44" s="27">
        <f t="shared" si="0"/>
        <v>131.92727280052969</v>
      </c>
      <c r="I44" s="21">
        <v>152207553.94625774</v>
      </c>
      <c r="J44" s="22">
        <f t="shared" si="1"/>
        <v>0.86675903646090569</v>
      </c>
      <c r="K44" s="28"/>
      <c r="L44" s="4"/>
    </row>
    <row r="45" spans="2:12" x14ac:dyDescent="0.25">
      <c r="B45" s="19">
        <f t="shared" si="2"/>
        <v>2047</v>
      </c>
      <c r="C45" s="27">
        <v>58.096148763013161</v>
      </c>
      <c r="D45" s="27">
        <v>4.4859307227247314</v>
      </c>
      <c r="E45" s="27">
        <v>17.578542674317177</v>
      </c>
      <c r="F45" s="27">
        <v>-5.1111138675002934</v>
      </c>
      <c r="G45" s="27">
        <v>2.9099347199990007</v>
      </c>
      <c r="H45" s="27">
        <f t="shared" si="0"/>
        <v>77.959443012553777</v>
      </c>
      <c r="I45" s="21">
        <v>153823228.87468007</v>
      </c>
      <c r="J45" s="22">
        <f t="shared" si="1"/>
        <v>0.50681190079599359</v>
      </c>
      <c r="K45" s="28"/>
      <c r="L45" s="4"/>
    </row>
    <row r="46" spans="2:12" x14ac:dyDescent="0.25">
      <c r="B46" s="19">
        <f t="shared" si="2"/>
        <v>2048</v>
      </c>
      <c r="C46" s="27">
        <v>54.686425540269738</v>
      </c>
      <c r="D46" s="27">
        <v>4.3558113929880733</v>
      </c>
      <c r="E46" s="27">
        <v>53.236731338504931</v>
      </c>
      <c r="F46" s="27">
        <v>-5.2188948100885568</v>
      </c>
      <c r="G46" s="27">
        <v>3.1427294975983386</v>
      </c>
      <c r="H46" s="27">
        <f t="shared" si="0"/>
        <v>110.20280295927253</v>
      </c>
      <c r="I46" s="21">
        <v>155441540.19995201</v>
      </c>
      <c r="J46" s="22">
        <f t="shared" si="1"/>
        <v>0.70896623140450943</v>
      </c>
      <c r="K46" s="28"/>
      <c r="L46" s="4"/>
    </row>
    <row r="47" spans="2:12" x14ac:dyDescent="0.25">
      <c r="B47" s="19">
        <f t="shared" si="2"/>
        <v>2049</v>
      </c>
      <c r="C47" s="27">
        <v>39.759268786068787</v>
      </c>
      <c r="D47" s="27">
        <v>4.1945327796425858</v>
      </c>
      <c r="E47" s="27">
        <v>41.230827762290374</v>
      </c>
      <c r="F47" s="27">
        <v>-5.3287703691184447</v>
      </c>
      <c r="G47" s="27">
        <v>3.3941478574070061</v>
      </c>
      <c r="H47" s="27">
        <f t="shared" si="0"/>
        <v>83.250006816290309</v>
      </c>
      <c r="I47" s="21">
        <v>157062508.72808644</v>
      </c>
      <c r="J47" s="22">
        <f t="shared" si="1"/>
        <v>0.53004378632724114</v>
      </c>
      <c r="K47" s="28"/>
      <c r="L47" s="4"/>
    </row>
    <row r="48" spans="2:12" x14ac:dyDescent="0.25">
      <c r="K48" s="28"/>
      <c r="L48" s="4"/>
    </row>
    <row r="49" spans="2:12" x14ac:dyDescent="0.25">
      <c r="B49" s="20" t="s">
        <v>30</v>
      </c>
      <c r="K49" s="28"/>
      <c r="L49" s="4"/>
    </row>
    <row r="50" spans="2:12" x14ac:dyDescent="0.25">
      <c r="K50" s="28"/>
      <c r="L50" s="4"/>
    </row>
    <row r="51" spans="2:12" x14ac:dyDescent="0.25">
      <c r="B51" s="20" t="s">
        <v>43</v>
      </c>
      <c r="C51" s="26"/>
      <c r="D51" s="26"/>
      <c r="E51" s="26"/>
      <c r="F51" s="26"/>
      <c r="G51" s="26"/>
      <c r="H51" s="26"/>
      <c r="I51" s="26"/>
      <c r="J51" s="26"/>
      <c r="K51" s="28"/>
      <c r="L51" s="4"/>
    </row>
    <row r="52" spans="2:12" x14ac:dyDescent="0.25">
      <c r="B52" s="20" t="s">
        <v>58</v>
      </c>
      <c r="K52" s="28"/>
      <c r="L52" s="4"/>
    </row>
    <row r="53" spans="2:12" x14ac:dyDescent="0.25">
      <c r="B53" s="20" t="s">
        <v>44</v>
      </c>
      <c r="K53" s="28"/>
      <c r="L53" s="4"/>
    </row>
    <row r="54" spans="2:12" x14ac:dyDescent="0.25">
      <c r="B54" s="20" t="s">
        <v>38</v>
      </c>
      <c r="K54" s="28"/>
      <c r="L54" s="4"/>
    </row>
    <row r="55" spans="2:12" x14ac:dyDescent="0.25">
      <c r="K55" s="28"/>
      <c r="L55" s="4"/>
    </row>
    <row r="56" spans="2:12" x14ac:dyDescent="0.25">
      <c r="K56" s="28"/>
      <c r="L56" s="4"/>
    </row>
    <row r="57" spans="2:12" x14ac:dyDescent="0.25">
      <c r="K57" s="28"/>
      <c r="L57" s="4"/>
    </row>
    <row r="58" spans="2:12" x14ac:dyDescent="0.25">
      <c r="K58" s="28"/>
      <c r="L58" s="4"/>
    </row>
    <row r="59" spans="2:12" x14ac:dyDescent="0.25">
      <c r="K59" s="28"/>
      <c r="L59" s="4"/>
    </row>
    <row r="60" spans="2:12" x14ac:dyDescent="0.25">
      <c r="K60" s="28"/>
      <c r="L60" s="4"/>
    </row>
    <row r="61" spans="2:12" x14ac:dyDescent="0.25">
      <c r="K61" s="28"/>
      <c r="L61" s="4"/>
    </row>
    <row r="62" spans="2:12" x14ac:dyDescent="0.25">
      <c r="K62" s="28"/>
      <c r="L62" s="4"/>
    </row>
    <row r="63" spans="2:12" x14ac:dyDescent="0.25">
      <c r="K63" s="28"/>
      <c r="L63" s="4"/>
    </row>
    <row r="64" spans="2:12" x14ac:dyDescent="0.25">
      <c r="K64" s="28"/>
      <c r="L64" s="4"/>
    </row>
    <row r="65" spans="11:12" x14ac:dyDescent="0.25">
      <c r="K65" s="28"/>
      <c r="L65" s="4"/>
    </row>
    <row r="66" spans="11:12" x14ac:dyDescent="0.25">
      <c r="K66" s="28"/>
      <c r="L66" s="4"/>
    </row>
    <row r="67" spans="11:12" x14ac:dyDescent="0.25">
      <c r="K67" s="28"/>
      <c r="L67" s="4"/>
    </row>
    <row r="68" spans="11:12" x14ac:dyDescent="0.25">
      <c r="K68" s="28"/>
      <c r="L68" s="4"/>
    </row>
    <row r="69" spans="11:12" x14ac:dyDescent="0.25">
      <c r="K69" s="28"/>
      <c r="L69" s="4"/>
    </row>
    <row r="70" spans="11:12" x14ac:dyDescent="0.25">
      <c r="K70" s="28"/>
      <c r="L70" s="4"/>
    </row>
    <row r="71" spans="11:12" x14ac:dyDescent="0.25">
      <c r="K71" s="28"/>
      <c r="L71" s="4"/>
    </row>
    <row r="72" spans="11:12" x14ac:dyDescent="0.25">
      <c r="K72" s="28"/>
      <c r="L72" s="4"/>
    </row>
    <row r="73" spans="11:12" x14ac:dyDescent="0.25">
      <c r="K73" s="28"/>
      <c r="L73" s="4"/>
    </row>
    <row r="74" spans="11:12" x14ac:dyDescent="0.25">
      <c r="K74" s="28"/>
      <c r="L74" s="4"/>
    </row>
    <row r="75" spans="11:12" x14ac:dyDescent="0.25">
      <c r="K75" s="28"/>
      <c r="L75" s="4"/>
    </row>
    <row r="76" spans="11:12" x14ac:dyDescent="0.25">
      <c r="K76" s="28"/>
      <c r="L76" s="4"/>
    </row>
    <row r="77" spans="11:12" x14ac:dyDescent="0.25">
      <c r="K77" s="28"/>
      <c r="L77" s="4"/>
    </row>
    <row r="78" spans="11:12" x14ac:dyDescent="0.25">
      <c r="K78" s="28"/>
      <c r="L78" s="4"/>
    </row>
    <row r="79" spans="11:12" x14ac:dyDescent="0.25">
      <c r="K79" s="28"/>
      <c r="L79" s="4"/>
    </row>
    <row r="80" spans="11:12" x14ac:dyDescent="0.25">
      <c r="K80" s="28"/>
      <c r="L80" s="4"/>
    </row>
    <row r="81" spans="11:12" x14ac:dyDescent="0.25">
      <c r="K81" s="28"/>
      <c r="L81" s="4"/>
    </row>
    <row r="82" spans="11:12" x14ac:dyDescent="0.25">
      <c r="K82" s="28"/>
      <c r="L82" s="4"/>
    </row>
    <row r="83" spans="11:12" x14ac:dyDescent="0.25">
      <c r="K83" s="28"/>
      <c r="L83" s="4"/>
    </row>
    <row r="84" spans="11:12" x14ac:dyDescent="0.25">
      <c r="K84" s="28"/>
      <c r="L84" s="4"/>
    </row>
    <row r="85" spans="11:12" x14ac:dyDescent="0.25">
      <c r="K85" s="28"/>
      <c r="L85" s="4"/>
    </row>
    <row r="86" spans="11:12" x14ac:dyDescent="0.25">
      <c r="K86" s="28"/>
      <c r="L86" s="4"/>
    </row>
    <row r="87" spans="11:12" x14ac:dyDescent="0.25">
      <c r="K87" s="28"/>
      <c r="L87" s="4"/>
    </row>
    <row r="88" spans="11:12" x14ac:dyDescent="0.25">
      <c r="K88" s="28"/>
      <c r="L88" s="4"/>
    </row>
    <row r="89" spans="11:12" x14ac:dyDescent="0.25">
      <c r="K89" s="28"/>
      <c r="L89" s="4"/>
    </row>
    <row r="90" spans="11:12" x14ac:dyDescent="0.25">
      <c r="K90" s="28"/>
      <c r="L90" s="4"/>
    </row>
    <row r="91" spans="11:12" x14ac:dyDescent="0.25">
      <c r="K91" s="28"/>
      <c r="L91" s="4"/>
    </row>
    <row r="92" spans="11:12" x14ac:dyDescent="0.25">
      <c r="K92" s="28"/>
      <c r="L92" s="4"/>
    </row>
  </sheetData>
  <mergeCells count="4">
    <mergeCell ref="B8:J8"/>
    <mergeCell ref="B9:J9"/>
    <mergeCell ref="B10:J10"/>
    <mergeCell ref="B11:J11"/>
  </mergeCells>
  <pageMargins left="0.7" right="0.7" top="0.75" bottom="0.75" header="0.3" footer="0.3"/>
  <pageSetup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workbookViewId="0">
      <selection activeCell="A6" sqref="A6"/>
    </sheetView>
  </sheetViews>
  <sheetFormatPr defaultRowHeight="15" x14ac:dyDescent="0.25"/>
  <cols>
    <col min="1" max="1" width="9.140625" style="16"/>
    <col min="2" max="2" width="9.140625" style="18"/>
    <col min="3" max="9" width="15.140625" style="16" customWidth="1"/>
    <col min="10" max="10" width="17.28515625" style="16" customWidth="1"/>
    <col min="11" max="16384" width="9.140625" style="16"/>
  </cols>
  <sheetData>
    <row r="1" spans="1:10" x14ac:dyDescent="0.25">
      <c r="A1" s="41" t="s">
        <v>59</v>
      </c>
      <c r="B1" s="40"/>
    </row>
    <row r="2" spans="1:10" x14ac:dyDescent="0.25">
      <c r="A2" s="41" t="s">
        <v>60</v>
      </c>
      <c r="B2" s="40"/>
    </row>
    <row r="3" spans="1:10" x14ac:dyDescent="0.25">
      <c r="A3" s="41" t="s">
        <v>61</v>
      </c>
      <c r="B3" s="40"/>
    </row>
    <row r="4" spans="1:10" x14ac:dyDescent="0.25">
      <c r="A4" s="41" t="s">
        <v>63</v>
      </c>
      <c r="B4" s="40"/>
    </row>
    <row r="5" spans="1:10" x14ac:dyDescent="0.25">
      <c r="A5" s="41" t="s">
        <v>62</v>
      </c>
      <c r="B5" s="40"/>
    </row>
    <row r="6" spans="1:10" x14ac:dyDescent="0.25">
      <c r="A6" s="41" t="s">
        <v>69</v>
      </c>
      <c r="B6" s="40"/>
    </row>
    <row r="7" spans="1:10" x14ac:dyDescent="0.25">
      <c r="A7" s="16">
        <v>1</v>
      </c>
      <c r="J7" s="18" t="s">
        <v>23</v>
      </c>
    </row>
    <row r="8" spans="1:10" x14ac:dyDescent="0.25">
      <c r="B8" s="44" t="s">
        <v>7</v>
      </c>
      <c r="C8" s="44"/>
      <c r="D8" s="44"/>
      <c r="E8" s="44"/>
      <c r="F8" s="44"/>
      <c r="G8" s="44"/>
      <c r="H8" s="44"/>
      <c r="I8" s="44"/>
      <c r="J8" s="44"/>
    </row>
    <row r="9" spans="1:10" x14ac:dyDescent="0.25">
      <c r="B9" s="44" t="s">
        <v>8</v>
      </c>
      <c r="C9" s="44"/>
      <c r="D9" s="44"/>
      <c r="E9" s="44"/>
      <c r="F9" s="44"/>
      <c r="G9" s="44"/>
      <c r="H9" s="44"/>
      <c r="I9" s="44"/>
      <c r="J9" s="44"/>
    </row>
    <row r="10" spans="1:10" ht="18.75" x14ac:dyDescent="0.3">
      <c r="B10" s="42" t="s">
        <v>45</v>
      </c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B11" s="43" t="s">
        <v>6</v>
      </c>
      <c r="C11" s="43"/>
      <c r="D11" s="43"/>
      <c r="E11" s="43"/>
      <c r="F11" s="43"/>
      <c r="G11" s="43"/>
      <c r="H11" s="43"/>
      <c r="I11" s="43"/>
      <c r="J11" s="43"/>
    </row>
    <row r="12" spans="1:10" x14ac:dyDescent="0.25">
      <c r="B12" s="8"/>
      <c r="C12" s="9" t="s">
        <v>13</v>
      </c>
      <c r="D12" s="9" t="s">
        <v>13</v>
      </c>
      <c r="E12" s="9"/>
      <c r="F12" s="9"/>
      <c r="G12" s="9"/>
      <c r="H12" s="9"/>
      <c r="I12" s="10"/>
      <c r="J12" s="9"/>
    </row>
    <row r="13" spans="1:10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  <c r="I13" s="7"/>
      <c r="J13" s="5"/>
    </row>
    <row r="14" spans="1:10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  <c r="I14" s="7" t="s">
        <v>17</v>
      </c>
      <c r="J14" s="5" t="s">
        <v>11</v>
      </c>
    </row>
    <row r="15" spans="1:10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  <c r="I15" s="7" t="s">
        <v>18</v>
      </c>
      <c r="J15" s="5" t="s">
        <v>10</v>
      </c>
    </row>
    <row r="16" spans="1:10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7" t="s">
        <v>5</v>
      </c>
      <c r="I16" s="6" t="s">
        <v>20</v>
      </c>
      <c r="J16" s="13" t="s">
        <v>19</v>
      </c>
    </row>
    <row r="17" spans="2:12" x14ac:dyDescent="0.25">
      <c r="B17" s="19">
        <v>2019</v>
      </c>
      <c r="C17" s="27">
        <v>110.9877738865066</v>
      </c>
      <c r="D17" s="27">
        <v>8.9708893698200445</v>
      </c>
      <c r="E17" s="27">
        <v>8.5380000000000003</v>
      </c>
      <c r="F17" s="27">
        <v>-14.83000000000029</v>
      </c>
      <c r="G17" s="27">
        <v>-0.1100000000000001</v>
      </c>
      <c r="H17" s="27">
        <f t="shared" ref="H17:H47" si="0">SUM(C17:G17)</f>
        <v>113.55666325632636</v>
      </c>
      <c r="I17" s="24">
        <v>115028551.1788687</v>
      </c>
      <c r="J17" s="22">
        <f>H17*1000000/I17</f>
        <v>0.98720415142625284</v>
      </c>
      <c r="K17" s="28"/>
      <c r="L17" s="4"/>
    </row>
    <row r="18" spans="2:12" x14ac:dyDescent="0.25">
      <c r="B18" s="19">
        <f>B17+1</f>
        <v>2020</v>
      </c>
      <c r="C18" s="27">
        <v>184.97337576084786</v>
      </c>
      <c r="D18" s="27">
        <v>12.105881080102693</v>
      </c>
      <c r="E18" s="27">
        <v>14.998041199592777</v>
      </c>
      <c r="F18" s="27">
        <v>-49.950000000000166</v>
      </c>
      <c r="G18" s="27">
        <v>-5.8299999999999841</v>
      </c>
      <c r="H18" s="27">
        <f t="shared" si="0"/>
        <v>156.29729804054318</v>
      </c>
      <c r="I18" s="21">
        <v>115640730.73171964</v>
      </c>
      <c r="J18" s="22">
        <f t="shared" ref="J18:J47" si="1">H18*1000000/I18</f>
        <v>1.3515765340772932</v>
      </c>
      <c r="K18" s="28"/>
      <c r="L18" s="4"/>
    </row>
    <row r="19" spans="2:12" x14ac:dyDescent="0.25">
      <c r="B19" s="19">
        <f t="shared" ref="B19:B47" si="2">B18+1</f>
        <v>2021</v>
      </c>
      <c r="C19" s="27">
        <v>178.1033755365232</v>
      </c>
      <c r="D19" s="27">
        <v>11.605607672344835</v>
      </c>
      <c r="E19" s="27">
        <v>22.567668736186441</v>
      </c>
      <c r="F19" s="27">
        <v>-62.490000000000123</v>
      </c>
      <c r="G19" s="27">
        <v>-7.4900000000000091</v>
      </c>
      <c r="H19" s="27">
        <f t="shared" si="0"/>
        <v>142.29665194505435</v>
      </c>
      <c r="I19" s="21">
        <v>115762635.64719439</v>
      </c>
      <c r="J19" s="22">
        <f t="shared" si="1"/>
        <v>1.2292105405990128</v>
      </c>
      <c r="K19" s="28"/>
      <c r="L19" s="4"/>
    </row>
    <row r="20" spans="2:12" x14ac:dyDescent="0.25">
      <c r="B20" s="19">
        <f t="shared" si="2"/>
        <v>2022</v>
      </c>
      <c r="C20" s="27">
        <v>171.48770733032293</v>
      </c>
      <c r="D20" s="27">
        <v>11.132404221262924</v>
      </c>
      <c r="E20" s="27">
        <v>28.51505363152441</v>
      </c>
      <c r="F20" s="27">
        <v>-53.620000000000417</v>
      </c>
      <c r="G20" s="27">
        <v>-7.4199999999999591</v>
      </c>
      <c r="H20" s="27">
        <f t="shared" si="0"/>
        <v>150.09516518310988</v>
      </c>
      <c r="I20" s="21">
        <v>115947585.30032244</v>
      </c>
      <c r="J20" s="22">
        <f t="shared" si="1"/>
        <v>1.2945087626822054</v>
      </c>
      <c r="K20" s="28"/>
      <c r="L20" s="4"/>
    </row>
    <row r="21" spans="2:12" x14ac:dyDescent="0.25">
      <c r="B21" s="19">
        <f t="shared" si="2"/>
        <v>2023</v>
      </c>
      <c r="C21" s="27">
        <v>165.10688600194013</v>
      </c>
      <c r="D21" s="27">
        <v>10.688068311921306</v>
      </c>
      <c r="E21" s="27">
        <v>35.370196439015515</v>
      </c>
      <c r="F21" s="27">
        <v>-64.860000000000653</v>
      </c>
      <c r="G21" s="27">
        <v>-9.67999999999995</v>
      </c>
      <c r="H21" s="27">
        <f t="shared" si="0"/>
        <v>136.62515075287638</v>
      </c>
      <c r="I21" s="21">
        <v>116793938.04134226</v>
      </c>
      <c r="J21" s="22">
        <f t="shared" si="1"/>
        <v>1.1697965925638567</v>
      </c>
      <c r="K21" s="28"/>
      <c r="L21" s="4"/>
    </row>
    <row r="22" spans="2:12" x14ac:dyDescent="0.25">
      <c r="B22" s="19">
        <f t="shared" si="2"/>
        <v>2024</v>
      </c>
      <c r="C22" s="27">
        <v>158.94346832958942</v>
      </c>
      <c r="D22" s="27">
        <v>10.269600842308236</v>
      </c>
      <c r="E22" s="27">
        <v>34.144223631855148</v>
      </c>
      <c r="F22" s="27">
        <v>-47.090000000000181</v>
      </c>
      <c r="G22" s="27">
        <v>-8.2799999999999727</v>
      </c>
      <c r="H22" s="27">
        <f t="shared" si="0"/>
        <v>147.98729280375264</v>
      </c>
      <c r="I22" s="21">
        <v>117910824.81911477</v>
      </c>
      <c r="J22" s="22">
        <f t="shared" si="1"/>
        <v>1.2550780899953649</v>
      </c>
      <c r="K22" s="28"/>
      <c r="L22" s="4"/>
    </row>
    <row r="23" spans="2:12" x14ac:dyDescent="0.25">
      <c r="B23" s="19">
        <f t="shared" si="2"/>
        <v>2025</v>
      </c>
      <c r="C23" s="27">
        <v>152.98102597078039</v>
      </c>
      <c r="D23" s="27">
        <v>9.8685325019896819</v>
      </c>
      <c r="E23" s="27">
        <v>31.926569293652562</v>
      </c>
      <c r="F23" s="27">
        <v>-35.429999999999808</v>
      </c>
      <c r="G23" s="27">
        <v>-8.2200000000000273</v>
      </c>
      <c r="H23" s="27">
        <f t="shared" si="0"/>
        <v>151.1261277664228</v>
      </c>
      <c r="I23" s="21">
        <v>118626972.50116591</v>
      </c>
      <c r="J23" s="22">
        <f t="shared" si="1"/>
        <v>1.2739609262550933</v>
      </c>
      <c r="K23" s="28"/>
      <c r="L23" s="4"/>
    </row>
    <row r="24" spans="2:12" x14ac:dyDescent="0.25">
      <c r="B24" s="19">
        <f t="shared" si="2"/>
        <v>2026</v>
      </c>
      <c r="C24" s="27">
        <v>147.20474820137895</v>
      </c>
      <c r="D24" s="27">
        <v>9.4731236775763925</v>
      </c>
      <c r="E24" s="27">
        <v>35.181239458127209</v>
      </c>
      <c r="F24" s="27">
        <v>-33.139999999999517</v>
      </c>
      <c r="G24" s="27">
        <v>-7.5399999999999636</v>
      </c>
      <c r="H24" s="27">
        <f t="shared" si="0"/>
        <v>151.17911133708304</v>
      </c>
      <c r="I24" s="21">
        <v>119768718.53146659</v>
      </c>
      <c r="J24" s="22">
        <f t="shared" si="1"/>
        <v>1.2622587365945981</v>
      </c>
      <c r="K24" s="28"/>
      <c r="L24" s="4"/>
    </row>
    <row r="25" spans="2:12" x14ac:dyDescent="0.25">
      <c r="B25" s="19">
        <f t="shared" si="2"/>
        <v>2027</v>
      </c>
      <c r="C25" s="27">
        <v>141.53283874114373</v>
      </c>
      <c r="D25" s="27">
        <v>9.0778040306131871</v>
      </c>
      <c r="E25" s="27">
        <v>52.404081628856368</v>
      </c>
      <c r="F25" s="27">
        <v>-34.179999999999339</v>
      </c>
      <c r="G25" s="27">
        <v>-8.2199999999999136</v>
      </c>
      <c r="H25" s="27">
        <f t="shared" si="0"/>
        <v>160.61472440061402</v>
      </c>
      <c r="I25" s="21">
        <v>121079588.09979202</v>
      </c>
      <c r="J25" s="22">
        <f t="shared" si="1"/>
        <v>1.3265218929241627</v>
      </c>
      <c r="K25" s="28"/>
      <c r="L25" s="4"/>
    </row>
    <row r="26" spans="2:12" x14ac:dyDescent="0.25">
      <c r="B26" s="19">
        <f t="shared" si="2"/>
        <v>2028</v>
      </c>
      <c r="C26" s="27">
        <v>135.87623384353594</v>
      </c>
      <c r="D26" s="27">
        <v>8.6825252921817331</v>
      </c>
      <c r="E26" s="27">
        <v>47.383830104354359</v>
      </c>
      <c r="F26" s="27">
        <v>-42.880000000000251</v>
      </c>
      <c r="G26" s="27">
        <v>-9.3899999999999864</v>
      </c>
      <c r="H26" s="27">
        <f t="shared" si="0"/>
        <v>139.6725892400718</v>
      </c>
      <c r="I26" s="21">
        <v>122874115.1486672</v>
      </c>
      <c r="J26" s="22">
        <f t="shared" si="1"/>
        <v>1.1367128794464145</v>
      </c>
      <c r="K26" s="28"/>
      <c r="L26" s="4"/>
    </row>
    <row r="27" spans="2:12" x14ac:dyDescent="0.25">
      <c r="B27" s="19">
        <f t="shared" si="2"/>
        <v>2029</v>
      </c>
      <c r="C27" s="27">
        <v>130.22029149738006</v>
      </c>
      <c r="D27" s="27">
        <v>8.2872954143766826</v>
      </c>
      <c r="E27" s="27">
        <v>58.421192136885168</v>
      </c>
      <c r="F27" s="27">
        <v>-41.080000000000155</v>
      </c>
      <c r="G27" s="27">
        <v>-9.7199999999999136</v>
      </c>
      <c r="H27" s="27">
        <f t="shared" si="0"/>
        <v>146.12877904864183</v>
      </c>
      <c r="I27" s="21">
        <v>124720594.77552998</v>
      </c>
      <c r="J27" s="22">
        <f t="shared" si="1"/>
        <v>1.1716491515426297</v>
      </c>
      <c r="K27" s="28"/>
      <c r="L27" s="4"/>
    </row>
    <row r="28" spans="2:12" x14ac:dyDescent="0.25">
      <c r="B28" s="19">
        <f t="shared" si="2"/>
        <v>2030</v>
      </c>
      <c r="C28" s="27">
        <v>124.56497090471811</v>
      </c>
      <c r="D28" s="27">
        <v>7.892117069204664</v>
      </c>
      <c r="E28" s="27">
        <v>101.18245966240049</v>
      </c>
      <c r="F28" s="27">
        <v>-45.089999999999279</v>
      </c>
      <c r="G28" s="27">
        <v>-8.6200000000001182</v>
      </c>
      <c r="H28" s="27">
        <f t="shared" si="0"/>
        <v>179.92954763632383</v>
      </c>
      <c r="I28" s="21">
        <v>126934224.19404316</v>
      </c>
      <c r="J28" s="22">
        <f t="shared" si="1"/>
        <v>1.4175022440068428</v>
      </c>
      <c r="K28" s="28"/>
      <c r="L28" s="4"/>
    </row>
    <row r="29" spans="2:12" x14ac:dyDescent="0.25">
      <c r="B29" s="19">
        <f t="shared" si="2"/>
        <v>2031</v>
      </c>
      <c r="C29" s="27">
        <v>118.910796439303</v>
      </c>
      <c r="D29" s="27">
        <v>7.4969929837236133</v>
      </c>
      <c r="E29" s="27">
        <v>85.643344121436485</v>
      </c>
      <c r="F29" s="27">
        <v>-50.099999999999298</v>
      </c>
      <c r="G29" s="27">
        <v>-9.9600000000000364</v>
      </c>
      <c r="H29" s="27">
        <f t="shared" si="0"/>
        <v>151.99113354446376</v>
      </c>
      <c r="I29" s="21">
        <v>128738761.41200444</v>
      </c>
      <c r="J29" s="22">
        <f t="shared" si="1"/>
        <v>1.1806167146353415</v>
      </c>
      <c r="K29" s="28"/>
      <c r="L29" s="4"/>
    </row>
    <row r="30" spans="2:12" x14ac:dyDescent="0.25">
      <c r="B30" s="19">
        <f t="shared" si="2"/>
        <v>2032</v>
      </c>
      <c r="C30" s="27">
        <v>136.26833664193532</v>
      </c>
      <c r="D30" s="27">
        <v>8.2783258635697976</v>
      </c>
      <c r="E30" s="27">
        <v>81.180644766345466</v>
      </c>
      <c r="F30" s="27">
        <v>-57.930000000000462</v>
      </c>
      <c r="G30" s="27">
        <v>-13.1099999999999</v>
      </c>
      <c r="H30" s="27">
        <f t="shared" si="0"/>
        <v>154.68730727185022</v>
      </c>
      <c r="I30" s="21">
        <v>130624399.95479271</v>
      </c>
      <c r="J30" s="22">
        <f t="shared" si="1"/>
        <v>1.1842144907489363</v>
      </c>
      <c r="K30" s="28"/>
      <c r="L30" s="4"/>
    </row>
    <row r="31" spans="2:12" x14ac:dyDescent="0.25">
      <c r="B31" s="19">
        <f t="shared" si="2"/>
        <v>2033</v>
      </c>
      <c r="C31" s="27">
        <v>145.95484406934293</v>
      </c>
      <c r="D31" s="27">
        <v>8.6694506086772005</v>
      </c>
      <c r="E31" s="27">
        <v>84.637104398972383</v>
      </c>
      <c r="F31" s="27">
        <v>-61.770000000000024</v>
      </c>
      <c r="G31" s="27">
        <v>-13.75</v>
      </c>
      <c r="H31" s="27">
        <f t="shared" si="0"/>
        <v>163.74139907699248</v>
      </c>
      <c r="I31" s="21">
        <v>131606155.03206542</v>
      </c>
      <c r="J31" s="22">
        <f t="shared" si="1"/>
        <v>1.244177364174931</v>
      </c>
      <c r="K31" s="28"/>
      <c r="L31" s="4"/>
    </row>
    <row r="32" spans="2:12" x14ac:dyDescent="0.25">
      <c r="B32" s="19">
        <f t="shared" si="2"/>
        <v>2034</v>
      </c>
      <c r="C32" s="27">
        <v>138.8781549281565</v>
      </c>
      <c r="D32" s="27">
        <v>8.2625913426661803</v>
      </c>
      <c r="E32" s="27">
        <v>82.356019396026596</v>
      </c>
      <c r="F32" s="27">
        <v>-64.649999999999864</v>
      </c>
      <c r="G32" s="27">
        <v>-15.629999999999882</v>
      </c>
      <c r="H32" s="27">
        <f t="shared" si="0"/>
        <v>149.21676566684954</v>
      </c>
      <c r="I32" s="21">
        <v>133088676.4446529</v>
      </c>
      <c r="J32" s="22">
        <f t="shared" si="1"/>
        <v>1.1211830311416748</v>
      </c>
      <c r="K32" s="28"/>
      <c r="L32" s="4"/>
    </row>
    <row r="33" spans="2:12" x14ac:dyDescent="0.25">
      <c r="B33" s="19">
        <f t="shared" si="2"/>
        <v>2035</v>
      </c>
      <c r="C33" s="27">
        <v>131.85439310917377</v>
      </c>
      <c r="D33" s="27">
        <v>7.9595585913762754</v>
      </c>
      <c r="E33" s="27">
        <v>79.340382458851067</v>
      </c>
      <c r="F33" s="27">
        <v>-61.459999999999738</v>
      </c>
      <c r="G33" s="27">
        <v>-14.329999999999927</v>
      </c>
      <c r="H33" s="27">
        <f t="shared" si="0"/>
        <v>143.36433415940144</v>
      </c>
      <c r="I33" s="21">
        <v>134779532.60985801</v>
      </c>
      <c r="J33" s="22">
        <f t="shared" si="1"/>
        <v>1.0636951426029468</v>
      </c>
      <c r="K33" s="28"/>
      <c r="L33" s="4"/>
    </row>
    <row r="34" spans="2:12" x14ac:dyDescent="0.25">
      <c r="B34" s="19">
        <f t="shared" si="2"/>
        <v>2036</v>
      </c>
      <c r="C34" s="27">
        <v>124.87970388501139</v>
      </c>
      <c r="D34" s="27">
        <v>7.7094530893656721</v>
      </c>
      <c r="E34" s="27">
        <v>120.68889906711067</v>
      </c>
      <c r="F34" s="27">
        <v>-63.030000000000499</v>
      </c>
      <c r="G34" s="27">
        <v>-15.640000000000327</v>
      </c>
      <c r="H34" s="27">
        <f t="shared" si="0"/>
        <v>174.60805604148692</v>
      </c>
      <c r="I34" s="21">
        <v>136278792.33477503</v>
      </c>
      <c r="J34" s="22">
        <f t="shared" si="1"/>
        <v>1.2812562618881618</v>
      </c>
      <c r="K34" s="28"/>
      <c r="L34" s="4"/>
    </row>
    <row r="35" spans="2:12" x14ac:dyDescent="0.25">
      <c r="B35" s="19">
        <f t="shared" si="2"/>
        <v>2037</v>
      </c>
      <c r="C35" s="27">
        <v>117.95120330038571</v>
      </c>
      <c r="D35" s="27">
        <v>7.4651727305309477</v>
      </c>
      <c r="E35" s="27">
        <v>113.38671939480002</v>
      </c>
      <c r="F35" s="27">
        <v>-62.030000000000619</v>
      </c>
      <c r="G35" s="27">
        <v>-15.859999999999673</v>
      </c>
      <c r="H35" s="27">
        <f t="shared" si="0"/>
        <v>160.91309542571639</v>
      </c>
      <c r="I35" s="21">
        <v>137404970.23368123</v>
      </c>
      <c r="J35" s="22">
        <f t="shared" si="1"/>
        <v>1.1710864254186402</v>
      </c>
      <c r="K35" s="28"/>
      <c r="L35" s="4"/>
    </row>
    <row r="36" spans="2:12" x14ac:dyDescent="0.25">
      <c r="B36" s="19">
        <f t="shared" si="2"/>
        <v>2038</v>
      </c>
      <c r="C36" s="27">
        <v>111.06541652674332</v>
      </c>
      <c r="D36" s="27">
        <v>7.2237678320817942</v>
      </c>
      <c r="E36" s="27">
        <v>113.08718794378737</v>
      </c>
      <c r="F36" s="27">
        <v>-64.419999999999675</v>
      </c>
      <c r="G36" s="27">
        <v>-18</v>
      </c>
      <c r="H36" s="27">
        <f t="shared" si="0"/>
        <v>148.95637230261281</v>
      </c>
      <c r="I36" s="21">
        <v>138983691.85819453</v>
      </c>
      <c r="J36" s="22">
        <f t="shared" si="1"/>
        <v>1.0717543210364093</v>
      </c>
      <c r="K36" s="28"/>
      <c r="L36" s="4"/>
    </row>
    <row r="37" spans="2:12" x14ac:dyDescent="0.25">
      <c r="B37" s="19">
        <f t="shared" si="2"/>
        <v>2039</v>
      </c>
      <c r="C37" s="27">
        <v>104.76276091264958</v>
      </c>
      <c r="D37" s="27">
        <v>6.983339745372577</v>
      </c>
      <c r="E37" s="27">
        <v>126.67013918420506</v>
      </c>
      <c r="F37" s="27">
        <v>-69.000000000000327</v>
      </c>
      <c r="G37" s="27">
        <v>-21</v>
      </c>
      <c r="H37" s="27">
        <f t="shared" si="0"/>
        <v>148.4162398422269</v>
      </c>
      <c r="I37" s="21">
        <v>140651763.67585739</v>
      </c>
      <c r="J37" s="22">
        <f t="shared" si="1"/>
        <v>1.0552035464287766</v>
      </c>
      <c r="K37" s="28"/>
      <c r="L37" s="4"/>
    </row>
    <row r="38" spans="2:12" x14ac:dyDescent="0.25">
      <c r="B38" s="19">
        <f t="shared" si="2"/>
        <v>2040</v>
      </c>
      <c r="C38" s="27">
        <v>99.569296691920272</v>
      </c>
      <c r="D38" s="27">
        <v>6.7429727731567981</v>
      </c>
      <c r="E38" s="27">
        <v>119.21612329853274</v>
      </c>
      <c r="F38" s="27">
        <v>-68.159999999999499</v>
      </c>
      <c r="G38" s="27">
        <v>-19.900000000000546</v>
      </c>
      <c r="H38" s="27">
        <f t="shared" si="0"/>
        <v>137.46839276360976</v>
      </c>
      <c r="I38" s="21">
        <v>142565521.53850287</v>
      </c>
      <c r="J38" s="22">
        <f t="shared" si="1"/>
        <v>0.96424711445034406</v>
      </c>
      <c r="K38" s="28"/>
      <c r="L38" s="4"/>
    </row>
    <row r="39" spans="2:12" x14ac:dyDescent="0.25">
      <c r="B39" s="19">
        <f t="shared" si="2"/>
        <v>2041</v>
      </c>
      <c r="C39" s="27">
        <v>94.923260421095847</v>
      </c>
      <c r="D39" s="27">
        <v>6.5026965780201582</v>
      </c>
      <c r="E39" s="27">
        <v>117.7441625393927</v>
      </c>
      <c r="F39" s="27">
        <v>-61.349999999999937</v>
      </c>
      <c r="G39" s="27">
        <v>-15.149999999999636</v>
      </c>
      <c r="H39" s="27">
        <f t="shared" si="0"/>
        <v>142.67011953850914</v>
      </c>
      <c r="I39" s="21">
        <v>144168017.47006798</v>
      </c>
      <c r="J39" s="22">
        <f t="shared" si="1"/>
        <v>0.98961005389513779</v>
      </c>
      <c r="K39" s="28"/>
      <c r="L39" s="4"/>
    </row>
    <row r="40" spans="2:12" x14ac:dyDescent="0.25">
      <c r="B40" s="19">
        <f t="shared" si="2"/>
        <v>2042</v>
      </c>
      <c r="C40" s="27">
        <v>90.278044868546431</v>
      </c>
      <c r="D40" s="27">
        <v>6.2689516598090362</v>
      </c>
      <c r="E40" s="27">
        <v>153.49601258241177</v>
      </c>
      <c r="F40" s="27">
        <v>-64.510000000000076</v>
      </c>
      <c r="G40" s="27">
        <v>-17.930000000000291</v>
      </c>
      <c r="H40" s="27">
        <f t="shared" si="0"/>
        <v>167.60300911076686</v>
      </c>
      <c r="I40" s="21">
        <v>145770812.32266295</v>
      </c>
      <c r="J40" s="22">
        <f t="shared" si="1"/>
        <v>1.1497707012826301</v>
      </c>
      <c r="K40" s="28"/>
      <c r="L40" s="4"/>
    </row>
    <row r="41" spans="2:12" x14ac:dyDescent="0.25">
      <c r="B41" s="19">
        <f t="shared" si="2"/>
        <v>2043</v>
      </c>
      <c r="C41" s="27">
        <v>85.63363554500279</v>
      </c>
      <c r="D41" s="27">
        <v>5.117390286229174</v>
      </c>
      <c r="E41" s="27">
        <v>127.64682440754754</v>
      </c>
      <c r="F41" s="27">
        <v>-62.949999999999861</v>
      </c>
      <c r="G41" s="27">
        <v>-17.729999999999563</v>
      </c>
      <c r="H41" s="27">
        <f t="shared" si="0"/>
        <v>137.7178502387801</v>
      </c>
      <c r="I41" s="21">
        <v>147376143.88426501</v>
      </c>
      <c r="J41" s="22">
        <f t="shared" si="1"/>
        <v>0.93446501319053654</v>
      </c>
      <c r="K41" s="28"/>
      <c r="L41" s="4"/>
    </row>
    <row r="42" spans="2:12" x14ac:dyDescent="0.25">
      <c r="B42" s="19">
        <f t="shared" si="2"/>
        <v>2044</v>
      </c>
      <c r="C42" s="27">
        <v>81.374037122871641</v>
      </c>
      <c r="D42" s="27">
        <v>4.474848304092319</v>
      </c>
      <c r="E42" s="27">
        <v>131.49658171814335</v>
      </c>
      <c r="F42" s="27">
        <v>-63.639999999999276</v>
      </c>
      <c r="G42" s="27">
        <v>-16.630000000000109</v>
      </c>
      <c r="H42" s="27">
        <f t="shared" si="0"/>
        <v>137.07546714510792</v>
      </c>
      <c r="I42" s="21">
        <v>148984031.52767959</v>
      </c>
      <c r="J42" s="22">
        <f t="shared" si="1"/>
        <v>0.92006818274105306</v>
      </c>
      <c r="K42" s="28"/>
      <c r="L42" s="4"/>
    </row>
    <row r="43" spans="2:12" x14ac:dyDescent="0.25">
      <c r="B43" s="19">
        <f t="shared" si="2"/>
        <v>2045</v>
      </c>
      <c r="C43" s="27">
        <v>77.389439985337731</v>
      </c>
      <c r="D43" s="27">
        <v>4.3025928382855909</v>
      </c>
      <c r="E43" s="27">
        <v>152.20483770145083</v>
      </c>
      <c r="F43" s="27">
        <v>-65.473749999999512</v>
      </c>
      <c r="G43" s="27">
        <v>-17.960399999999936</v>
      </c>
      <c r="H43" s="27">
        <f t="shared" si="0"/>
        <v>150.4627205250747</v>
      </c>
      <c r="I43" s="21">
        <v>150594494.90389708</v>
      </c>
      <c r="J43" s="22">
        <f t="shared" si="1"/>
        <v>0.99912497213854679</v>
      </c>
      <c r="K43" s="28"/>
      <c r="L43" s="4"/>
    </row>
    <row r="44" spans="2:12" x14ac:dyDescent="0.25">
      <c r="B44" s="19">
        <f t="shared" si="2"/>
        <v>2046</v>
      </c>
      <c r="C44" s="27">
        <v>73.405595892244946</v>
      </c>
      <c r="D44" s="27">
        <v>4.1303737790135102</v>
      </c>
      <c r="E44" s="27">
        <v>143.0378478596264</v>
      </c>
      <c r="F44" s="27">
        <v>-67.360626249998205</v>
      </c>
      <c r="G44" s="27">
        <v>-19.397232000000258</v>
      </c>
      <c r="H44" s="27">
        <f t="shared" si="0"/>
        <v>133.8159592808864</v>
      </c>
      <c r="I44" s="21">
        <v>152207553.94625774</v>
      </c>
      <c r="J44" s="22">
        <f t="shared" si="1"/>
        <v>0.8791676616006513</v>
      </c>
      <c r="K44" s="28"/>
      <c r="L44" s="4"/>
    </row>
    <row r="45" spans="2:12" x14ac:dyDescent="0.25">
      <c r="B45" s="19">
        <f t="shared" si="2"/>
        <v>2047</v>
      </c>
      <c r="C45" s="27">
        <v>69.42263853545046</v>
      </c>
      <c r="D45" s="27">
        <v>3.9662071196680841</v>
      </c>
      <c r="E45" s="27">
        <v>142.97650737965003</v>
      </c>
      <c r="F45" s="27">
        <v>-69.302175381247878</v>
      </c>
      <c r="G45" s="27">
        <v>-20.949010559999806</v>
      </c>
      <c r="H45" s="27">
        <f t="shared" si="0"/>
        <v>126.1141670935209</v>
      </c>
      <c r="I45" s="21">
        <v>153823228.87468007</v>
      </c>
      <c r="J45" s="22">
        <f t="shared" si="1"/>
        <v>0.81986425597831025</v>
      </c>
      <c r="K45" s="28"/>
      <c r="L45" s="4"/>
    </row>
    <row r="46" spans="2:12" x14ac:dyDescent="0.25">
      <c r="B46" s="19">
        <f t="shared" si="2"/>
        <v>2048</v>
      </c>
      <c r="C46" s="27">
        <v>65.440495410464337</v>
      </c>
      <c r="D46" s="27">
        <v>3.8181249037682505</v>
      </c>
      <c r="E46" s="27">
        <v>133.13210940422255</v>
      </c>
      <c r="F46" s="27">
        <v>-71.299989245029963</v>
      </c>
      <c r="G46" s="27">
        <v>-22.624931404800009</v>
      </c>
      <c r="H46" s="27">
        <f t="shared" si="0"/>
        <v>108.46580906862516</v>
      </c>
      <c r="I46" s="21">
        <v>155441540.19995201</v>
      </c>
      <c r="J46" s="22">
        <f t="shared" si="1"/>
        <v>0.6977916516337932</v>
      </c>
      <c r="K46" s="28"/>
      <c r="L46" s="4"/>
    </row>
    <row r="47" spans="2:12" x14ac:dyDescent="0.25">
      <c r="B47" s="19">
        <f t="shared" si="2"/>
        <v>2049</v>
      </c>
      <c r="C47" s="27">
        <v>36.922005500201521</v>
      </c>
      <c r="D47" s="27">
        <v>3.6780940257173853</v>
      </c>
      <c r="E47" s="27">
        <v>113.80706054843979</v>
      </c>
      <c r="F47" s="27">
        <v>-73.355706239783729</v>
      </c>
      <c r="G47" s="27">
        <v>-24.434925917183136</v>
      </c>
      <c r="H47" s="27">
        <f t="shared" si="0"/>
        <v>56.616527917391835</v>
      </c>
      <c r="I47" s="21">
        <v>157062508.72808644</v>
      </c>
      <c r="J47" s="22">
        <f t="shared" si="1"/>
        <v>0.36047130773524616</v>
      </c>
      <c r="K47" s="28"/>
      <c r="L47" s="4"/>
    </row>
    <row r="48" spans="2:12" x14ac:dyDescent="0.25">
      <c r="K48" s="28"/>
      <c r="L48" s="4"/>
    </row>
    <row r="49" spans="2:12" x14ac:dyDescent="0.25">
      <c r="B49" s="20" t="s">
        <v>30</v>
      </c>
      <c r="K49" s="28"/>
      <c r="L49" s="4"/>
    </row>
    <row r="50" spans="2:12" x14ac:dyDescent="0.25">
      <c r="K50" s="28"/>
      <c r="L50" s="4"/>
    </row>
    <row r="51" spans="2:12" x14ac:dyDescent="0.25">
      <c r="B51" s="20" t="s">
        <v>46</v>
      </c>
      <c r="C51" s="26"/>
      <c r="D51" s="26"/>
      <c r="E51" s="26"/>
      <c r="F51" s="26"/>
      <c r="G51" s="26"/>
      <c r="H51" s="26"/>
      <c r="I51" s="26"/>
      <c r="J51" s="26"/>
      <c r="K51" s="28"/>
      <c r="L51" s="4"/>
    </row>
    <row r="52" spans="2:12" x14ac:dyDescent="0.25">
      <c r="B52" s="20" t="s">
        <v>56</v>
      </c>
      <c r="K52" s="28"/>
      <c r="L52" s="4"/>
    </row>
    <row r="53" spans="2:12" x14ac:dyDescent="0.25">
      <c r="B53" s="20" t="s">
        <v>47</v>
      </c>
      <c r="K53" s="28"/>
      <c r="L53" s="4"/>
    </row>
    <row r="54" spans="2:12" x14ac:dyDescent="0.25">
      <c r="B54" s="20" t="s">
        <v>29</v>
      </c>
      <c r="K54" s="28"/>
      <c r="L54" s="4"/>
    </row>
    <row r="55" spans="2:12" x14ac:dyDescent="0.25">
      <c r="K55" s="28"/>
      <c r="L55" s="4"/>
    </row>
    <row r="56" spans="2:12" x14ac:dyDescent="0.25">
      <c r="K56" s="28"/>
      <c r="L56" s="4"/>
    </row>
    <row r="57" spans="2:12" x14ac:dyDescent="0.25">
      <c r="K57" s="28"/>
      <c r="L57" s="4"/>
    </row>
    <row r="58" spans="2:12" x14ac:dyDescent="0.25">
      <c r="K58" s="28"/>
      <c r="L58" s="4"/>
    </row>
    <row r="59" spans="2:12" x14ac:dyDescent="0.25">
      <c r="K59" s="28"/>
      <c r="L59" s="4"/>
    </row>
    <row r="60" spans="2:12" x14ac:dyDescent="0.25">
      <c r="K60" s="28"/>
      <c r="L60" s="4"/>
    </row>
    <row r="61" spans="2:12" x14ac:dyDescent="0.25">
      <c r="K61" s="28"/>
      <c r="L61" s="4"/>
    </row>
    <row r="62" spans="2:12" x14ac:dyDescent="0.25">
      <c r="K62" s="28"/>
      <c r="L62" s="4"/>
    </row>
    <row r="63" spans="2:12" x14ac:dyDescent="0.25">
      <c r="K63" s="28"/>
      <c r="L63" s="4"/>
    </row>
    <row r="64" spans="2:12" x14ac:dyDescent="0.25">
      <c r="K64" s="28"/>
      <c r="L64" s="4"/>
    </row>
    <row r="65" spans="11:12" x14ac:dyDescent="0.25">
      <c r="K65" s="28"/>
      <c r="L65" s="4"/>
    </row>
    <row r="66" spans="11:12" x14ac:dyDescent="0.25">
      <c r="K66" s="28"/>
      <c r="L66" s="4"/>
    </row>
    <row r="67" spans="11:12" x14ac:dyDescent="0.25">
      <c r="K67" s="28"/>
      <c r="L67" s="4"/>
    </row>
    <row r="68" spans="11:12" x14ac:dyDescent="0.25">
      <c r="K68" s="28"/>
      <c r="L68" s="4"/>
    </row>
    <row r="69" spans="11:12" x14ac:dyDescent="0.25">
      <c r="K69" s="28"/>
      <c r="L69" s="4"/>
    </row>
    <row r="70" spans="11:12" x14ac:dyDescent="0.25">
      <c r="K70" s="28"/>
      <c r="L70" s="4"/>
    </row>
    <row r="71" spans="11:12" x14ac:dyDescent="0.25">
      <c r="K71" s="28"/>
      <c r="L71" s="4"/>
    </row>
    <row r="72" spans="11:12" x14ac:dyDescent="0.25">
      <c r="K72" s="28"/>
      <c r="L72" s="4"/>
    </row>
    <row r="73" spans="11:12" x14ac:dyDescent="0.25">
      <c r="K73" s="28"/>
      <c r="L73" s="4"/>
    </row>
    <row r="74" spans="11:12" x14ac:dyDescent="0.25">
      <c r="K74" s="28"/>
      <c r="L74" s="4"/>
    </row>
    <row r="75" spans="11:12" x14ac:dyDescent="0.25">
      <c r="K75" s="28"/>
      <c r="L75" s="4"/>
    </row>
    <row r="76" spans="11:12" x14ac:dyDescent="0.25">
      <c r="K76" s="28"/>
      <c r="L76" s="4"/>
    </row>
    <row r="77" spans="11:12" x14ac:dyDescent="0.25">
      <c r="K77" s="28"/>
      <c r="L77" s="4"/>
    </row>
    <row r="78" spans="11:12" x14ac:dyDescent="0.25">
      <c r="K78" s="28"/>
      <c r="L78" s="4"/>
    </row>
    <row r="79" spans="11:12" x14ac:dyDescent="0.25">
      <c r="K79" s="28"/>
      <c r="L79" s="4"/>
    </row>
    <row r="80" spans="11:12" x14ac:dyDescent="0.25">
      <c r="K80" s="28"/>
      <c r="L80" s="4"/>
    </row>
    <row r="81" spans="11:12" x14ac:dyDescent="0.25">
      <c r="K81" s="28"/>
      <c r="L81" s="4"/>
    </row>
    <row r="82" spans="11:12" x14ac:dyDescent="0.25">
      <c r="K82" s="28"/>
      <c r="L82" s="4"/>
    </row>
    <row r="83" spans="11:12" x14ac:dyDescent="0.25">
      <c r="K83" s="28"/>
      <c r="L83" s="4"/>
    </row>
    <row r="84" spans="11:12" x14ac:dyDescent="0.25">
      <c r="K84" s="28"/>
      <c r="L84" s="4"/>
    </row>
    <row r="85" spans="11:12" x14ac:dyDescent="0.25">
      <c r="K85" s="28"/>
      <c r="L85" s="4"/>
    </row>
    <row r="86" spans="11:12" x14ac:dyDescent="0.25">
      <c r="K86" s="28"/>
      <c r="L86" s="4"/>
    </row>
    <row r="87" spans="11:12" x14ac:dyDescent="0.25">
      <c r="K87" s="28"/>
      <c r="L87" s="4"/>
    </row>
    <row r="88" spans="11:12" x14ac:dyDescent="0.25">
      <c r="K88" s="28"/>
      <c r="L88" s="4"/>
    </row>
    <row r="89" spans="11:12" x14ac:dyDescent="0.25">
      <c r="K89" s="28"/>
      <c r="L89" s="4"/>
    </row>
    <row r="90" spans="11:12" x14ac:dyDescent="0.25">
      <c r="K90" s="28"/>
      <c r="L90" s="4"/>
    </row>
    <row r="91" spans="11:12" x14ac:dyDescent="0.25">
      <c r="K91" s="28"/>
      <c r="L91" s="4"/>
    </row>
    <row r="92" spans="11:12" x14ac:dyDescent="0.25">
      <c r="K92" s="28"/>
      <c r="L92" s="4"/>
    </row>
  </sheetData>
  <mergeCells count="4">
    <mergeCell ref="B8:J8"/>
    <mergeCell ref="B9:J9"/>
    <mergeCell ref="B10:J10"/>
    <mergeCell ref="B11:J11"/>
  </mergeCells>
  <pageMargins left="0.7" right="0.7" top="0.75" bottom="0.75" header="0.3" footer="0.3"/>
  <pageSetup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workbookViewId="0">
      <selection activeCell="A6" sqref="A6"/>
    </sheetView>
  </sheetViews>
  <sheetFormatPr defaultRowHeight="15" x14ac:dyDescent="0.25"/>
  <cols>
    <col min="1" max="1" width="9.140625" style="16"/>
    <col min="2" max="2" width="9.140625" style="18"/>
    <col min="3" max="9" width="15.140625" style="16" customWidth="1"/>
    <col min="10" max="10" width="17.28515625" style="16" customWidth="1"/>
    <col min="11" max="16384" width="9.140625" style="16"/>
  </cols>
  <sheetData>
    <row r="1" spans="1:10" x14ac:dyDescent="0.25">
      <c r="A1" s="41" t="s">
        <v>59</v>
      </c>
      <c r="B1" s="40"/>
    </row>
    <row r="2" spans="1:10" x14ac:dyDescent="0.25">
      <c r="A2" s="41" t="s">
        <v>60</v>
      </c>
      <c r="B2" s="40"/>
    </row>
    <row r="3" spans="1:10" x14ac:dyDescent="0.25">
      <c r="A3" s="41" t="s">
        <v>61</v>
      </c>
      <c r="B3" s="40"/>
    </row>
    <row r="4" spans="1:10" x14ac:dyDescent="0.25">
      <c r="A4" s="41" t="s">
        <v>63</v>
      </c>
      <c r="B4" s="40"/>
    </row>
    <row r="5" spans="1:10" x14ac:dyDescent="0.25">
      <c r="A5" s="41" t="s">
        <v>62</v>
      </c>
      <c r="B5" s="40"/>
    </row>
    <row r="6" spans="1:10" x14ac:dyDescent="0.25">
      <c r="A6" s="41" t="s">
        <v>70</v>
      </c>
      <c r="B6" s="40"/>
    </row>
    <row r="7" spans="1:10" x14ac:dyDescent="0.25">
      <c r="A7" s="16">
        <v>1</v>
      </c>
      <c r="J7" s="18" t="s">
        <v>22</v>
      </c>
    </row>
    <row r="8" spans="1:10" x14ac:dyDescent="0.25">
      <c r="B8" s="44" t="s">
        <v>7</v>
      </c>
      <c r="C8" s="44"/>
      <c r="D8" s="44"/>
      <c r="E8" s="44"/>
      <c r="F8" s="44"/>
      <c r="G8" s="44"/>
      <c r="H8" s="44"/>
      <c r="I8" s="44"/>
      <c r="J8" s="44"/>
    </row>
    <row r="9" spans="1:10" x14ac:dyDescent="0.25">
      <c r="B9" s="44" t="s">
        <v>8</v>
      </c>
      <c r="C9" s="44"/>
      <c r="D9" s="44"/>
      <c r="E9" s="44"/>
      <c r="F9" s="44"/>
      <c r="G9" s="44"/>
      <c r="H9" s="44"/>
      <c r="I9" s="44"/>
      <c r="J9" s="44"/>
    </row>
    <row r="10" spans="1:10" ht="18.75" x14ac:dyDescent="0.3">
      <c r="B10" s="42" t="s">
        <v>48</v>
      </c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B11" s="43" t="s">
        <v>6</v>
      </c>
      <c r="C11" s="43"/>
      <c r="D11" s="43"/>
      <c r="E11" s="43"/>
      <c r="F11" s="43"/>
      <c r="G11" s="43"/>
      <c r="H11" s="43"/>
      <c r="I11" s="43"/>
      <c r="J11" s="43"/>
    </row>
    <row r="12" spans="1:10" x14ac:dyDescent="0.25">
      <c r="B12" s="8"/>
      <c r="C12" s="9" t="s">
        <v>13</v>
      </c>
      <c r="D12" s="9" t="s">
        <v>13</v>
      </c>
      <c r="E12" s="9"/>
      <c r="F12" s="9"/>
      <c r="G12" s="9"/>
      <c r="H12" s="9"/>
      <c r="I12" s="10"/>
      <c r="J12" s="9"/>
    </row>
    <row r="13" spans="1:10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  <c r="I13" s="7"/>
      <c r="J13" s="5"/>
    </row>
    <row r="14" spans="1:10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  <c r="I14" s="7" t="s">
        <v>17</v>
      </c>
      <c r="J14" s="5" t="s">
        <v>11</v>
      </c>
    </row>
    <row r="15" spans="1:10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  <c r="I15" s="7" t="s">
        <v>18</v>
      </c>
      <c r="J15" s="5" t="s">
        <v>10</v>
      </c>
    </row>
    <row r="16" spans="1:10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7" t="s">
        <v>5</v>
      </c>
      <c r="I16" s="6" t="s">
        <v>20</v>
      </c>
      <c r="J16" s="13" t="s">
        <v>19</v>
      </c>
    </row>
    <row r="17" spans="2:12" x14ac:dyDescent="0.25">
      <c r="B17" s="19">
        <v>2019</v>
      </c>
      <c r="C17" s="27">
        <v>105.92112522856004</v>
      </c>
      <c r="D17" s="27">
        <v>8.9708893698200445</v>
      </c>
      <c r="E17" s="27">
        <v>8.5830000000000002</v>
      </c>
      <c r="F17" s="27">
        <v>-12.969999999999963</v>
      </c>
      <c r="G17" s="27">
        <v>-0.1100000000000001</v>
      </c>
      <c r="H17" s="27">
        <f t="shared" ref="H17:H47" si="0">SUM(C17:G17)</f>
        <v>110.39501459838011</v>
      </c>
      <c r="I17" s="24">
        <v>115028551.1788687</v>
      </c>
      <c r="J17" s="22">
        <f>H17*1000000/I17</f>
        <v>0.95971837832432183</v>
      </c>
      <c r="K17" s="28"/>
      <c r="L17" s="4"/>
    </row>
    <row r="18" spans="2:12" x14ac:dyDescent="0.25">
      <c r="B18" s="19">
        <f>B17+1</f>
        <v>2020</v>
      </c>
      <c r="C18" s="27">
        <v>176.52919171068618</v>
      </c>
      <c r="D18" s="27">
        <v>12.105881080102693</v>
      </c>
      <c r="E18" s="27">
        <v>12.146653292442894</v>
      </c>
      <c r="F18" s="27">
        <v>-49.480000000000054</v>
      </c>
      <c r="G18" s="27">
        <v>-5.5199999999999818</v>
      </c>
      <c r="H18" s="27">
        <f t="shared" si="0"/>
        <v>145.78172608323175</v>
      </c>
      <c r="I18" s="21">
        <v>115640730.73171964</v>
      </c>
      <c r="J18" s="22">
        <f t="shared" ref="J18:J47" si="1">H18*1000000/I18</f>
        <v>1.2606434182903739</v>
      </c>
      <c r="K18" s="28"/>
      <c r="L18" s="4"/>
    </row>
    <row r="19" spans="2:12" x14ac:dyDescent="0.25">
      <c r="B19" s="19">
        <f t="shared" ref="B19:B47" si="2">B18+1</f>
        <v>2021</v>
      </c>
      <c r="C19" s="27">
        <v>169.97273979914269</v>
      </c>
      <c r="D19" s="27">
        <v>11.605607672344835</v>
      </c>
      <c r="E19" s="27">
        <v>13.921560559967077</v>
      </c>
      <c r="F19" s="27">
        <v>-58.639999999999965</v>
      </c>
      <c r="G19" s="27">
        <v>-6.8700000000000045</v>
      </c>
      <c r="H19" s="27">
        <f t="shared" si="0"/>
        <v>129.98990803145463</v>
      </c>
      <c r="I19" s="21">
        <v>115762635.64719439</v>
      </c>
      <c r="J19" s="22">
        <f t="shared" si="1"/>
        <v>1.1229003840895624</v>
      </c>
      <c r="K19" s="28"/>
      <c r="L19" s="4"/>
    </row>
    <row r="20" spans="2:12" x14ac:dyDescent="0.25">
      <c r="B20" s="19">
        <f t="shared" si="2"/>
        <v>2022</v>
      </c>
      <c r="C20" s="27">
        <v>163.65901729370722</v>
      </c>
      <c r="D20" s="27">
        <v>11.132404221262924</v>
      </c>
      <c r="E20" s="27">
        <v>22.266599159118968</v>
      </c>
      <c r="F20" s="27">
        <v>-52.650000000000126</v>
      </c>
      <c r="G20" s="27">
        <v>-7.0299999999999727</v>
      </c>
      <c r="H20" s="27">
        <f t="shared" si="0"/>
        <v>137.37802067408902</v>
      </c>
      <c r="I20" s="21">
        <v>115947585.30032244</v>
      </c>
      <c r="J20" s="22">
        <f t="shared" si="1"/>
        <v>1.1848286475156717</v>
      </c>
      <c r="K20" s="28"/>
      <c r="L20" s="4"/>
    </row>
    <row r="21" spans="2:12" x14ac:dyDescent="0.25">
      <c r="B21" s="19">
        <f t="shared" si="2"/>
        <v>2023</v>
      </c>
      <c r="C21" s="27">
        <v>275.51633882324825</v>
      </c>
      <c r="D21" s="27">
        <v>16.717838356414752</v>
      </c>
      <c r="E21" s="27">
        <v>34.393830156624055</v>
      </c>
      <c r="F21" s="27">
        <v>-113.18000000000058</v>
      </c>
      <c r="G21" s="27">
        <v>-15.189999999999941</v>
      </c>
      <c r="H21" s="27">
        <f t="shared" si="0"/>
        <v>198.25800733628654</v>
      </c>
      <c r="I21" s="21">
        <v>116793938.04134226</v>
      </c>
      <c r="J21" s="22">
        <f t="shared" si="1"/>
        <v>1.697502547316351</v>
      </c>
      <c r="K21" s="28"/>
      <c r="L21" s="4"/>
    </row>
    <row r="22" spans="2:12" x14ac:dyDescent="0.25">
      <c r="B22" s="19">
        <f t="shared" si="2"/>
        <v>2024</v>
      </c>
      <c r="C22" s="27">
        <v>227.95601106341437</v>
      </c>
      <c r="D22" s="27">
        <v>14.142157380499366</v>
      </c>
      <c r="E22" s="27">
        <v>34.987872161570891</v>
      </c>
      <c r="F22" s="27">
        <v>-67.760000000000218</v>
      </c>
      <c r="G22" s="27">
        <v>-10.519999999999982</v>
      </c>
      <c r="H22" s="27">
        <f t="shared" si="0"/>
        <v>198.80604060548444</v>
      </c>
      <c r="I22" s="21">
        <v>117910824.81911477</v>
      </c>
      <c r="J22" s="22">
        <f t="shared" si="1"/>
        <v>1.686071155133295</v>
      </c>
      <c r="K22" s="28"/>
      <c r="L22" s="4"/>
    </row>
    <row r="23" spans="2:12" x14ac:dyDescent="0.25">
      <c r="B23" s="19">
        <f t="shared" si="2"/>
        <v>2025</v>
      </c>
      <c r="C23" s="27">
        <v>134.7681364821228</v>
      </c>
      <c r="D23" s="27">
        <v>9.2677378793963161</v>
      </c>
      <c r="E23" s="27">
        <v>32.913398663498697</v>
      </c>
      <c r="F23" s="27">
        <v>-31.090000000000323</v>
      </c>
      <c r="G23" s="27">
        <v>-6.3500000000000227</v>
      </c>
      <c r="H23" s="27">
        <f t="shared" si="0"/>
        <v>139.50927302501748</v>
      </c>
      <c r="I23" s="21">
        <v>118626972.50116591</v>
      </c>
      <c r="J23" s="22">
        <f t="shared" si="1"/>
        <v>1.1760333260097853</v>
      </c>
      <c r="K23" s="28"/>
      <c r="L23" s="4"/>
    </row>
    <row r="24" spans="2:12" x14ac:dyDescent="0.25">
      <c r="B24" s="19">
        <f t="shared" si="2"/>
        <v>2026</v>
      </c>
      <c r="C24" s="27">
        <v>129.67163595540615</v>
      </c>
      <c r="D24" s="27">
        <v>8.9054030928642192</v>
      </c>
      <c r="E24" s="27">
        <v>41.286564282456069</v>
      </c>
      <c r="F24" s="27">
        <v>-27.999999999999446</v>
      </c>
      <c r="G24" s="27">
        <v>-5.5900000000000318</v>
      </c>
      <c r="H24" s="27">
        <f t="shared" si="0"/>
        <v>146.27360333072698</v>
      </c>
      <c r="I24" s="21">
        <v>119768718.53146659</v>
      </c>
      <c r="J24" s="22">
        <f t="shared" si="1"/>
        <v>1.2213005626531508</v>
      </c>
      <c r="K24" s="28"/>
      <c r="L24" s="4"/>
    </row>
    <row r="25" spans="2:12" x14ac:dyDescent="0.25">
      <c r="B25" s="19">
        <f t="shared" si="2"/>
        <v>2027</v>
      </c>
      <c r="C25" s="27">
        <v>124.64863864982038</v>
      </c>
      <c r="D25" s="27">
        <v>8.5401242866861509</v>
      </c>
      <c r="E25" s="27">
        <v>41.275034482670307</v>
      </c>
      <c r="F25" s="27">
        <v>-24.879999999999995</v>
      </c>
      <c r="G25" s="27">
        <v>-5.3999999999999773</v>
      </c>
      <c r="H25" s="27">
        <f t="shared" si="0"/>
        <v>144.18379741917687</v>
      </c>
      <c r="I25" s="21">
        <v>121079588.09979202</v>
      </c>
      <c r="J25" s="22">
        <f t="shared" si="1"/>
        <v>1.1908183673398585</v>
      </c>
      <c r="K25" s="28"/>
      <c r="L25" s="4"/>
    </row>
    <row r="26" spans="2:12" x14ac:dyDescent="0.25">
      <c r="B26" s="19">
        <f t="shared" si="2"/>
        <v>2028</v>
      </c>
      <c r="C26" s="27">
        <v>119.61672864038212</v>
      </c>
      <c r="D26" s="27">
        <v>8.172354496805184</v>
      </c>
      <c r="E26" s="27">
        <v>42.1277102286938</v>
      </c>
      <c r="F26" s="27">
        <v>-31.54999999999982</v>
      </c>
      <c r="G26" s="27">
        <v>-5.7099999999999227</v>
      </c>
      <c r="H26" s="27">
        <f t="shared" si="0"/>
        <v>132.65679336588138</v>
      </c>
      <c r="I26" s="21">
        <v>122874115.1486672</v>
      </c>
      <c r="J26" s="22">
        <f t="shared" si="1"/>
        <v>1.0796154520045005</v>
      </c>
      <c r="K26" s="28"/>
      <c r="L26" s="4"/>
    </row>
    <row r="27" spans="2:12" x14ac:dyDescent="0.25">
      <c r="B27" s="19">
        <f t="shared" si="2"/>
        <v>2029</v>
      </c>
      <c r="C27" s="27">
        <v>114.56338000087669</v>
      </c>
      <c r="D27" s="27">
        <v>7.7980961206826578</v>
      </c>
      <c r="E27" s="27">
        <v>44.779929407734322</v>
      </c>
      <c r="F27" s="27">
        <v>-31.150000000000659</v>
      </c>
      <c r="G27" s="27">
        <v>-5.6599999999999682</v>
      </c>
      <c r="H27" s="27">
        <f t="shared" si="0"/>
        <v>130.33140552929305</v>
      </c>
      <c r="I27" s="21">
        <v>124720594.77552998</v>
      </c>
      <c r="J27" s="22">
        <f t="shared" si="1"/>
        <v>1.0449870429487713</v>
      </c>
      <c r="K27" s="28"/>
      <c r="L27" s="4"/>
    </row>
    <row r="28" spans="2:12" x14ac:dyDescent="0.25">
      <c r="B28" s="19">
        <f t="shared" si="2"/>
        <v>2030</v>
      </c>
      <c r="C28" s="27">
        <v>109.4906223344276</v>
      </c>
      <c r="D28" s="27">
        <v>7.413879225379004</v>
      </c>
      <c r="E28" s="27">
        <v>77.922545127948695</v>
      </c>
      <c r="F28" s="27">
        <v>-38.089999999999748</v>
      </c>
      <c r="G28" s="27">
        <v>-7.6600000000000819</v>
      </c>
      <c r="H28" s="27">
        <f t="shared" si="0"/>
        <v>149.07704668775546</v>
      </c>
      <c r="I28" s="21">
        <v>126934224.19404316</v>
      </c>
      <c r="J28" s="22">
        <f t="shared" si="1"/>
        <v>1.1744432806385043</v>
      </c>
      <c r="K28" s="28"/>
      <c r="L28" s="4"/>
    </row>
    <row r="29" spans="2:12" x14ac:dyDescent="0.25">
      <c r="B29" s="19">
        <f t="shared" si="2"/>
        <v>2031</v>
      </c>
      <c r="C29" s="27">
        <v>242.52171702918127</v>
      </c>
      <c r="D29" s="27">
        <v>14.08974992767944</v>
      </c>
      <c r="E29" s="27">
        <v>52.939863280485305</v>
      </c>
      <c r="F29" s="27">
        <v>-61.500000000000099</v>
      </c>
      <c r="G29" s="27">
        <v>-15.5300000000002</v>
      </c>
      <c r="H29" s="27">
        <f t="shared" si="0"/>
        <v>232.52133023734575</v>
      </c>
      <c r="I29" s="21">
        <v>128738761.41200444</v>
      </c>
      <c r="J29" s="22">
        <f t="shared" si="1"/>
        <v>1.8061485731807263</v>
      </c>
      <c r="K29" s="28"/>
      <c r="L29" s="4"/>
    </row>
    <row r="30" spans="2:12" x14ac:dyDescent="0.25">
      <c r="B30" s="19">
        <f t="shared" si="2"/>
        <v>2032</v>
      </c>
      <c r="C30" s="27">
        <v>221.71619479427545</v>
      </c>
      <c r="D30" s="27">
        <v>12.875133752826034</v>
      </c>
      <c r="E30" s="27">
        <v>78.841921277391606</v>
      </c>
      <c r="F30" s="27">
        <v>-58.650000000000063</v>
      </c>
      <c r="G30" s="27">
        <v>-14.629999999999882</v>
      </c>
      <c r="H30" s="27">
        <f t="shared" si="0"/>
        <v>240.15324982449314</v>
      </c>
      <c r="I30" s="21">
        <v>130624399.95479271</v>
      </c>
      <c r="J30" s="22">
        <f t="shared" si="1"/>
        <v>1.8385022239918947</v>
      </c>
      <c r="K30" s="28"/>
      <c r="L30" s="4"/>
    </row>
    <row r="31" spans="2:12" x14ac:dyDescent="0.25">
      <c r="B31" s="19">
        <f t="shared" si="2"/>
        <v>2033</v>
      </c>
      <c r="C31" s="27">
        <v>136.11382793693042</v>
      </c>
      <c r="D31" s="27">
        <v>8.379179985175524</v>
      </c>
      <c r="E31" s="27">
        <v>79.309736237419585</v>
      </c>
      <c r="F31" s="27">
        <v>-49.569999999999922</v>
      </c>
      <c r="G31" s="27">
        <v>-11.169999999999845</v>
      </c>
      <c r="H31" s="27">
        <f t="shared" si="0"/>
        <v>163.06274415952572</v>
      </c>
      <c r="I31" s="21">
        <v>131606155.03206542</v>
      </c>
      <c r="J31" s="22">
        <f t="shared" si="1"/>
        <v>1.2390206530978434</v>
      </c>
      <c r="K31" s="28"/>
      <c r="L31" s="4"/>
    </row>
    <row r="32" spans="2:12" x14ac:dyDescent="0.25">
      <c r="B32" s="19">
        <f t="shared" si="2"/>
        <v>2034</v>
      </c>
      <c r="C32" s="27">
        <v>129.26783462726405</v>
      </c>
      <c r="D32" s="27">
        <v>7.9825009822597757</v>
      </c>
      <c r="E32" s="27">
        <v>88.759948327434756</v>
      </c>
      <c r="F32" s="27">
        <v>-50.199999999999719</v>
      </c>
      <c r="G32" s="27">
        <v>-12.950000000000045</v>
      </c>
      <c r="H32" s="27">
        <f t="shared" si="0"/>
        <v>162.86028393695881</v>
      </c>
      <c r="I32" s="21">
        <v>133088676.4446529</v>
      </c>
      <c r="J32" s="22">
        <f t="shared" si="1"/>
        <v>1.2236975247453672</v>
      </c>
      <c r="K32" s="28"/>
      <c r="L32" s="4"/>
    </row>
    <row r="33" spans="2:12" x14ac:dyDescent="0.25">
      <c r="B33" s="19">
        <f t="shared" si="2"/>
        <v>2035</v>
      </c>
      <c r="C33" s="27">
        <v>122.46825535958828</v>
      </c>
      <c r="D33" s="27">
        <v>7.6883076672215473</v>
      </c>
      <c r="E33" s="27">
        <v>70.746286843399957</v>
      </c>
      <c r="F33" s="27">
        <v>-49.030000000000328</v>
      </c>
      <c r="G33" s="27">
        <v>-13.359999999999673</v>
      </c>
      <c r="H33" s="27">
        <f t="shared" si="0"/>
        <v>138.51284987020978</v>
      </c>
      <c r="I33" s="21">
        <v>134779532.60985801</v>
      </c>
      <c r="J33" s="22">
        <f t="shared" si="1"/>
        <v>1.02769943765244</v>
      </c>
      <c r="K33" s="28"/>
      <c r="L33" s="4"/>
    </row>
    <row r="34" spans="2:12" x14ac:dyDescent="0.25">
      <c r="B34" s="19">
        <f t="shared" si="2"/>
        <v>2036</v>
      </c>
      <c r="C34" s="27">
        <v>115.71112334509144</v>
      </c>
      <c r="D34" s="27">
        <v>7.4459960760916797</v>
      </c>
      <c r="E34" s="27">
        <v>93.188755210712287</v>
      </c>
      <c r="F34" s="27">
        <v>-48.090000000000245</v>
      </c>
      <c r="G34" s="27">
        <v>-13.119999999999891</v>
      </c>
      <c r="H34" s="27">
        <f t="shared" si="0"/>
        <v>155.13587463189526</v>
      </c>
      <c r="I34" s="21">
        <v>136278792.33477503</v>
      </c>
      <c r="J34" s="22">
        <f t="shared" si="1"/>
        <v>1.1383713633945109</v>
      </c>
      <c r="K34" s="28"/>
      <c r="L34" s="4"/>
    </row>
    <row r="35" spans="2:12" x14ac:dyDescent="0.25">
      <c r="B35" s="19">
        <f t="shared" si="2"/>
        <v>2037</v>
      </c>
      <c r="C35" s="27">
        <v>108.99402970861911</v>
      </c>
      <c r="D35" s="27">
        <v>7.2036125743283703</v>
      </c>
      <c r="E35" s="27">
        <v>68.172621660134524</v>
      </c>
      <c r="F35" s="27">
        <v>-43.370000000000218</v>
      </c>
      <c r="G35" s="27">
        <v>-11.879999999999654</v>
      </c>
      <c r="H35" s="27">
        <f t="shared" si="0"/>
        <v>129.12026394308214</v>
      </c>
      <c r="I35" s="21">
        <v>137404970.23368123</v>
      </c>
      <c r="J35" s="22">
        <f t="shared" si="1"/>
        <v>0.93970591983310725</v>
      </c>
      <c r="K35" s="28"/>
      <c r="L35" s="4"/>
    </row>
    <row r="36" spans="2:12" x14ac:dyDescent="0.25">
      <c r="B36" s="19">
        <f t="shared" si="2"/>
        <v>2038</v>
      </c>
      <c r="C36" s="27">
        <v>102.31534979625326</v>
      </c>
      <c r="D36" s="27">
        <v>6.9947063883666978</v>
      </c>
      <c r="E36" s="27">
        <v>91.070159069951472</v>
      </c>
      <c r="F36" s="27">
        <v>-45.23999999999927</v>
      </c>
      <c r="G36" s="27">
        <v>-14.410000000000309</v>
      </c>
      <c r="H36" s="27">
        <f t="shared" si="0"/>
        <v>140.73021525457185</v>
      </c>
      <c r="I36" s="21">
        <v>138983691.85819453</v>
      </c>
      <c r="J36" s="22">
        <f t="shared" si="1"/>
        <v>1.0125663908695079</v>
      </c>
      <c r="K36" s="28"/>
      <c r="L36" s="4"/>
    </row>
    <row r="37" spans="2:12" x14ac:dyDescent="0.25">
      <c r="B37" s="19">
        <f t="shared" si="2"/>
        <v>2039</v>
      </c>
      <c r="C37" s="27">
        <v>96.105260896186564</v>
      </c>
      <c r="D37" s="27">
        <v>6.8218928617789647</v>
      </c>
      <c r="E37" s="27">
        <v>106.59491544167858</v>
      </c>
      <c r="F37" s="27">
        <v>-48.550000000000509</v>
      </c>
      <c r="G37" s="27">
        <v>-16.509999999999764</v>
      </c>
      <c r="H37" s="27">
        <f t="shared" si="0"/>
        <v>144.46206919964385</v>
      </c>
      <c r="I37" s="21">
        <v>140651763.67585739</v>
      </c>
      <c r="J37" s="22">
        <f t="shared" si="1"/>
        <v>1.0270903501257729</v>
      </c>
      <c r="K37" s="28"/>
      <c r="L37" s="4"/>
    </row>
    <row r="38" spans="2:12" x14ac:dyDescent="0.25">
      <c r="B38" s="19">
        <f t="shared" si="2"/>
        <v>2040</v>
      </c>
      <c r="C38" s="27">
        <v>90.851147298429623</v>
      </c>
      <c r="D38" s="27">
        <v>6.6064659248352529</v>
      </c>
      <c r="E38" s="27">
        <v>104.59518483806296</v>
      </c>
      <c r="F38" s="27">
        <v>-44.05999999999986</v>
      </c>
      <c r="G38" s="27">
        <v>-13.930000000000291</v>
      </c>
      <c r="H38" s="27">
        <f t="shared" si="0"/>
        <v>144.0627980613277</v>
      </c>
      <c r="I38" s="21">
        <v>142565521.53850287</v>
      </c>
      <c r="J38" s="22">
        <f t="shared" si="1"/>
        <v>1.0105023746742332</v>
      </c>
      <c r="K38" s="28"/>
      <c r="L38" s="4"/>
    </row>
    <row r="39" spans="2:12" x14ac:dyDescent="0.25">
      <c r="B39" s="19">
        <f t="shared" si="2"/>
        <v>2041</v>
      </c>
      <c r="C39" s="27">
        <v>86.103214926895816</v>
      </c>
      <c r="D39" s="27">
        <v>6.349316316992395</v>
      </c>
      <c r="E39" s="27">
        <v>100.854016436889</v>
      </c>
      <c r="F39" s="27">
        <v>-41.64</v>
      </c>
      <c r="G39" s="27">
        <v>-12.6899999999996</v>
      </c>
      <c r="H39" s="27">
        <f t="shared" si="0"/>
        <v>138.97654768077763</v>
      </c>
      <c r="I39" s="21">
        <v>144168017.47006798</v>
      </c>
      <c r="J39" s="22">
        <f t="shared" si="1"/>
        <v>0.9639901423325864</v>
      </c>
      <c r="K39" s="28"/>
      <c r="L39" s="4"/>
    </row>
    <row r="40" spans="2:12" x14ac:dyDescent="0.25">
      <c r="B40" s="19">
        <f t="shared" si="2"/>
        <v>2042</v>
      </c>
      <c r="C40" s="27">
        <v>81.355967505161061</v>
      </c>
      <c r="D40" s="27">
        <v>6.0986923584710011</v>
      </c>
      <c r="E40" s="27">
        <v>141.14083995231346</v>
      </c>
      <c r="F40" s="27">
        <v>-38.339999999999854</v>
      </c>
      <c r="G40" s="27">
        <v>-11.729999999999563</v>
      </c>
      <c r="H40" s="27">
        <f t="shared" si="0"/>
        <v>178.52549981594609</v>
      </c>
      <c r="I40" s="21">
        <v>145770812.32266295</v>
      </c>
      <c r="J40" s="22">
        <f t="shared" si="1"/>
        <v>1.2246999037144748</v>
      </c>
      <c r="K40" s="28"/>
      <c r="L40" s="4"/>
    </row>
    <row r="41" spans="2:12" x14ac:dyDescent="0.25">
      <c r="B41" s="19">
        <f t="shared" si="2"/>
        <v>2043</v>
      </c>
      <c r="C41" s="27">
        <v>77.187511393665318</v>
      </c>
      <c r="D41" s="27">
        <v>4.9302692109322876</v>
      </c>
      <c r="E41" s="27">
        <v>135.83060086654785</v>
      </c>
      <c r="F41" s="27">
        <v>-37.309999999999135</v>
      </c>
      <c r="G41" s="27">
        <v>-13</v>
      </c>
      <c r="H41" s="27">
        <f t="shared" si="0"/>
        <v>167.63838147114632</v>
      </c>
      <c r="I41" s="21">
        <v>147376143.88426501</v>
      </c>
      <c r="J41" s="22">
        <f t="shared" si="1"/>
        <v>1.1374865500809501</v>
      </c>
      <c r="K41" s="28"/>
      <c r="L41" s="4"/>
    </row>
    <row r="42" spans="2:12" x14ac:dyDescent="0.25">
      <c r="B42" s="19">
        <f t="shared" si="2"/>
        <v>2044</v>
      </c>
      <c r="C42" s="27">
        <v>73.950769237226268</v>
      </c>
      <c r="D42" s="27">
        <v>4.2707887395007731</v>
      </c>
      <c r="E42" s="27">
        <v>107.74573411190781</v>
      </c>
      <c r="F42" s="27">
        <v>-37.849999999999568</v>
      </c>
      <c r="G42" s="27">
        <v>-13.659999999999854</v>
      </c>
      <c r="H42" s="27">
        <f t="shared" si="0"/>
        <v>134.45729208863543</v>
      </c>
      <c r="I42" s="21">
        <v>148984031.52767959</v>
      </c>
      <c r="J42" s="22">
        <f t="shared" si="1"/>
        <v>0.90249465469495449</v>
      </c>
      <c r="K42" s="28"/>
      <c r="L42" s="4"/>
    </row>
    <row r="43" spans="2:12" x14ac:dyDescent="0.25">
      <c r="B43" s="19">
        <f t="shared" si="2"/>
        <v>2045</v>
      </c>
      <c r="C43" s="27">
        <v>70.375846443995442</v>
      </c>
      <c r="D43" s="27">
        <v>4.0815896653064669</v>
      </c>
      <c r="E43" s="27">
        <v>100.30685098160326</v>
      </c>
      <c r="F43" s="27">
        <v>-38.918649999998934</v>
      </c>
      <c r="G43" s="27">
        <v>-14.752800000000207</v>
      </c>
      <c r="H43" s="27">
        <f t="shared" si="0"/>
        <v>121.09283709090602</v>
      </c>
      <c r="I43" s="21">
        <v>150594494.90389708</v>
      </c>
      <c r="J43" s="22">
        <f t="shared" si="1"/>
        <v>0.80409869675636048</v>
      </c>
      <c r="K43" s="28"/>
      <c r="L43" s="4"/>
    </row>
    <row r="44" spans="2:12" x14ac:dyDescent="0.25">
      <c r="B44" s="19">
        <f t="shared" si="2"/>
        <v>2046</v>
      </c>
      <c r="C44" s="27">
        <v>66.213342914762052</v>
      </c>
      <c r="D44" s="27">
        <v>3.9405754848112053</v>
      </c>
      <c r="E44" s="27">
        <v>131.95552263450728</v>
      </c>
      <c r="F44" s="27">
        <v>-40.017688249999068</v>
      </c>
      <c r="G44" s="27">
        <v>-15.933024000000842</v>
      </c>
      <c r="H44" s="27">
        <f t="shared" si="0"/>
        <v>146.15872878408061</v>
      </c>
      <c r="I44" s="21">
        <v>152207553.94625774</v>
      </c>
      <c r="J44" s="22">
        <f t="shared" si="1"/>
        <v>0.96025936292023395</v>
      </c>
      <c r="K44" s="28"/>
      <c r="L44" s="4"/>
    </row>
    <row r="45" spans="2:12" x14ac:dyDescent="0.25">
      <c r="B45" s="19">
        <f t="shared" si="2"/>
        <v>2047</v>
      </c>
      <c r="C45" s="27">
        <v>62.051163637439231</v>
      </c>
      <c r="D45" s="27">
        <v>3.8584599072717509</v>
      </c>
      <c r="E45" s="27">
        <v>78.697506629419024</v>
      </c>
      <c r="F45" s="27">
        <v>-41.147984616248607</v>
      </c>
      <c r="G45" s="27">
        <v>-17.207665920001091</v>
      </c>
      <c r="H45" s="27">
        <f t="shared" si="0"/>
        <v>86.251479637880323</v>
      </c>
      <c r="I45" s="21">
        <v>153823228.87468007</v>
      </c>
      <c r="J45" s="22">
        <f t="shared" si="1"/>
        <v>0.56071817155879289</v>
      </c>
      <c r="K45" s="28"/>
      <c r="L45" s="4"/>
    </row>
    <row r="46" spans="2:12" x14ac:dyDescent="0.25">
      <c r="B46" s="19">
        <f t="shared" si="2"/>
        <v>2048</v>
      </c>
      <c r="C46" s="27">
        <v>58.298873497380555</v>
      </c>
      <c r="D46" s="27">
        <v>3.7494187757511241</v>
      </c>
      <c r="E46" s="27">
        <v>103.71605419280115</v>
      </c>
      <c r="F46" s="27">
        <v>-42.31043401645411</v>
      </c>
      <c r="G46" s="27">
        <v>-18.584279193601105</v>
      </c>
      <c r="H46" s="27">
        <f t="shared" si="0"/>
        <v>104.8696332558776</v>
      </c>
      <c r="I46" s="21">
        <v>155441540.19995201</v>
      </c>
      <c r="J46" s="22">
        <f t="shared" si="1"/>
        <v>0.67465642144936733</v>
      </c>
      <c r="K46" s="28"/>
      <c r="L46" s="4"/>
    </row>
    <row r="47" spans="2:12" x14ac:dyDescent="0.25">
      <c r="B47" s="19">
        <f t="shared" si="2"/>
        <v>2049</v>
      </c>
      <c r="C47" s="27">
        <v>31.006547713082909</v>
      </c>
      <c r="D47" s="27">
        <v>3.6029964533993137</v>
      </c>
      <c r="E47" s="27">
        <v>74.198093517839169</v>
      </c>
      <c r="F47" s="27">
        <v>-43.505957145210559</v>
      </c>
      <c r="G47" s="27">
        <v>-20.071021529089194</v>
      </c>
      <c r="H47" s="27">
        <f t="shared" si="0"/>
        <v>45.23065901002164</v>
      </c>
      <c r="I47" s="21">
        <v>157062508.72808644</v>
      </c>
      <c r="J47" s="22">
        <f t="shared" si="1"/>
        <v>0.28797871227389443</v>
      </c>
      <c r="K47" s="28"/>
      <c r="L47" s="4"/>
    </row>
    <row r="48" spans="2:12" x14ac:dyDescent="0.25">
      <c r="K48" s="28"/>
      <c r="L48" s="4"/>
    </row>
    <row r="49" spans="2:12" x14ac:dyDescent="0.25">
      <c r="B49" s="20" t="s">
        <v>30</v>
      </c>
      <c r="K49" s="28"/>
      <c r="L49" s="4"/>
    </row>
    <row r="50" spans="2:12" x14ac:dyDescent="0.25">
      <c r="K50" s="28"/>
      <c r="L50" s="4"/>
    </row>
    <row r="51" spans="2:12" x14ac:dyDescent="0.25">
      <c r="B51" s="20" t="s">
        <v>49</v>
      </c>
      <c r="C51" s="26"/>
      <c r="D51" s="26"/>
      <c r="E51" s="26"/>
      <c r="F51" s="26"/>
      <c r="G51" s="26"/>
      <c r="H51" s="26"/>
      <c r="I51" s="26"/>
      <c r="J51" s="26"/>
      <c r="K51" s="28"/>
      <c r="L51" s="4"/>
    </row>
    <row r="52" spans="2:12" x14ac:dyDescent="0.25">
      <c r="B52" s="20" t="s">
        <v>56</v>
      </c>
      <c r="K52" s="28"/>
      <c r="L52" s="4"/>
    </row>
    <row r="53" spans="2:12" x14ac:dyDescent="0.25">
      <c r="B53" s="20" t="s">
        <v>50</v>
      </c>
      <c r="K53" s="28"/>
      <c r="L53" s="4"/>
    </row>
    <row r="54" spans="2:12" x14ac:dyDescent="0.25">
      <c r="B54" s="20" t="s">
        <v>29</v>
      </c>
      <c r="K54" s="28"/>
      <c r="L54" s="4"/>
    </row>
    <row r="55" spans="2:12" x14ac:dyDescent="0.25">
      <c r="K55" s="28"/>
      <c r="L55" s="4"/>
    </row>
    <row r="56" spans="2:12" x14ac:dyDescent="0.25">
      <c r="K56" s="28"/>
      <c r="L56" s="4"/>
    </row>
    <row r="57" spans="2:12" x14ac:dyDescent="0.25">
      <c r="K57" s="28"/>
      <c r="L57" s="4"/>
    </row>
    <row r="58" spans="2:12" x14ac:dyDescent="0.25">
      <c r="K58" s="28"/>
      <c r="L58" s="4"/>
    </row>
    <row r="59" spans="2:12" x14ac:dyDescent="0.25">
      <c r="K59" s="28"/>
      <c r="L59" s="4"/>
    </row>
    <row r="60" spans="2:12" x14ac:dyDescent="0.25">
      <c r="K60" s="28"/>
      <c r="L60" s="4"/>
    </row>
    <row r="61" spans="2:12" x14ac:dyDescent="0.25">
      <c r="K61" s="28"/>
      <c r="L61" s="4"/>
    </row>
    <row r="62" spans="2:12" x14ac:dyDescent="0.25">
      <c r="K62" s="28"/>
      <c r="L62" s="4"/>
    </row>
    <row r="63" spans="2:12" x14ac:dyDescent="0.25">
      <c r="K63" s="28"/>
      <c r="L63" s="4"/>
    </row>
    <row r="64" spans="2:12" x14ac:dyDescent="0.25">
      <c r="K64" s="28"/>
      <c r="L64" s="4"/>
    </row>
    <row r="65" spans="11:12" x14ac:dyDescent="0.25">
      <c r="K65" s="28"/>
      <c r="L65" s="4"/>
    </row>
    <row r="66" spans="11:12" x14ac:dyDescent="0.25">
      <c r="K66" s="28"/>
      <c r="L66" s="4"/>
    </row>
    <row r="67" spans="11:12" x14ac:dyDescent="0.25">
      <c r="K67" s="28"/>
      <c r="L67" s="4"/>
    </row>
    <row r="68" spans="11:12" x14ac:dyDescent="0.25">
      <c r="K68" s="28"/>
      <c r="L68" s="4"/>
    </row>
    <row r="69" spans="11:12" x14ac:dyDescent="0.25">
      <c r="K69" s="28"/>
      <c r="L69" s="4"/>
    </row>
    <row r="70" spans="11:12" x14ac:dyDescent="0.25">
      <c r="K70" s="28"/>
      <c r="L70" s="4"/>
    </row>
    <row r="71" spans="11:12" x14ac:dyDescent="0.25">
      <c r="K71" s="28"/>
      <c r="L71" s="4"/>
    </row>
    <row r="72" spans="11:12" x14ac:dyDescent="0.25">
      <c r="K72" s="28"/>
      <c r="L72" s="4"/>
    </row>
    <row r="73" spans="11:12" x14ac:dyDescent="0.25">
      <c r="K73" s="28"/>
      <c r="L73" s="4"/>
    </row>
    <row r="74" spans="11:12" x14ac:dyDescent="0.25">
      <c r="K74" s="28"/>
      <c r="L74" s="4"/>
    </row>
    <row r="75" spans="11:12" x14ac:dyDescent="0.25">
      <c r="K75" s="28"/>
      <c r="L75" s="4"/>
    </row>
    <row r="76" spans="11:12" x14ac:dyDescent="0.25">
      <c r="K76" s="28"/>
      <c r="L76" s="4"/>
    </row>
    <row r="77" spans="11:12" x14ac:dyDescent="0.25">
      <c r="K77" s="28"/>
      <c r="L77" s="4"/>
    </row>
    <row r="78" spans="11:12" x14ac:dyDescent="0.25">
      <c r="K78" s="28"/>
      <c r="L78" s="4"/>
    </row>
    <row r="79" spans="11:12" x14ac:dyDescent="0.25">
      <c r="K79" s="28"/>
      <c r="L79" s="4"/>
    </row>
    <row r="80" spans="11:12" x14ac:dyDescent="0.25">
      <c r="K80" s="28"/>
      <c r="L80" s="4"/>
    </row>
    <row r="81" spans="11:12" x14ac:dyDescent="0.25">
      <c r="K81" s="28"/>
      <c r="L81" s="4"/>
    </row>
    <row r="82" spans="11:12" x14ac:dyDescent="0.25">
      <c r="K82" s="28"/>
      <c r="L82" s="4"/>
    </row>
    <row r="83" spans="11:12" x14ac:dyDescent="0.25">
      <c r="K83" s="28"/>
      <c r="L83" s="4"/>
    </row>
    <row r="84" spans="11:12" x14ac:dyDescent="0.25">
      <c r="K84" s="28"/>
      <c r="L84" s="4"/>
    </row>
    <row r="85" spans="11:12" x14ac:dyDescent="0.25">
      <c r="K85" s="28"/>
      <c r="L85" s="4"/>
    </row>
    <row r="86" spans="11:12" x14ac:dyDescent="0.25">
      <c r="K86" s="28"/>
      <c r="L86" s="4"/>
    </row>
    <row r="87" spans="11:12" x14ac:dyDescent="0.25">
      <c r="K87" s="28"/>
      <c r="L87" s="4"/>
    </row>
    <row r="88" spans="11:12" x14ac:dyDescent="0.25">
      <c r="K88" s="28"/>
      <c r="L88" s="4"/>
    </row>
    <row r="89" spans="11:12" x14ac:dyDescent="0.25">
      <c r="K89" s="28"/>
      <c r="L89" s="4"/>
    </row>
    <row r="90" spans="11:12" x14ac:dyDescent="0.25">
      <c r="K90" s="28"/>
      <c r="L90" s="4"/>
    </row>
    <row r="91" spans="11:12" x14ac:dyDescent="0.25">
      <c r="K91" s="28"/>
      <c r="L91" s="4"/>
    </row>
    <row r="92" spans="11:12" x14ac:dyDescent="0.25">
      <c r="K92" s="28"/>
      <c r="L92" s="4"/>
    </row>
  </sheetData>
  <mergeCells count="4">
    <mergeCell ref="B8:J8"/>
    <mergeCell ref="B9:J9"/>
    <mergeCell ref="B10:J10"/>
    <mergeCell ref="B11:J11"/>
  </mergeCells>
  <pageMargins left="0.7" right="0.7" top="0.75" bottom="0.75" header="0.3" footer="0.3"/>
  <pageSetup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showGridLines="0" workbookViewId="0"/>
  </sheetViews>
  <sheetFormatPr defaultRowHeight="15" x14ac:dyDescent="0.25"/>
  <cols>
    <col min="1" max="1" width="9.140625" style="16"/>
    <col min="2" max="2" width="9.140625" style="25"/>
    <col min="3" max="8" width="15.140625" style="16" customWidth="1"/>
    <col min="9" max="16384" width="9.140625" style="16"/>
  </cols>
  <sheetData>
    <row r="1" spans="1:8" x14ac:dyDescent="0.25">
      <c r="A1" s="41" t="s">
        <v>59</v>
      </c>
      <c r="B1" s="40"/>
    </row>
    <row r="2" spans="1:8" x14ac:dyDescent="0.25">
      <c r="A2" s="41" t="s">
        <v>60</v>
      </c>
      <c r="B2" s="40"/>
    </row>
    <row r="3" spans="1:8" x14ac:dyDescent="0.25">
      <c r="A3" s="41" t="s">
        <v>61</v>
      </c>
      <c r="B3" s="40"/>
    </row>
    <row r="4" spans="1:8" x14ac:dyDescent="0.25">
      <c r="A4" s="41" t="s">
        <v>63</v>
      </c>
      <c r="B4" s="40"/>
    </row>
    <row r="5" spans="1:8" x14ac:dyDescent="0.25">
      <c r="A5" s="41" t="s">
        <v>62</v>
      </c>
      <c r="B5" s="40"/>
    </row>
    <row r="6" spans="1:8" x14ac:dyDescent="0.25">
      <c r="A6" s="41" t="s">
        <v>71</v>
      </c>
      <c r="B6" s="40"/>
    </row>
    <row r="7" spans="1:8" x14ac:dyDescent="0.25">
      <c r="H7" s="25" t="s">
        <v>9</v>
      </c>
    </row>
    <row r="8" spans="1:8" x14ac:dyDescent="0.25">
      <c r="B8" s="44" t="s">
        <v>7</v>
      </c>
      <c r="C8" s="44"/>
      <c r="D8" s="44"/>
      <c r="E8" s="44"/>
      <c r="F8" s="44"/>
      <c r="G8" s="44"/>
      <c r="H8" s="44"/>
    </row>
    <row r="9" spans="1:8" x14ac:dyDescent="0.25">
      <c r="B9" s="44" t="s">
        <v>8</v>
      </c>
      <c r="C9" s="44"/>
      <c r="D9" s="44"/>
      <c r="E9" s="44"/>
      <c r="F9" s="44"/>
      <c r="G9" s="44"/>
      <c r="H9" s="44"/>
    </row>
    <row r="10" spans="1:8" ht="18.75" x14ac:dyDescent="0.3">
      <c r="B10" s="42" t="s">
        <v>32</v>
      </c>
      <c r="C10" s="42"/>
      <c r="D10" s="42"/>
      <c r="E10" s="42"/>
      <c r="F10" s="42"/>
      <c r="G10" s="42"/>
      <c r="H10" s="42"/>
    </row>
    <row r="11" spans="1:8" x14ac:dyDescent="0.25">
      <c r="B11" s="43" t="s">
        <v>55</v>
      </c>
      <c r="C11" s="43"/>
      <c r="D11" s="43"/>
      <c r="E11" s="43"/>
      <c r="F11" s="43"/>
      <c r="G11" s="43"/>
      <c r="H11" s="43"/>
    </row>
    <row r="12" spans="1:8" x14ac:dyDescent="0.25">
      <c r="B12" s="8"/>
      <c r="C12" s="9" t="s">
        <v>13</v>
      </c>
      <c r="D12" s="9" t="s">
        <v>13</v>
      </c>
      <c r="E12" s="9"/>
      <c r="F12" s="9"/>
      <c r="G12" s="9"/>
      <c r="H12" s="9"/>
    </row>
    <row r="13" spans="1:8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</row>
    <row r="14" spans="1:8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</row>
    <row r="15" spans="1:8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</row>
    <row r="16" spans="1:8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6" t="s">
        <v>5</v>
      </c>
    </row>
    <row r="17" spans="2:10" x14ac:dyDescent="0.25">
      <c r="B17" s="19">
        <v>2019</v>
      </c>
      <c r="C17" s="27">
        <f>'Row 1-OCEC CC 1633'!C17*'Discount Rate'!$C16</f>
        <v>88.319686456479474</v>
      </c>
      <c r="D17" s="27">
        <f>'Row 1-OCEC CC 1633'!D17*'Discount Rate'!$C16</f>
        <v>6.7163677761075249</v>
      </c>
      <c r="E17" s="27">
        <f>'Row 1-OCEC CC 1633'!E17*'Discount Rate'!$C16</f>
        <v>3.0689178789407703</v>
      </c>
      <c r="F17" s="27">
        <f>'Row 1-OCEC CC 1633'!F17*'Discount Rate'!$C16</f>
        <v>-13.480880699646853</v>
      </c>
      <c r="G17" s="27">
        <f>'Row 1-OCEC CC 1633'!G17*'Discount Rate'!$C16</f>
        <v>-8.2337416821828768E-2</v>
      </c>
      <c r="H17" s="27">
        <f t="shared" ref="H17:H47" si="0">SUM(C17:G17)</f>
        <v>84.541753995059068</v>
      </c>
    </row>
    <row r="18" spans="2:10" x14ac:dyDescent="0.25">
      <c r="B18" s="19">
        <f>B17+1</f>
        <v>2020</v>
      </c>
      <c r="C18" s="27">
        <f>'Row 1-OCEC CC 1633'!C18*'Discount Rate'!$C17</f>
        <v>132.19172728620654</v>
      </c>
      <c r="D18" s="27">
        <f>'Row 1-OCEC CC 1633'!D18*'Discount Rate'!$C17</f>
        <v>8.4308109877817099</v>
      </c>
      <c r="E18" s="27">
        <f>'Row 1-OCEC CC 1633'!E18*'Discount Rate'!$C17</f>
        <v>7.0712307620418402</v>
      </c>
      <c r="F18" s="27">
        <f>'Row 1-OCEC CC 1633'!F18*'Discount Rate'!$C17</f>
        <v>-44.656496350885938</v>
      </c>
      <c r="G18" s="27">
        <f>'Row 1-OCEC CC 1633'!G18*'Discount Rate'!$C17</f>
        <v>-5.0407395319677706</v>
      </c>
      <c r="H18" s="27">
        <f t="shared" si="0"/>
        <v>97.996533153176387</v>
      </c>
    </row>
    <row r="19" spans="2:10" x14ac:dyDescent="0.25">
      <c r="B19" s="19">
        <f t="shared" ref="B19:B47" si="1">B18+1</f>
        <v>2021</v>
      </c>
      <c r="C19" s="27">
        <f>'Row 1-OCEC CC 1633'!C19*'Discount Rate'!$C18</f>
        <v>118.72758143043029</v>
      </c>
      <c r="D19" s="27">
        <f>'Row 1-OCEC CC 1633'!D19*'Discount Rate'!$C18</f>
        <v>7.5178475852310784</v>
      </c>
      <c r="E19" s="27">
        <f>'Row 1-OCEC CC 1633'!E19*'Discount Rate'!$C18</f>
        <v>5.8038975441677199</v>
      </c>
      <c r="F19" s="27">
        <f>'Row 1-OCEC CC 1633'!F19*'Discount Rate'!$C18</f>
        <v>-49.80043871138308</v>
      </c>
      <c r="G19" s="27">
        <f>'Row 1-OCEC CC 1633'!G19*'Discount Rate'!$C18</f>
        <v>-5.925539846672998</v>
      </c>
      <c r="H19" s="27">
        <f t="shared" si="0"/>
        <v>76.323348001773013</v>
      </c>
    </row>
    <row r="20" spans="2:10" x14ac:dyDescent="0.25">
      <c r="B20" s="19">
        <f t="shared" si="1"/>
        <v>2022</v>
      </c>
      <c r="C20" s="27">
        <f>'Row 1-OCEC CC 1633'!C20*'Discount Rate'!$C19</f>
        <v>106.64134409123075</v>
      </c>
      <c r="D20" s="27">
        <f>'Row 1-OCEC CC 1633'!D20*'Discount Rate'!$C19</f>
        <v>6.7076019122840194</v>
      </c>
      <c r="E20" s="27">
        <f>'Row 1-OCEC CC 1633'!E20*'Discount Rate'!$C19</f>
        <v>11.576979335676425</v>
      </c>
      <c r="F20" s="27">
        <f>'Row 1-OCEC CC 1633'!F20*'Discount Rate'!$C19</f>
        <v>-40.852228502964394</v>
      </c>
      <c r="G20" s="27">
        <f>'Row 1-OCEC CC 1633'!G20*'Discount Rate'!$C19</f>
        <v>-5.5778772624218513</v>
      </c>
      <c r="H20" s="27">
        <f t="shared" si="0"/>
        <v>78.495819573804951</v>
      </c>
    </row>
    <row r="21" spans="2:10" x14ac:dyDescent="0.25">
      <c r="B21" s="19">
        <f t="shared" si="1"/>
        <v>2023</v>
      </c>
      <c r="C21" s="27">
        <f>'Row 1-OCEC CC 1633'!C21*'Discount Rate'!$C20</f>
        <v>95.784684652578093</v>
      </c>
      <c r="D21" s="27">
        <f>'Row 1-OCEC CC 1633'!D21*'Discount Rate'!$C20</f>
        <v>5.9900461047209879</v>
      </c>
      <c r="E21" s="27">
        <f>'Row 1-OCEC CC 1633'!E21*'Discount Rate'!$C20</f>
        <v>11.177040439517642</v>
      </c>
      <c r="F21" s="27">
        <f>'Row 1-OCEC CC 1633'!F21*'Discount Rate'!$C20</f>
        <v>-43.029898846518456</v>
      </c>
      <c r="G21" s="27">
        <f>'Row 1-OCEC CC 1633'!G21*'Discount Rate'!$C20</f>
        <v>-6.23597362189774</v>
      </c>
      <c r="H21" s="27">
        <f t="shared" si="0"/>
        <v>63.685898728400517</v>
      </c>
    </row>
    <row r="22" spans="2:10" x14ac:dyDescent="0.25">
      <c r="B22" s="19">
        <f t="shared" si="1"/>
        <v>2024</v>
      </c>
      <c r="C22" s="27">
        <f>'Row 1-OCEC CC 1633'!C22*'Discount Rate'!$C21</f>
        <v>86.026405830947212</v>
      </c>
      <c r="D22" s="27">
        <f>'Row 1-OCEC CC 1633'!D22*'Discount Rate'!$C21</f>
        <v>5.3534912062179556</v>
      </c>
      <c r="E22" s="27">
        <f>'Row 1-OCEC CC 1633'!E22*'Discount Rate'!$C21</f>
        <v>10.598458939704249</v>
      </c>
      <c r="F22" s="27">
        <f>'Row 1-OCEC CC 1633'!F22*'Discount Rate'!$C21</f>
        <v>-29.939895231796424</v>
      </c>
      <c r="G22" s="27">
        <f>'Row 1-OCEC CC 1633'!G22*'Discount Rate'!$C21</f>
        <v>-5.0186456237110137</v>
      </c>
      <c r="H22" s="27">
        <f t="shared" si="0"/>
        <v>67.019815121361972</v>
      </c>
    </row>
    <row r="23" spans="2:10" x14ac:dyDescent="0.25">
      <c r="B23" s="19">
        <f t="shared" si="1"/>
        <v>2025</v>
      </c>
      <c r="C23" s="27">
        <f>'Row 1-OCEC CC 1633'!C23*'Discount Rate'!$C22</f>
        <v>77.250256690836579</v>
      </c>
      <c r="D23" s="27">
        <f>'Row 1-OCEC CC 1633'!D23*'Discount Rate'!$C22</f>
        <v>4.7850743790973178</v>
      </c>
      <c r="E23" s="27">
        <f>'Row 1-OCEC CC 1633'!E23*'Discount Rate'!$C22</f>
        <v>11.809769162042912</v>
      </c>
      <c r="F23" s="27">
        <f>'Row 1-OCEC CC 1633'!F23*'Discount Rate'!$C22</f>
        <v>-21.978239275001684</v>
      </c>
      <c r="G23" s="27">
        <f>'Row 1-OCEC CC 1633'!G23*'Discount Rate'!$C22</f>
        <v>-4.6195990359675223</v>
      </c>
      <c r="H23" s="27">
        <f t="shared" si="0"/>
        <v>67.247261921007606</v>
      </c>
    </row>
    <row r="24" spans="2:10" x14ac:dyDescent="0.25">
      <c r="B24" s="19">
        <f t="shared" si="1"/>
        <v>2026</v>
      </c>
      <c r="C24" s="27">
        <f>'Row 1-OCEC CC 1633'!C24*'Discount Rate'!$C23</f>
        <v>69.353164506665792</v>
      </c>
      <c r="D24" s="27">
        <f>'Row 1-OCEC CC 1633'!D24*'Discount Rate'!$C23</f>
        <v>4.2724992197740441</v>
      </c>
      <c r="E24" s="27">
        <f>'Row 1-OCEC CC 1633'!E24*'Discount Rate'!$C23</f>
        <v>11.213011514370155</v>
      </c>
      <c r="F24" s="27">
        <f>'Row 1-OCEC CC 1633'!F24*'Discount Rate'!$C23</f>
        <v>-18.535742873731923</v>
      </c>
      <c r="G24" s="27">
        <f>'Row 1-OCEC CC 1633'!G24*'Discount Rate'!$C23</f>
        <v>-3.8370024776321565</v>
      </c>
      <c r="H24" s="27">
        <f t="shared" si="0"/>
        <v>62.465929889445917</v>
      </c>
    </row>
    <row r="25" spans="2:10" x14ac:dyDescent="0.25">
      <c r="B25" s="19">
        <f t="shared" si="1"/>
        <v>2027</v>
      </c>
      <c r="C25" s="27">
        <f>'Row 1-OCEC CC 1633'!C25*'Discount Rate'!$C24</f>
        <v>62.212889927586545</v>
      </c>
      <c r="D25" s="27">
        <f>'Row 1-OCEC CC 1633'!D25*'Discount Rate'!$C24</f>
        <v>3.8082231333484833</v>
      </c>
      <c r="E25" s="27">
        <f>'Row 1-OCEC CC 1633'!E25*'Discount Rate'!$C24</f>
        <v>10.003274766294565</v>
      </c>
      <c r="F25" s="27">
        <f>'Row 1-OCEC CC 1633'!F25*'Discount Rate'!$C24</f>
        <v>-18.050362176271332</v>
      </c>
      <c r="G25" s="27">
        <f>'Row 1-OCEC CC 1633'!G25*'Discount Rate'!$C24</f>
        <v>-3.8206040758790443</v>
      </c>
      <c r="H25" s="27">
        <f t="shared" si="0"/>
        <v>54.153421575079207</v>
      </c>
    </row>
    <row r="26" spans="2:10" x14ac:dyDescent="0.25">
      <c r="B26" s="19">
        <f t="shared" si="1"/>
        <v>2028</v>
      </c>
      <c r="C26" s="27">
        <f>'Row 1-OCEC CC 1633'!C26*'Discount Rate'!$C25</f>
        <v>55.722666030739099</v>
      </c>
      <c r="D26" s="27">
        <f>'Row 1-OCEC CC 1633'!D26*'Discount Rate'!$C25</f>
        <v>3.3879780731575009</v>
      </c>
      <c r="E26" s="27">
        <f>'Row 1-OCEC CC 1633'!E26*'Discount Rate'!$C25</f>
        <v>16.205808630909861</v>
      </c>
      <c r="F26" s="27">
        <f>'Row 1-OCEC CC 1633'!F26*'Discount Rate'!$C25</f>
        <v>-19.656634129615259</v>
      </c>
      <c r="G26" s="27">
        <f>'Row 1-OCEC CC 1633'!G26*'Discount Rate'!$C25</f>
        <v>-4.2558816899007672</v>
      </c>
      <c r="H26" s="27">
        <f t="shared" si="0"/>
        <v>51.403936915290437</v>
      </c>
      <c r="J26" s="4"/>
    </row>
    <row r="27" spans="2:10" x14ac:dyDescent="0.25">
      <c r="B27" s="19">
        <f t="shared" si="1"/>
        <v>2029</v>
      </c>
      <c r="C27" s="27">
        <f>'Row 1-OCEC CC 1633'!C27*'Discount Rate'!$C26</f>
        <v>49.821245981865694</v>
      </c>
      <c r="D27" s="27">
        <f>'Row 1-OCEC CC 1633'!D27*'Discount Rate'!$C26</f>
        <v>3.0078797967403865</v>
      </c>
      <c r="E27" s="27">
        <f>'Row 1-OCEC CC 1633'!E27*'Discount Rate'!$C26</f>
        <v>15.420333173361392</v>
      </c>
      <c r="F27" s="27">
        <f>'Row 1-OCEC CC 1633'!F27*'Discount Rate'!$C26</f>
        <v>-18.192830094344277</v>
      </c>
      <c r="G27" s="27">
        <f>'Row 1-OCEC CC 1633'!G27*'Discount Rate'!$C26</f>
        <v>-3.907793779738463</v>
      </c>
      <c r="H27" s="27">
        <f t="shared" si="0"/>
        <v>46.148835077884748</v>
      </c>
      <c r="J27" s="4"/>
    </row>
    <row r="28" spans="2:10" x14ac:dyDescent="0.25">
      <c r="B28" s="19">
        <f t="shared" si="1"/>
        <v>2030</v>
      </c>
      <c r="C28" s="27">
        <f>'Row 1-OCEC CC 1633'!C28*'Discount Rate'!$C27</f>
        <v>44.337785523586199</v>
      </c>
      <c r="D28" s="27">
        <f>'Row 1-OCEC CC 1633'!D28*'Discount Rate'!$C27</f>
        <v>2.6643697611233264</v>
      </c>
      <c r="E28" s="27">
        <f>'Row 1-OCEC CC 1633'!E28*'Discount Rate'!$C27</f>
        <v>13.86356373400978</v>
      </c>
      <c r="F28" s="27">
        <f>'Row 1-OCEC CC 1633'!F28*'Discount Rate'!$C27</f>
        <v>-19.274327422014611</v>
      </c>
      <c r="G28" s="27">
        <f>'Row 1-OCEC CC 1633'!G28*'Discount Rate'!$C27</f>
        <v>-4.2254347631522231</v>
      </c>
      <c r="H28" s="27">
        <f t="shared" si="0"/>
        <v>37.365956833552474</v>
      </c>
      <c r="J28" s="4"/>
    </row>
    <row r="29" spans="2:10" x14ac:dyDescent="0.25">
      <c r="B29" s="19">
        <f t="shared" si="1"/>
        <v>2031</v>
      </c>
      <c r="C29" s="27">
        <f>'Row 1-OCEC CC 1633'!C29*'Discount Rate'!$C28</f>
        <v>39.376648795627375</v>
      </c>
      <c r="D29" s="27">
        <f>'Row 1-OCEC CC 1633'!D29*'Discount Rate'!$C28</f>
        <v>2.3541906585177594</v>
      </c>
      <c r="E29" s="27">
        <f>'Row 1-OCEC CC 1633'!E29*'Discount Rate'!$C28</f>
        <v>11.970483667697865</v>
      </c>
      <c r="F29" s="27">
        <f>'Row 1-OCEC CC 1633'!F29*'Discount Rate'!$C28</f>
        <v>-19.798899048250227</v>
      </c>
      <c r="G29" s="27">
        <f>'Row 1-OCEC CC 1633'!G29*'Discount Rate'!$C28</f>
        <v>-4.5863630108600209</v>
      </c>
      <c r="H29" s="27">
        <f t="shared" si="0"/>
        <v>29.31606106273275</v>
      </c>
      <c r="J29" s="4"/>
    </row>
    <row r="30" spans="2:10" x14ac:dyDescent="0.25">
      <c r="B30" s="19">
        <f t="shared" si="1"/>
        <v>2032</v>
      </c>
      <c r="C30" s="27">
        <f>'Row 1-OCEC CC 1633'!C30*'Discount Rate'!$C29</f>
        <v>34.891600540516556</v>
      </c>
      <c r="D30" s="27">
        <f>'Row 1-OCEC CC 1633'!D30*'Discount Rate'!$C29</f>
        <v>2.0743617045464129</v>
      </c>
      <c r="E30" s="27">
        <f>'Row 1-OCEC CC 1633'!E30*'Discount Rate'!$C29</f>
        <v>16.385074415641814</v>
      </c>
      <c r="F30" s="27">
        <f>'Row 1-OCEC CC 1633'!F30*'Discount Rate'!$C29</f>
        <v>-19.610110274151001</v>
      </c>
      <c r="G30" s="27">
        <f>'Row 1-OCEC CC 1633'!G30*'Discount Rate'!$C29</f>
        <v>-4.7828112908068752</v>
      </c>
      <c r="H30" s="27">
        <f t="shared" si="0"/>
        <v>28.958115095746905</v>
      </c>
      <c r="J30" s="4"/>
    </row>
    <row r="31" spans="2:10" x14ac:dyDescent="0.25">
      <c r="B31" s="19">
        <f t="shared" si="1"/>
        <v>2033</v>
      </c>
      <c r="C31" s="27">
        <f>'Row 1-OCEC CC 1633'!C31*'Discount Rate'!$C30</f>
        <v>30.840403658795871</v>
      </c>
      <c r="D31" s="27">
        <f>'Row 1-OCEC CC 1633'!D31*'Discount Rate'!$C30</f>
        <v>1.8240769809100708</v>
      </c>
      <c r="E31" s="27">
        <f>'Row 1-OCEC CC 1633'!E31*'Discount Rate'!$C30</f>
        <v>12.703111804294331</v>
      </c>
      <c r="F31" s="27">
        <f>'Row 1-OCEC CC 1633'!F31*'Discount Rate'!$C30</f>
        <v>-19.454292337771491</v>
      </c>
      <c r="G31" s="27">
        <f>'Row 1-OCEC CC 1633'!G31*'Discount Rate'!$C30</f>
        <v>-4.733886855330927</v>
      </c>
      <c r="H31" s="27">
        <f t="shared" si="0"/>
        <v>21.179413250897856</v>
      </c>
      <c r="J31" s="4"/>
    </row>
    <row r="32" spans="2:10" x14ac:dyDescent="0.25">
      <c r="B32" s="19">
        <f t="shared" si="1"/>
        <v>2034</v>
      </c>
      <c r="C32" s="27">
        <f>'Row 1-OCEC CC 1633'!C32*'Discount Rate'!$C31</f>
        <v>27.184373707506591</v>
      </c>
      <c r="D32" s="27">
        <f>'Row 1-OCEC CC 1633'!D32*'Discount Rate'!$C31</f>
        <v>1.613588698520616</v>
      </c>
      <c r="E32" s="27">
        <f>'Row 1-OCEC CC 1633'!E32*'Discount Rate'!$C31</f>
        <v>12.815784608934832</v>
      </c>
      <c r="F32" s="27">
        <f>'Row 1-OCEC CC 1633'!F32*'Discount Rate'!$C31</f>
        <v>-18.403532004673895</v>
      </c>
      <c r="G32" s="27">
        <f>'Row 1-OCEC CC 1633'!G32*'Discount Rate'!$C31</f>
        <v>-4.5370958792579952</v>
      </c>
      <c r="H32" s="27">
        <f t="shared" si="0"/>
        <v>18.673119131030148</v>
      </c>
      <c r="J32" s="4"/>
    </row>
    <row r="33" spans="2:10" x14ac:dyDescent="0.25">
      <c r="B33" s="19">
        <f t="shared" si="1"/>
        <v>2035</v>
      </c>
      <c r="C33" s="27">
        <f>'Row 1-OCEC CC 1633'!C33*'Discount Rate'!$C32</f>
        <v>23.888110779493044</v>
      </c>
      <c r="D33" s="27">
        <f>'Row 1-OCEC CC 1633'!D33*'Discount Rate'!$C32</f>
        <v>1.4468571205420873</v>
      </c>
      <c r="E33" s="27">
        <f>'Row 1-OCEC CC 1633'!E33*'Discount Rate'!$C32</f>
        <v>11.850731637004838</v>
      </c>
      <c r="F33" s="27">
        <f>'Row 1-OCEC CC 1633'!F33*'Discount Rate'!$C32</f>
        <v>-17.244859108705803</v>
      </c>
      <c r="G33" s="27">
        <f>'Row 1-OCEC CC 1633'!G33*'Discount Rate'!$C32</f>
        <v>-4.3141519721465365</v>
      </c>
      <c r="H33" s="27">
        <f t="shared" si="0"/>
        <v>15.626688456187626</v>
      </c>
      <c r="J33" s="4"/>
    </row>
    <row r="34" spans="2:10" x14ac:dyDescent="0.25">
      <c r="B34" s="19">
        <f t="shared" si="1"/>
        <v>2036</v>
      </c>
      <c r="C34" s="27">
        <f>'Row 1-OCEC CC 1633'!C34*'Discount Rate'!$C33</f>
        <v>20.919229594892286</v>
      </c>
      <c r="D34" s="27">
        <f>'Row 1-OCEC CC 1633'!D34*'Discount Rate'!$C33</f>
        <v>1.3061539687215804</v>
      </c>
      <c r="E34" s="27">
        <f>'Row 1-OCEC CC 1633'!E34*'Discount Rate'!$C33</f>
        <v>9.6863324739945522</v>
      </c>
      <c r="F34" s="27">
        <f>'Row 1-OCEC CC 1633'!F34*'Discount Rate'!$C33</f>
        <v>-16.43146258806669</v>
      </c>
      <c r="G34" s="27">
        <f>'Row 1-OCEC CC 1633'!G34*'Discount Rate'!$C33</f>
        <v>-4.4302440364473252</v>
      </c>
      <c r="H34" s="27">
        <f t="shared" si="0"/>
        <v>11.050009413094406</v>
      </c>
      <c r="J34" s="4"/>
    </row>
    <row r="35" spans="2:10" x14ac:dyDescent="0.25">
      <c r="B35" s="19">
        <f t="shared" si="1"/>
        <v>2037</v>
      </c>
      <c r="C35" s="27">
        <f>'Row 1-OCEC CC 1633'!C35*'Discount Rate'!$C34</f>
        <v>18.248111260066345</v>
      </c>
      <c r="D35" s="27">
        <f>'Row 1-OCEC CC 1633'!D35*'Discount Rate'!$C34</f>
        <v>1.1784210668098229</v>
      </c>
      <c r="E35" s="27">
        <f>'Row 1-OCEC CC 1633'!E35*'Discount Rate'!$C34</f>
        <v>9.1201567250723432</v>
      </c>
      <c r="F35" s="27">
        <f>'Row 1-OCEC CC 1633'!F35*'Discount Rate'!$C34</f>
        <v>-15.22470441659406</v>
      </c>
      <c r="G35" s="27">
        <f>'Row 1-OCEC CC 1633'!G35*'Discount Rate'!$C34</f>
        <v>-4.2590139875503024</v>
      </c>
      <c r="H35" s="27">
        <f t="shared" si="0"/>
        <v>9.0629706478041498</v>
      </c>
      <c r="J35" s="4"/>
    </row>
    <row r="36" spans="2:10" x14ac:dyDescent="0.25">
      <c r="B36" s="19">
        <f t="shared" si="1"/>
        <v>2038</v>
      </c>
      <c r="C36" s="27">
        <f>'Row 1-OCEC CC 1633'!C36*'Discount Rate'!$C35</f>
        <v>15.84767498804735</v>
      </c>
      <c r="D36" s="27">
        <f>'Row 1-OCEC CC 1633'!D36*'Discount Rate'!$C35</f>
        <v>1.0621752088420955</v>
      </c>
      <c r="E36" s="27">
        <f>'Row 1-OCEC CC 1633'!E36*'Discount Rate'!$C35</f>
        <v>7.6827168819656073</v>
      </c>
      <c r="F36" s="27">
        <f>'Row 1-OCEC CC 1633'!F36*'Discount Rate'!$C35</f>
        <v>-14.764406092786393</v>
      </c>
      <c r="G36" s="27">
        <f>'Row 1-OCEC CC 1633'!G36*'Discount Rate'!$C35</f>
        <v>-4.5911857061072903</v>
      </c>
      <c r="H36" s="27">
        <f t="shared" si="0"/>
        <v>5.236975279961368</v>
      </c>
      <c r="J36" s="4"/>
    </row>
    <row r="37" spans="2:10" x14ac:dyDescent="0.25">
      <c r="B37" s="19">
        <f t="shared" si="1"/>
        <v>2039</v>
      </c>
      <c r="C37" s="27">
        <f>'Row 1-OCEC CC 1633'!C37*'Discount Rate'!$C36</f>
        <v>13.796042363169132</v>
      </c>
      <c r="D37" s="27">
        <f>'Row 1-OCEC CC 1633'!D37*'Discount Rate'!$C36</f>
        <v>0.95643350130794691</v>
      </c>
      <c r="E37" s="27">
        <f>'Row 1-OCEC CC 1633'!E37*'Discount Rate'!$C36</f>
        <v>9.2290842760046186</v>
      </c>
      <c r="F37" s="27">
        <f>'Row 1-OCEC CC 1633'!F37*'Discount Rate'!$C36</f>
        <v>-14.35216683488286</v>
      </c>
      <c r="G37" s="27">
        <f>'Row 1-OCEC CC 1633'!G37*'Discount Rate'!$C36</f>
        <v>-4.3760038094593918</v>
      </c>
      <c r="H37" s="27">
        <f t="shared" si="0"/>
        <v>5.2533894961394454</v>
      </c>
      <c r="J37" s="4"/>
    </row>
    <row r="38" spans="2:10" x14ac:dyDescent="0.25">
      <c r="B38" s="19">
        <f t="shared" si="1"/>
        <v>2040</v>
      </c>
      <c r="C38" s="27">
        <f>'Row 1-OCEC CC 1633'!C38*'Discount Rate'!$C37</f>
        <v>12.144682637160289</v>
      </c>
      <c r="D38" s="27">
        <f>'Row 1-OCEC CC 1633'!D38*'Discount Rate'!$C37</f>
        <v>0.86029525857573308</v>
      </c>
      <c r="E38" s="27">
        <f>'Row 1-OCEC CC 1633'!E38*'Discount Rate'!$C37</f>
        <v>7.0601055703450557</v>
      </c>
      <c r="F38" s="27">
        <f>'Row 1-OCEC CC 1633'!F38*'Discount Rate'!$C37</f>
        <v>-13.086217984308295</v>
      </c>
      <c r="G38" s="27">
        <f>'Row 1-OCEC CC 1633'!G38*'Discount Rate'!$C37</f>
        <v>-3.8576449564945756</v>
      </c>
      <c r="H38" s="27">
        <f t="shared" si="0"/>
        <v>3.1212205252782068</v>
      </c>
      <c r="J38" s="4"/>
    </row>
    <row r="39" spans="2:10" x14ac:dyDescent="0.25">
      <c r="B39" s="19">
        <f t="shared" si="1"/>
        <v>2041</v>
      </c>
      <c r="C39" s="27">
        <f>'Row 1-OCEC CC 1633'!C39*'Discount Rate'!$C38</f>
        <v>10.657525200829049</v>
      </c>
      <c r="D39" s="27">
        <f>'Row 1-OCEC CC 1633'!D39*'Discount Rate'!$C38</f>
        <v>0.77293437476707039</v>
      </c>
      <c r="E39" s="27">
        <f>'Row 1-OCEC CC 1633'!E39*'Discount Rate'!$C38</f>
        <v>6.0694053891856727</v>
      </c>
      <c r="F39" s="27">
        <f>'Row 1-OCEC CC 1633'!F39*'Discount Rate'!$C38</f>
        <v>-12.159920128678532</v>
      </c>
      <c r="G39" s="27">
        <f>'Row 1-OCEC CC 1633'!G39*'Discount Rate'!$C38</f>
        <v>-3.6216505952013476</v>
      </c>
      <c r="H39" s="27">
        <f t="shared" si="0"/>
        <v>1.7182942409019129</v>
      </c>
      <c r="J39" s="4"/>
    </row>
    <row r="40" spans="2:10" x14ac:dyDescent="0.25">
      <c r="B40" s="19">
        <f t="shared" si="1"/>
        <v>2042</v>
      </c>
      <c r="C40" s="27">
        <f>'Row 1-OCEC CC 1633'!C40*'Discount Rate'!$C39</f>
        <v>9.4818083658713537</v>
      </c>
      <c r="D40" s="27">
        <f>'Row 1-OCEC CC 1633'!D40*'Discount Rate'!$C39</f>
        <v>0.6945040161238033</v>
      </c>
      <c r="E40" s="27">
        <f>'Row 1-OCEC CC 1633'!E40*'Discount Rate'!$C39</f>
        <v>6.2567518860695044</v>
      </c>
      <c r="F40" s="27">
        <f>'Row 1-OCEC CC 1633'!F40*'Discount Rate'!$C39</f>
        <v>-11.379856314096932</v>
      </c>
      <c r="G40" s="27">
        <f>'Row 1-OCEC CC 1633'!G40*'Discount Rate'!$C39</f>
        <v>-3.6644835817409573</v>
      </c>
      <c r="H40" s="27">
        <f t="shared" si="0"/>
        <v>1.3887243722267728</v>
      </c>
      <c r="J40" s="4"/>
    </row>
    <row r="41" spans="2:10" x14ac:dyDescent="0.25">
      <c r="B41" s="19">
        <f t="shared" si="1"/>
        <v>2043</v>
      </c>
      <c r="C41" s="27">
        <f>'Row 1-OCEC CC 1633'!C41*'Discount Rate'!$C40</f>
        <v>8.4184366198411276</v>
      </c>
      <c r="D41" s="27">
        <f>'Row 1-OCEC CC 1633'!D41*'Discount Rate'!$C40</f>
        <v>0.50242489648207578</v>
      </c>
      <c r="E41" s="27">
        <f>'Row 1-OCEC CC 1633'!E41*'Discount Rate'!$C40</f>
        <v>6.6376848748396498</v>
      </c>
      <c r="F41" s="27">
        <f>'Row 1-OCEC CC 1633'!F41*'Discount Rate'!$C40</f>
        <v>-10.303190067026296</v>
      </c>
      <c r="G41" s="27">
        <f>'Row 1-OCEC CC 1633'!G41*'Discount Rate'!$C40</f>
        <v>-3.2531539299287138</v>
      </c>
      <c r="H41" s="27">
        <f t="shared" si="0"/>
        <v>2.0022023942078429</v>
      </c>
      <c r="J41" s="4"/>
    </row>
    <row r="42" spans="2:10" x14ac:dyDescent="0.25">
      <c r="B42" s="19">
        <f t="shared" si="1"/>
        <v>2044</v>
      </c>
      <c r="C42" s="27">
        <f>'Row 1-OCEC CC 1633'!C42*'Discount Rate'!$C41</f>
        <v>7.4574470833291837</v>
      </c>
      <c r="D42" s="27">
        <f>'Row 1-OCEC CC 1633'!D42*'Discount Rate'!$C41</f>
        <v>0.39612320053980593</v>
      </c>
      <c r="E42" s="27">
        <f>'Row 1-OCEC CC 1633'!E42*'Discount Rate'!$C41</f>
        <v>5.4402721025254204</v>
      </c>
      <c r="F42" s="27">
        <f>'Row 1-OCEC CC 1633'!F42*'Discount Rate'!$C41</f>
        <v>-10.285148992369141</v>
      </c>
      <c r="G42" s="27">
        <f>'Row 1-OCEC CC 1633'!G42*'Discount Rate'!$C41</f>
        <v>-3.3687873411129892</v>
      </c>
      <c r="H42" s="27">
        <f t="shared" si="0"/>
        <v>-0.36009394708772069</v>
      </c>
      <c r="J42" s="4"/>
    </row>
    <row r="43" spans="2:10" x14ac:dyDescent="0.25">
      <c r="B43" s="19">
        <f t="shared" si="1"/>
        <v>2045</v>
      </c>
      <c r="C43" s="27">
        <f>'Row 1-OCEC CC 1633'!C43*'Discount Rate'!$C42</f>
        <v>6.5897207868741896</v>
      </c>
      <c r="D43" s="27">
        <f>'Row 1-OCEC CC 1633'!D43*'Discount Rate'!$C42</f>
        <v>0.35578744300728676</v>
      </c>
      <c r="E43" s="27">
        <f>'Row 1-OCEC CC 1633'!E43*'Discount Rate'!$C42</f>
        <v>5.0289750986977628</v>
      </c>
      <c r="F43" s="27">
        <f>'Row 1-OCEC CC 1633'!F43*'Discount Rate'!$C42</f>
        <v>-9.8455130330969229</v>
      </c>
      <c r="G43" s="27">
        <f>'Row 1-OCEC CC 1633'!G43*'Discount Rate'!$C42</f>
        <v>-3.3841413156004934</v>
      </c>
      <c r="H43" s="27">
        <f t="shared" si="0"/>
        <v>-1.2551710201181767</v>
      </c>
      <c r="J43" s="4"/>
    </row>
    <row r="44" spans="2:10" x14ac:dyDescent="0.25">
      <c r="B44" s="19">
        <f t="shared" si="1"/>
        <v>2046</v>
      </c>
      <c r="C44" s="27">
        <f>'Row 1-OCEC CC 1633'!C44*'Discount Rate'!$C43</f>
        <v>5.8069133682954526</v>
      </c>
      <c r="D44" s="27">
        <f>'Row 1-OCEC CC 1633'!D44*'Discount Rate'!$C43</f>
        <v>0.31915772985612767</v>
      </c>
      <c r="E44" s="27">
        <f>'Row 1-OCEC CC 1633'!E44*'Discount Rate'!$C43</f>
        <v>4.1834841151334015</v>
      </c>
      <c r="F44" s="27">
        <f>'Row 1-OCEC CC 1633'!F44*'Discount Rate'!$C43</f>
        <v>-9.4247007278062753</v>
      </c>
      <c r="G44" s="27">
        <f>'Row 1-OCEC CC 1633'!G44*'Discount Rate'!$C43</f>
        <v>-3.3995652691364637</v>
      </c>
      <c r="H44" s="27">
        <f t="shared" si="0"/>
        <v>-2.5147107836577569</v>
      </c>
      <c r="J44" s="4"/>
    </row>
    <row r="45" spans="2:10" x14ac:dyDescent="0.25">
      <c r="B45" s="19">
        <f t="shared" si="1"/>
        <v>2047</v>
      </c>
      <c r="C45" s="27">
        <f>'Row 1-OCEC CC 1633'!C45*'Discount Rate'!$C44</f>
        <v>5.1013913431581202</v>
      </c>
      <c r="D45" s="27">
        <f>'Row 1-OCEC CC 1633'!D45*'Discount Rate'!$C44</f>
        <v>0.28591294476628115</v>
      </c>
      <c r="E45" s="27">
        <f>'Row 1-OCEC CC 1633'!E45*'Discount Rate'!$C44</f>
        <v>3.7650407835447735</v>
      </c>
      <c r="F45" s="27">
        <f>'Row 1-OCEC CC 1633'!F45*'Discount Rate'!$C44</f>
        <v>-9.0219046722760723</v>
      </c>
      <c r="G45" s="27">
        <f>'Row 1-OCEC CC 1633'!G45*'Discount Rate'!$C44</f>
        <v>-3.415059520665348</v>
      </c>
      <c r="H45" s="27">
        <f t="shared" si="0"/>
        <v>-3.2846191214722462</v>
      </c>
      <c r="J45" s="4"/>
    </row>
    <row r="46" spans="2:10" x14ac:dyDescent="0.25">
      <c r="B46" s="19">
        <f t="shared" si="1"/>
        <v>2048</v>
      </c>
      <c r="C46" s="27">
        <f>'Row 1-OCEC CC 1633'!C46*'Discount Rate'!$C45</f>
        <v>4.4661734973647302</v>
      </c>
      <c r="D46" s="27">
        <f>'Row 1-OCEC CC 1633'!D46*'Discount Rate'!$C45</f>
        <v>0.25575875809311677</v>
      </c>
      <c r="E46" s="27">
        <f>'Row 1-OCEC CC 1633'!E46*'Discount Rate'!$C45</f>
        <v>2.9853607931570747</v>
      </c>
      <c r="F46" s="27">
        <f>'Row 1-OCEC CC 1633'!F46*'Discount Rate'!$C45</f>
        <v>-8.6363521601666466</v>
      </c>
      <c r="G46" s="27">
        <f>'Row 1-OCEC CC 1633'!G46*'Discount Rate'!$C45</f>
        <v>-3.4306243905856713</v>
      </c>
      <c r="H46" s="27">
        <f t="shared" si="0"/>
        <v>-4.3596835021373961</v>
      </c>
      <c r="J46" s="4"/>
    </row>
    <row r="47" spans="2:10" x14ac:dyDescent="0.25">
      <c r="B47" s="19">
        <f t="shared" si="1"/>
        <v>2049</v>
      </c>
      <c r="C47" s="27">
        <f>'Row 1-OCEC CC 1633'!C47*'Discount Rate'!$C46</f>
        <v>1.8336882260645984</v>
      </c>
      <c r="D47" s="27">
        <f>'Row 1-OCEC CC 1633'!D47*'Discount Rate'!$C46</f>
        <v>0.22842545109035972</v>
      </c>
      <c r="E47" s="27">
        <f>'Row 1-OCEC CC 1633'!E47*'Discount Rate'!$C46</f>
        <v>2.4938313145589142</v>
      </c>
      <c r="F47" s="27">
        <f>'Row 1-OCEC CC 1633'!F47*'Discount Rate'!$C46</f>
        <v>-8.2673036888918023</v>
      </c>
      <c r="G47" s="27">
        <f>'Row 1-OCEC CC 1633'!G47*'Discount Rate'!$C46</f>
        <v>-3.4462602007556988</v>
      </c>
      <c r="H47" s="27">
        <f t="shared" si="0"/>
        <v>-7.157618897933629</v>
      </c>
      <c r="J47" s="4"/>
    </row>
    <row r="49" spans="2:8" x14ac:dyDescent="0.25">
      <c r="B49" s="20"/>
    </row>
    <row r="51" spans="2:8" x14ac:dyDescent="0.25">
      <c r="B51" s="20"/>
      <c r="C51" s="26"/>
      <c r="D51" s="26"/>
      <c r="E51" s="26"/>
      <c r="F51" s="26"/>
      <c r="G51" s="26"/>
      <c r="H51" s="26"/>
    </row>
    <row r="52" spans="2:8" x14ac:dyDescent="0.25">
      <c r="B52" s="20"/>
    </row>
    <row r="53" spans="2:8" x14ac:dyDescent="0.25">
      <c r="B53" s="20"/>
    </row>
    <row r="54" spans="2:8" x14ac:dyDescent="0.25">
      <c r="B54" s="20"/>
    </row>
  </sheetData>
  <mergeCells count="4">
    <mergeCell ref="B8:H8"/>
    <mergeCell ref="B9:H9"/>
    <mergeCell ref="B10:H10"/>
    <mergeCell ref="B11:H11"/>
  </mergeCells>
  <pageMargins left="0.7" right="0.7" top="0.75" bottom="0.75" header="0.3" footer="0.3"/>
  <pageSetup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workbookViewId="0"/>
  </sheetViews>
  <sheetFormatPr defaultRowHeight="15" x14ac:dyDescent="0.25"/>
  <cols>
    <col min="1" max="1" width="9.140625" style="16"/>
    <col min="2" max="2" width="9.140625" style="25"/>
    <col min="3" max="8" width="15.140625" style="16" customWidth="1"/>
    <col min="9" max="16384" width="9.140625" style="16"/>
  </cols>
  <sheetData>
    <row r="1" spans="1:8" x14ac:dyDescent="0.25">
      <c r="A1" s="41" t="s">
        <v>59</v>
      </c>
      <c r="B1" s="40"/>
    </row>
    <row r="2" spans="1:8" x14ac:dyDescent="0.25">
      <c r="A2" s="41" t="s">
        <v>60</v>
      </c>
      <c r="B2" s="40"/>
    </row>
    <row r="3" spans="1:8" x14ac:dyDescent="0.25">
      <c r="A3" s="41" t="s">
        <v>61</v>
      </c>
      <c r="B3" s="40"/>
    </row>
    <row r="4" spans="1:8" x14ac:dyDescent="0.25">
      <c r="A4" s="41" t="s">
        <v>63</v>
      </c>
      <c r="B4" s="40"/>
    </row>
    <row r="5" spans="1:8" x14ac:dyDescent="0.25">
      <c r="A5" s="41" t="s">
        <v>62</v>
      </c>
      <c r="B5" s="40"/>
    </row>
    <row r="6" spans="1:8" x14ac:dyDescent="0.25">
      <c r="A6" s="41" t="s">
        <v>72</v>
      </c>
      <c r="B6" s="40"/>
    </row>
    <row r="7" spans="1:8" x14ac:dyDescent="0.25">
      <c r="A7" s="16">
        <v>1</v>
      </c>
      <c r="H7" s="25" t="s">
        <v>21</v>
      </c>
    </row>
    <row r="8" spans="1:8" x14ac:dyDescent="0.25">
      <c r="B8" s="44" t="s">
        <v>7</v>
      </c>
      <c r="C8" s="44"/>
      <c r="D8" s="44"/>
      <c r="E8" s="44"/>
      <c r="F8" s="44"/>
      <c r="G8" s="44"/>
      <c r="H8" s="44"/>
    </row>
    <row r="9" spans="1:8" x14ac:dyDescent="0.25">
      <c r="B9" s="44" t="s">
        <v>8</v>
      </c>
      <c r="C9" s="44"/>
      <c r="D9" s="44"/>
      <c r="E9" s="44"/>
      <c r="F9" s="44"/>
      <c r="G9" s="44"/>
      <c r="H9" s="44"/>
    </row>
    <row r="10" spans="1:8" ht="18.75" x14ac:dyDescent="0.3">
      <c r="B10" s="42" t="s">
        <v>31</v>
      </c>
      <c r="C10" s="42"/>
      <c r="D10" s="42"/>
      <c r="E10" s="42"/>
      <c r="F10" s="42"/>
      <c r="G10" s="42"/>
      <c r="H10" s="42"/>
    </row>
    <row r="11" spans="1:8" x14ac:dyDescent="0.25">
      <c r="B11" s="43" t="s">
        <v>55</v>
      </c>
      <c r="C11" s="43"/>
      <c r="D11" s="43"/>
      <c r="E11" s="43"/>
      <c r="F11" s="43"/>
      <c r="G11" s="43"/>
      <c r="H11" s="43"/>
    </row>
    <row r="12" spans="1:8" x14ac:dyDescent="0.25">
      <c r="B12" s="8"/>
      <c r="C12" s="9" t="s">
        <v>13</v>
      </c>
      <c r="D12" s="9" t="s">
        <v>13</v>
      </c>
      <c r="E12" s="9"/>
      <c r="F12" s="9"/>
      <c r="G12" s="9"/>
      <c r="H12" s="9"/>
    </row>
    <row r="13" spans="1:8" x14ac:dyDescent="0.25">
      <c r="B13" s="12"/>
      <c r="C13" s="5" t="s">
        <v>12</v>
      </c>
      <c r="D13" s="5" t="s">
        <v>12</v>
      </c>
      <c r="E13" s="5" t="s">
        <v>13</v>
      </c>
      <c r="F13" s="5" t="s">
        <v>13</v>
      </c>
      <c r="G13" s="5" t="s">
        <v>13</v>
      </c>
      <c r="H13" s="5"/>
    </row>
    <row r="14" spans="1:8" x14ac:dyDescent="0.25">
      <c r="A14" s="17"/>
      <c r="B14" s="5"/>
      <c r="C14" s="5" t="s">
        <v>15</v>
      </c>
      <c r="D14" s="5" t="s">
        <v>16</v>
      </c>
      <c r="E14" s="5" t="s">
        <v>12</v>
      </c>
      <c r="F14" s="5" t="s">
        <v>12</v>
      </c>
      <c r="G14" s="5" t="s">
        <v>12</v>
      </c>
      <c r="H14" s="5"/>
    </row>
    <row r="15" spans="1:8" x14ac:dyDescent="0.25">
      <c r="A15" s="17"/>
      <c r="B15" s="5"/>
      <c r="C15" s="5" t="s">
        <v>14</v>
      </c>
      <c r="D15" s="5" t="s">
        <v>14</v>
      </c>
      <c r="E15" s="5" t="s">
        <v>0</v>
      </c>
      <c r="F15" s="5" t="s">
        <v>1</v>
      </c>
      <c r="G15" s="5" t="s">
        <v>2</v>
      </c>
      <c r="H15" s="5" t="s">
        <v>3</v>
      </c>
    </row>
    <row r="16" spans="1:8" x14ac:dyDescent="0.25">
      <c r="B16" s="23" t="s">
        <v>4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6" t="s">
        <v>5</v>
      </c>
    </row>
    <row r="17" spans="2:10" x14ac:dyDescent="0.25">
      <c r="B17" s="19">
        <v>2019</v>
      </c>
      <c r="C17" s="27">
        <f>'Row 2-OCEC CC 1622'!C17*'Discount Rate'!$C16</f>
        <v>85.784191462071661</v>
      </c>
      <c r="D17" s="27">
        <f>'Row 2-OCEC CC 1622'!D17*'Discount Rate'!$C16</f>
        <v>6.7149077936853194</v>
      </c>
      <c r="E17" s="27">
        <f>'Row 2-OCEC CC 1622'!E17*'Discount Rate'!$C16</f>
        <v>3.0614326592296952</v>
      </c>
      <c r="F17" s="27">
        <f>'Row 2-OCEC CC 1622'!F17*'Discount Rate'!$C16</f>
        <v>-12.006292416564918</v>
      </c>
      <c r="G17" s="27">
        <f>'Row 2-OCEC CC 1622'!G17*'Discount Rate'!$C16</f>
        <v>-8.2337416821828768E-2</v>
      </c>
      <c r="H17" s="27">
        <f t="shared" ref="H17:H47" si="0">SUM(C17:G17)</f>
        <v>83.471902081599922</v>
      </c>
      <c r="I17" s="28"/>
      <c r="J17" s="4"/>
    </row>
    <row r="18" spans="2:10" x14ac:dyDescent="0.25">
      <c r="B18" s="19">
        <f>B17+1</f>
        <v>2020</v>
      </c>
      <c r="C18" s="27">
        <f>'Row 2-OCEC CC 1622'!C18*'Discount Rate'!$C17</f>
        <v>128.25871926673923</v>
      </c>
      <c r="D18" s="27">
        <f>'Row 2-OCEC CC 1622'!D18*'Discount Rate'!$C17</f>
        <v>8.4285349903003119</v>
      </c>
      <c r="E18" s="27">
        <f>'Row 2-OCEC CC 1622'!E18*'Discount Rate'!$C17</f>
        <v>7.0503437197823056</v>
      </c>
      <c r="F18" s="27">
        <f>'Row 2-OCEC CC 1622'!F18*'Discount Rate'!$C17</f>
        <v>-41.523440011955493</v>
      </c>
      <c r="G18" s="27">
        <f>'Row 2-OCEC CC 1622'!G18*'Discount Rate'!$C17</f>
        <v>-4.7413585929144322</v>
      </c>
      <c r="H18" s="27">
        <f t="shared" si="0"/>
        <v>97.472799371951922</v>
      </c>
      <c r="I18" s="28"/>
      <c r="J18" s="4"/>
    </row>
    <row r="19" spans="2:10" x14ac:dyDescent="0.25">
      <c r="B19" s="19">
        <f t="shared" ref="B19:B47" si="1">B18+1</f>
        <v>2021</v>
      </c>
      <c r="C19" s="27">
        <f>'Row 2-OCEC CC 1622'!C19*'Discount Rate'!$C18</f>
        <v>115.19872627834872</v>
      </c>
      <c r="D19" s="27">
        <f>'Row 2-OCEC CC 1622'!D19*'Discount Rate'!$C18</f>
        <v>7.5157913341347928</v>
      </c>
      <c r="E19" s="27">
        <f>'Row 2-OCEC CC 1622'!E19*'Discount Rate'!$C18</f>
        <v>5.7715175450055716</v>
      </c>
      <c r="F19" s="27">
        <f>'Row 2-OCEC CC 1622'!F19*'Discount Rate'!$C18</f>
        <v>-46.225686803881963</v>
      </c>
      <c r="G19" s="27">
        <f>'Row 2-OCEC CC 1622'!G19*'Discount Rate'!$C18</f>
        <v>-5.6146918547163693</v>
      </c>
      <c r="H19" s="27">
        <f t="shared" si="0"/>
        <v>76.645656498890759</v>
      </c>
      <c r="I19" s="28"/>
      <c r="J19" s="4"/>
    </row>
    <row r="20" spans="2:10" x14ac:dyDescent="0.25">
      <c r="B20" s="19">
        <f t="shared" si="1"/>
        <v>2022</v>
      </c>
      <c r="C20" s="27">
        <f>'Row 2-OCEC CC 1622'!C20*'Discount Rate'!$C19</f>
        <v>103.47493917818468</v>
      </c>
      <c r="D20" s="27">
        <f>'Row 2-OCEC CC 1622'!D20*'Discount Rate'!$C19</f>
        <v>6.7057434537658276</v>
      </c>
      <c r="E20" s="27">
        <f>'Row 2-OCEC CC 1622'!E20*'Discount Rate'!$C19</f>
        <v>11.558908459016312</v>
      </c>
      <c r="F20" s="27">
        <f>'Row 2-OCEC CC 1622'!F20*'Discount Rate'!$C19</f>
        <v>-37.744037717424952</v>
      </c>
      <c r="G20" s="27">
        <f>'Row 2-OCEC CC 1622'!G20*'Discount Rate'!$C19</f>
        <v>-5.2285069803262889</v>
      </c>
      <c r="H20" s="27">
        <f t="shared" si="0"/>
        <v>78.76704639321558</v>
      </c>
      <c r="I20" s="28"/>
      <c r="J20" s="4"/>
    </row>
    <row r="21" spans="2:10" x14ac:dyDescent="0.25">
      <c r="B21" s="19">
        <f t="shared" si="1"/>
        <v>2023</v>
      </c>
      <c r="C21" s="27">
        <f>'Row 2-OCEC CC 1622'!C21*'Discount Rate'!$C20</f>
        <v>92.943498761751883</v>
      </c>
      <c r="D21" s="27">
        <f>'Row 2-OCEC CC 1622'!D21*'Discount Rate'!$C20</f>
        <v>5.9883658636282782</v>
      </c>
      <c r="E21" s="27">
        <f>'Row 2-OCEC CC 1622'!E21*'Discount Rate'!$C20</f>
        <v>11.149026182456105</v>
      </c>
      <c r="F21" s="27">
        <f>'Row 2-OCEC CC 1622'!F21*'Discount Rate'!$C20</f>
        <v>-40.547835670866341</v>
      </c>
      <c r="G21" s="27">
        <f>'Row 2-OCEC CC 1622'!G21*'Discount Rate'!$C20</f>
        <v>-5.9166110913962404</v>
      </c>
      <c r="H21" s="27">
        <f t="shared" si="0"/>
        <v>63.616444045573679</v>
      </c>
      <c r="I21" s="28"/>
      <c r="J21" s="4"/>
    </row>
    <row r="22" spans="2:10" x14ac:dyDescent="0.25">
      <c r="B22" s="19">
        <f t="shared" si="1"/>
        <v>2024</v>
      </c>
      <c r="C22" s="27">
        <f>'Row 2-OCEC CC 1622'!C22*'Discount Rate'!$C21</f>
        <v>83.47717129178497</v>
      </c>
      <c r="D22" s="27">
        <f>'Row 2-OCEC CC 1622'!D22*'Discount Rate'!$C21</f>
        <v>5.3519716847880785</v>
      </c>
      <c r="E22" s="27">
        <f>'Row 2-OCEC CC 1622'!E22*'Discount Rate'!$C21</f>
        <v>10.567190119618822</v>
      </c>
      <c r="F22" s="27">
        <f>'Row 2-OCEC CC 1622'!F22*'Discount Rate'!$C21</f>
        <v>-27.474869915062069</v>
      </c>
      <c r="G22" s="27">
        <f>'Row 2-OCEC CC 1622'!G22*'Discount Rate'!$C21</f>
        <v>-4.7111688928709663</v>
      </c>
      <c r="H22" s="27">
        <f t="shared" si="0"/>
        <v>67.210294288258837</v>
      </c>
      <c r="I22" s="28"/>
      <c r="J22" s="4"/>
    </row>
    <row r="23" spans="2:10" x14ac:dyDescent="0.25">
      <c r="B23" s="19">
        <f t="shared" si="1"/>
        <v>2025</v>
      </c>
      <c r="C23" s="27">
        <f>'Row 2-OCEC CC 1622'!C23*'Discount Rate'!$C22</f>
        <v>74.963224699177985</v>
      </c>
      <c r="D23" s="27">
        <f>'Row 2-OCEC CC 1622'!D23*'Discount Rate'!$C22</f>
        <v>4.7837002342712784</v>
      </c>
      <c r="E23" s="27">
        <f>'Row 2-OCEC CC 1622'!E23*'Discount Rate'!$C22</f>
        <v>11.775837164926676</v>
      </c>
      <c r="F23" s="27">
        <f>'Row 2-OCEC CC 1622'!F23*'Discount Rate'!$C22</f>
        <v>-19.666016042938317</v>
      </c>
      <c r="G23" s="27">
        <f>'Row 2-OCEC CC 1622'!G23*'Discount Rate'!$C22</f>
        <v>-4.2560419240078575</v>
      </c>
      <c r="H23" s="27">
        <f t="shared" si="0"/>
        <v>67.600704131429751</v>
      </c>
      <c r="I23" s="28"/>
      <c r="J23" s="4"/>
    </row>
    <row r="24" spans="2:10" x14ac:dyDescent="0.25">
      <c r="B24" s="19">
        <f t="shared" si="1"/>
        <v>2026</v>
      </c>
      <c r="C24" s="27">
        <f>'Row 2-OCEC CC 1622'!C24*'Discount Rate'!$C23</f>
        <v>67.301711978431271</v>
      </c>
      <c r="D24" s="27">
        <f>'Row 2-OCEC CC 1622'!D24*'Discount Rate'!$C23</f>
        <v>4.2712572293509403</v>
      </c>
      <c r="E24" s="27">
        <f>'Row 2-OCEC CC 1622'!E24*'Discount Rate'!$C23</f>
        <v>11.176940985790768</v>
      </c>
      <c r="F24" s="27">
        <f>'Row 2-OCEC CC 1622'!F24*'Discount Rate'!$C23</f>
        <v>-15.866523758857211</v>
      </c>
      <c r="G24" s="27">
        <f>'Row 2-OCEC CC 1622'!G24*'Discount Rate'!$C23</f>
        <v>-3.3906296864622538</v>
      </c>
      <c r="H24" s="27">
        <f t="shared" si="0"/>
        <v>63.492756748253505</v>
      </c>
      <c r="I24" s="28"/>
      <c r="J24" s="4"/>
    </row>
    <row r="25" spans="2:10" x14ac:dyDescent="0.25">
      <c r="B25" s="19">
        <f t="shared" si="1"/>
        <v>2027</v>
      </c>
      <c r="C25" s="27">
        <f>'Row 2-OCEC CC 1622'!C25*'Discount Rate'!$C24</f>
        <v>60.373999467653157</v>
      </c>
      <c r="D25" s="27">
        <f>'Row 2-OCEC CC 1622'!D25*'Discount Rate'!$C24</f>
        <v>3.8071015454875861</v>
      </c>
      <c r="E25" s="27">
        <f>'Row 2-OCEC CC 1622'!E25*'Discount Rate'!$C24</f>
        <v>9.9655300498479011</v>
      </c>
      <c r="F25" s="27">
        <f>'Row 2-OCEC CC 1622'!F25*'Discount Rate'!$C24</f>
        <v>-15.307579447813961</v>
      </c>
      <c r="G25" s="27">
        <f>'Row 2-OCEC CC 1622'!G25*'Discount Rate'!$C24</f>
        <v>-3.4305753392634846</v>
      </c>
      <c r="H25" s="27">
        <f t="shared" si="0"/>
        <v>55.408476275911198</v>
      </c>
      <c r="I25" s="28"/>
      <c r="J25" s="4"/>
    </row>
    <row r="26" spans="2:10" x14ac:dyDescent="0.25">
      <c r="B26" s="19">
        <f t="shared" si="1"/>
        <v>2028</v>
      </c>
      <c r="C26" s="27">
        <f>'Row 2-OCEC CC 1622'!C26*'Discount Rate'!$C25</f>
        <v>54.076478077512277</v>
      </c>
      <c r="D26" s="27">
        <f>'Row 2-OCEC CC 1622'!D26*'Discount Rate'!$C25</f>
        <v>3.3869661240235249</v>
      </c>
      <c r="E26" s="27">
        <f>'Row 2-OCEC CC 1622'!E26*'Discount Rate'!$C25</f>
        <v>16.178502332257882</v>
      </c>
      <c r="F26" s="27">
        <f>'Row 2-OCEC CC 1622'!F26*'Discount Rate'!$C25</f>
        <v>-17.659373428213424</v>
      </c>
      <c r="G26" s="27">
        <f>'Row 2-OCEC CC 1622'!G26*'Discount Rate'!$C25</f>
        <v>-3.9204043064622041</v>
      </c>
      <c r="H26" s="27">
        <f t="shared" si="0"/>
        <v>52.062168799118055</v>
      </c>
      <c r="I26" s="28"/>
      <c r="J26" s="4"/>
    </row>
    <row r="27" spans="2:10" x14ac:dyDescent="0.25">
      <c r="B27" s="19">
        <f t="shared" si="1"/>
        <v>2029</v>
      </c>
      <c r="C27" s="27">
        <f>'Row 2-OCEC CC 1622'!C27*'Discount Rate'!$C26</f>
        <v>48.349806250865988</v>
      </c>
      <c r="D27" s="27">
        <f>'Row 2-OCEC CC 1622'!D27*'Discount Rate'!$C26</f>
        <v>3.0069676389188791</v>
      </c>
      <c r="E27" s="27">
        <f>'Row 2-OCEC CC 1622'!E27*'Discount Rate'!$C26</f>
        <v>15.394934327996332</v>
      </c>
      <c r="F27" s="27">
        <f>'Row 2-OCEC CC 1622'!F27*'Discount Rate'!$C26</f>
        <v>-16.226233781792484</v>
      </c>
      <c r="G27" s="27">
        <f>'Row 2-OCEC CC 1622'!G27*'Discount Rate'!$C26</f>
        <v>-3.5340679122240228</v>
      </c>
      <c r="H27" s="27">
        <f t="shared" si="0"/>
        <v>46.991406523764688</v>
      </c>
      <c r="I27" s="28"/>
      <c r="J27" s="4"/>
    </row>
    <row r="28" spans="2:10" x14ac:dyDescent="0.25">
      <c r="B28" s="19">
        <f t="shared" si="1"/>
        <v>2030</v>
      </c>
      <c r="C28" s="27">
        <f>'Row 2-OCEC CC 1622'!C28*'Discount Rate'!$C27</f>
        <v>43.024708023030101</v>
      </c>
      <c r="D28" s="27">
        <f>'Row 2-OCEC CC 1622'!D28*'Discount Rate'!$C27</f>
        <v>2.6635483881057889</v>
      </c>
      <c r="E28" s="27">
        <f>'Row 2-OCEC CC 1622'!E28*'Discount Rate'!$C27</f>
        <v>13.850063942434211</v>
      </c>
      <c r="F28" s="27">
        <f>'Row 2-OCEC CC 1622'!F28*'Discount Rate'!$C27</f>
        <v>-17.411356184586275</v>
      </c>
      <c r="G28" s="27">
        <f>'Row 2-OCEC CC 1622'!G28*'Discount Rate'!$C27</f>
        <v>-3.8136911200974444</v>
      </c>
      <c r="H28" s="27">
        <f t="shared" si="0"/>
        <v>38.31327304888638</v>
      </c>
      <c r="I28" s="28"/>
      <c r="J28" s="4"/>
    </row>
    <row r="29" spans="2:10" x14ac:dyDescent="0.25">
      <c r="B29" s="19">
        <f t="shared" si="1"/>
        <v>2031</v>
      </c>
      <c r="C29" s="27">
        <f>'Row 2-OCEC CC 1622'!C29*'Discount Rate'!$C28</f>
        <v>38.206984321462116</v>
      </c>
      <c r="D29" s="27">
        <f>'Row 2-OCEC CC 1622'!D29*'Discount Rate'!$C28</f>
        <v>2.3534518352653513</v>
      </c>
      <c r="E29" s="27">
        <f>'Row 2-OCEC CC 1622'!E29*'Discount Rate'!$C28</f>
        <v>11.957926890118507</v>
      </c>
      <c r="F29" s="27">
        <f>'Row 2-OCEC CC 1622'!F29*'Discount Rate'!$C28</f>
        <v>-17.984444688033296</v>
      </c>
      <c r="G29" s="27">
        <f>'Row 2-OCEC CC 1622'!G29*'Discount Rate'!$C28</f>
        <v>-4.1876853227154562</v>
      </c>
      <c r="H29" s="27">
        <f t="shared" si="0"/>
        <v>30.346233036097228</v>
      </c>
      <c r="I29" s="28"/>
      <c r="J29" s="4"/>
    </row>
    <row r="30" spans="2:10" x14ac:dyDescent="0.25">
      <c r="B30" s="19">
        <f t="shared" si="1"/>
        <v>2032</v>
      </c>
      <c r="C30" s="27">
        <f>'Row 2-OCEC CC 1622'!C30*'Discount Rate'!$C29</f>
        <v>34.195483042889272</v>
      </c>
      <c r="D30" s="27">
        <f>'Row 2-OCEC CC 1622'!D30*'Discount Rate'!$C29</f>
        <v>2.0912722246390665</v>
      </c>
      <c r="E30" s="27">
        <f>'Row 2-OCEC CC 1622'!E30*'Discount Rate'!$C29</f>
        <v>16.39661568895303</v>
      </c>
      <c r="F30" s="27">
        <f>'Row 2-OCEC CC 1622'!F30*'Discount Rate'!$C29</f>
        <v>-17.881524020086509</v>
      </c>
      <c r="G30" s="27">
        <f>'Row 2-OCEC CC 1622'!G30*'Discount Rate'!$C29</f>
        <v>-4.3535846365036832</v>
      </c>
      <c r="H30" s="27">
        <f t="shared" si="0"/>
        <v>30.448262299891176</v>
      </c>
      <c r="I30" s="28"/>
      <c r="J30" s="4"/>
    </row>
    <row r="31" spans="2:10" x14ac:dyDescent="0.25">
      <c r="B31" s="19">
        <f t="shared" si="1"/>
        <v>2033</v>
      </c>
      <c r="C31" s="27">
        <f>'Row 2-OCEC CC 1622'!C31*'Discount Rate'!$C30</f>
        <v>30.450783577432947</v>
      </c>
      <c r="D31" s="27">
        <f>'Row 2-OCEC CC 1622'!D31*'Discount Rate'!$C30</f>
        <v>1.8506534294345185</v>
      </c>
      <c r="E31" s="27">
        <f>'Row 2-OCEC CC 1622'!E31*'Discount Rate'!$C30</f>
        <v>12.727095495399457</v>
      </c>
      <c r="F31" s="27">
        <f>'Row 2-OCEC CC 1622'!F31*'Discount Rate'!$C30</f>
        <v>-17.778556141707856</v>
      </c>
      <c r="G31" s="27">
        <f>'Row 2-OCEC CC 1622'!G31*'Discount Rate'!$C30</f>
        <v>-4.2531651264763237</v>
      </c>
      <c r="H31" s="27">
        <f t="shared" si="0"/>
        <v>22.996811234082749</v>
      </c>
      <c r="I31" s="28"/>
      <c r="J31" s="4"/>
    </row>
    <row r="32" spans="2:10" x14ac:dyDescent="0.25">
      <c r="B32" s="19">
        <f t="shared" si="1"/>
        <v>2034</v>
      </c>
      <c r="C32" s="27">
        <f>'Row 2-OCEC CC 1622'!C32*'Discount Rate'!$C31</f>
        <v>26.845153084398216</v>
      </c>
      <c r="D32" s="27">
        <f>'Row 2-OCEC CC 1622'!D32*'Discount Rate'!$C31</f>
        <v>1.6373178124733792</v>
      </c>
      <c r="E32" s="27">
        <f>'Row 2-OCEC CC 1622'!E32*'Discount Rate'!$C31</f>
        <v>12.842368332172132</v>
      </c>
      <c r="F32" s="27">
        <f>'Row 2-OCEC CC 1622'!F32*'Discount Rate'!$C31</f>
        <v>-16.814537957873707</v>
      </c>
      <c r="G32" s="27">
        <f>'Row 2-OCEC CC 1622'!G32*'Discount Rate'!$C31</f>
        <v>-4.0470086851733216</v>
      </c>
      <c r="H32" s="27">
        <f t="shared" si="0"/>
        <v>20.463292585996705</v>
      </c>
      <c r="I32" s="28"/>
      <c r="J32" s="4"/>
    </row>
    <row r="33" spans="2:10" x14ac:dyDescent="0.25">
      <c r="B33" s="19">
        <f t="shared" si="1"/>
        <v>2035</v>
      </c>
      <c r="C33" s="27">
        <f>'Row 2-OCEC CC 1622'!C33*'Discount Rate'!$C32</f>
        <v>23.594779362084758</v>
      </c>
      <c r="D33" s="27">
        <f>'Row 2-OCEC CC 1622'!D33*'Discount Rate'!$C32</f>
        <v>1.4680627892404992</v>
      </c>
      <c r="E33" s="27">
        <f>'Row 2-OCEC CC 1622'!E33*'Discount Rate'!$C32</f>
        <v>11.887037355468491</v>
      </c>
      <c r="F33" s="27">
        <f>'Row 2-OCEC CC 1622'!F33*'Discount Rate'!$C32</f>
        <v>-15.743365039968534</v>
      </c>
      <c r="G33" s="27">
        <f>'Row 2-OCEC CC 1622'!G33*'Discount Rate'!$C32</f>
        <v>-3.820703217162468</v>
      </c>
      <c r="H33" s="27">
        <f t="shared" si="0"/>
        <v>17.385811249662748</v>
      </c>
      <c r="I33" s="28"/>
      <c r="J33" s="4"/>
    </row>
    <row r="34" spans="2:10" x14ac:dyDescent="0.25">
      <c r="B34" s="19">
        <f t="shared" si="1"/>
        <v>2036</v>
      </c>
      <c r="C34" s="27">
        <f>'Row 2-OCEC CC 1622'!C34*'Discount Rate'!$C33</f>
        <v>20.667572077028517</v>
      </c>
      <c r="D34" s="27">
        <f>'Row 2-OCEC CC 1622'!D34*'Discount Rate'!$C33</f>
        <v>1.3251207109445577</v>
      </c>
      <c r="E34" s="27">
        <f>'Row 2-OCEC CC 1622'!E34*'Discount Rate'!$C33</f>
        <v>9.7269453013857028</v>
      </c>
      <c r="F34" s="27">
        <f>'Row 2-OCEC CC 1622'!F34*'Discount Rate'!$C33</f>
        <v>-14.971470966780627</v>
      </c>
      <c r="G34" s="27">
        <f>'Row 2-OCEC CC 1622'!G34*'Discount Rate'!$C33</f>
        <v>-3.8641694407691203</v>
      </c>
      <c r="H34" s="27">
        <f t="shared" si="0"/>
        <v>12.883997681809024</v>
      </c>
      <c r="I34" s="28"/>
      <c r="J34" s="4"/>
    </row>
    <row r="35" spans="2:10" x14ac:dyDescent="0.25">
      <c r="B35" s="19">
        <f t="shared" si="1"/>
        <v>2037</v>
      </c>
      <c r="C35" s="27">
        <f>'Row 2-OCEC CC 1622'!C35*'Discount Rate'!$C34</f>
        <v>18.034201881612919</v>
      </c>
      <c r="D35" s="27">
        <f>'Row 2-OCEC CC 1622'!D35*'Discount Rate'!$C34</f>
        <v>1.1953997083427008</v>
      </c>
      <c r="E35" s="27">
        <f>'Row 2-OCEC CC 1622'!E35*'Discount Rate'!$C34</f>
        <v>9.1646374046977108</v>
      </c>
      <c r="F35" s="27">
        <f>'Row 2-OCEC CC 1622'!F35*'Discount Rate'!$C34</f>
        <v>-13.893127251035295</v>
      </c>
      <c r="G35" s="27">
        <f>'Row 2-OCEC CC 1622'!G35*'Discount Rate'!$C34</f>
        <v>-3.7507784281767536</v>
      </c>
      <c r="H35" s="27">
        <f t="shared" si="0"/>
        <v>10.750333315441283</v>
      </c>
      <c r="I35" s="28"/>
      <c r="J35" s="4"/>
    </row>
    <row r="36" spans="2:10" x14ac:dyDescent="0.25">
      <c r="B36" s="19">
        <f t="shared" si="1"/>
        <v>2038</v>
      </c>
      <c r="C36" s="27">
        <f>'Row 2-OCEC CC 1622'!C36*'Discount Rate'!$C35</f>
        <v>15.66786758656764</v>
      </c>
      <c r="D36" s="27">
        <f>'Row 2-OCEC CC 1622'!D36*'Discount Rate'!$C35</f>
        <v>1.0773779915991071</v>
      </c>
      <c r="E36" s="27">
        <f>'Row 2-OCEC CC 1622'!E36*'Discount Rate'!$C35</f>
        <v>7.7273036066622209</v>
      </c>
      <c r="F36" s="27">
        <f>'Row 2-OCEC CC 1622'!F36*'Discount Rate'!$C35</f>
        <v>-13.433189149994169</v>
      </c>
      <c r="G36" s="27">
        <f>'Row 2-OCEC CC 1622'!G36*'Discount Rate'!$C35</f>
        <v>-4.0276876252094445</v>
      </c>
      <c r="H36" s="27">
        <f t="shared" si="0"/>
        <v>7.011672409625354</v>
      </c>
      <c r="I36" s="28"/>
      <c r="J36" s="4"/>
    </row>
    <row r="37" spans="2:10" x14ac:dyDescent="0.25">
      <c r="B37" s="19">
        <f t="shared" si="1"/>
        <v>2039</v>
      </c>
      <c r="C37" s="27">
        <f>'Row 2-OCEC CC 1622'!C37*'Discount Rate'!$C36</f>
        <v>13.644194979588338</v>
      </c>
      <c r="D37" s="27">
        <f>'Row 2-OCEC CC 1622'!D37*'Discount Rate'!$C36</f>
        <v>0.97003375661200197</v>
      </c>
      <c r="E37" s="27">
        <f>'Row 2-OCEC CC 1622'!E37*'Discount Rate'!$C36</f>
        <v>9.2950897797244263</v>
      </c>
      <c r="F37" s="27">
        <f>'Row 2-OCEC CC 1622'!F37*'Discount Rate'!$C36</f>
        <v>-13.10162876875517</v>
      </c>
      <c r="G37" s="27">
        <f>'Row 2-OCEC CC 1622'!G37*'Discount Rate'!$C36</f>
        <v>-3.8395563971261168</v>
      </c>
      <c r="H37" s="27">
        <f t="shared" si="0"/>
        <v>6.9681333500434803</v>
      </c>
      <c r="I37" s="28"/>
      <c r="J37" s="4"/>
    </row>
    <row r="38" spans="2:10" x14ac:dyDescent="0.25">
      <c r="B38" s="19">
        <f t="shared" si="1"/>
        <v>2040</v>
      </c>
      <c r="C38" s="27">
        <f>'Row 2-OCEC CC 1622'!C38*'Discount Rate'!$C37</f>
        <v>12.012801105847974</v>
      </c>
      <c r="D38" s="27">
        <f>'Row 2-OCEC CC 1622'!D38*'Discount Rate'!$C37</f>
        <v>0.87244250959381175</v>
      </c>
      <c r="E38" s="27">
        <f>'Row 2-OCEC CC 1622'!E38*'Discount Rate'!$C37</f>
        <v>7.1257519681269121</v>
      </c>
      <c r="F38" s="27">
        <f>'Row 2-OCEC CC 1622'!F38*'Discount Rate'!$C37</f>
        <v>-11.908311127363403</v>
      </c>
      <c r="G38" s="27">
        <f>'Row 2-OCEC CC 1622'!G38*'Discount Rate'!$C37</f>
        <v>-3.2981391994457518</v>
      </c>
      <c r="H38" s="27">
        <f t="shared" si="0"/>
        <v>4.8045452567595426</v>
      </c>
      <c r="I38" s="28"/>
      <c r="J38" s="4"/>
    </row>
    <row r="39" spans="2:10" x14ac:dyDescent="0.25">
      <c r="B39" s="19">
        <f t="shared" si="1"/>
        <v>2041</v>
      </c>
      <c r="C39" s="27">
        <f>'Row 2-OCEC CC 1622'!C39*'Discount Rate'!$C38</f>
        <v>10.541190300196289</v>
      </c>
      <c r="D39" s="27">
        <f>'Row 2-OCEC CC 1622'!D39*'Discount Rate'!$C38</f>
        <v>0.78376529051516886</v>
      </c>
      <c r="E39" s="27">
        <f>'Row 2-OCEC CC 1622'!E39*'Discount Rate'!$C38</f>
        <v>6.1500792780878388</v>
      </c>
      <c r="F39" s="27">
        <f>'Row 2-OCEC CC 1622'!F39*'Discount Rate'!$C38</f>
        <v>-11.068859844325614</v>
      </c>
      <c r="G39" s="27">
        <f>'Row 2-OCEC CC 1622'!G39*'Discount Rate'!$C38</f>
        <v>-3.089054919436427</v>
      </c>
      <c r="H39" s="27">
        <f t="shared" si="0"/>
        <v>3.3171201050372576</v>
      </c>
      <c r="I39" s="28"/>
      <c r="J39" s="4"/>
    </row>
    <row r="40" spans="2:10" x14ac:dyDescent="0.25">
      <c r="B40" s="19">
        <f t="shared" si="1"/>
        <v>2042</v>
      </c>
      <c r="C40" s="27">
        <f>'Row 2-OCEC CC 1622'!C40*'Discount Rate'!$C39</f>
        <v>9.3794898229754082</v>
      </c>
      <c r="D40" s="27">
        <f>'Row 2-OCEC CC 1622'!D40*'Discount Rate'!$C39</f>
        <v>0.70414327773026519</v>
      </c>
      <c r="E40" s="27">
        <f>'Row 2-OCEC CC 1622'!E40*'Discount Rate'!$C39</f>
        <v>6.344549207459953</v>
      </c>
      <c r="F40" s="27">
        <f>'Row 2-OCEC CC 1622'!F40*'Discount Rate'!$C39</f>
        <v>-10.142792331693704</v>
      </c>
      <c r="G40" s="27">
        <f>'Row 2-OCEC CC 1622'!G40*'Discount Rate'!$C39</f>
        <v>-2.9553656696311559</v>
      </c>
      <c r="H40" s="27">
        <f t="shared" si="0"/>
        <v>3.3300243068407682</v>
      </c>
      <c r="I40" s="28"/>
      <c r="J40" s="4"/>
    </row>
    <row r="41" spans="2:10" x14ac:dyDescent="0.25">
      <c r="B41" s="19">
        <f t="shared" si="1"/>
        <v>2043</v>
      </c>
      <c r="C41" s="27">
        <f>'Row 2-OCEC CC 1622'!C41*'Discount Rate'!$C40</f>
        <v>8.3287420961554979</v>
      </c>
      <c r="D41" s="27">
        <f>'Row 2-OCEC CC 1622'!D41*'Discount Rate'!$C40</f>
        <v>0.5109861825440023</v>
      </c>
      <c r="E41" s="27">
        <f>'Row 2-OCEC CC 1622'!E41*'Discount Rate'!$C40</f>
        <v>6.7497696309100119</v>
      </c>
      <c r="F41" s="27">
        <f>'Row 2-OCEC CC 1622'!F41*'Discount Rate'!$C40</f>
        <v>-9.3447537817215025</v>
      </c>
      <c r="G41" s="27">
        <f>'Row 2-OCEC CC 1622'!G41*'Discount Rate'!$C40</f>
        <v>-2.7397059199440603</v>
      </c>
      <c r="H41" s="27">
        <f t="shared" si="0"/>
        <v>3.5050382079439499</v>
      </c>
      <c r="I41" s="28"/>
      <c r="J41" s="4"/>
    </row>
    <row r="42" spans="2:10" x14ac:dyDescent="0.25">
      <c r="B42" s="19">
        <f t="shared" si="1"/>
        <v>2044</v>
      </c>
      <c r="C42" s="27">
        <f>'Row 2-OCEC CC 1622'!C42*'Discount Rate'!$C41</f>
        <v>7.3791111138313132</v>
      </c>
      <c r="D42" s="27">
        <f>'Row 2-OCEC CC 1622'!D42*'Discount Rate'!$C41</f>
        <v>0.40371015615005301</v>
      </c>
      <c r="E42" s="27">
        <f>'Row 2-OCEC CC 1622'!E42*'Discount Rate'!$C41</f>
        <v>5.5389070248556695</v>
      </c>
      <c r="F42" s="27">
        <f>'Row 2-OCEC CC 1622'!F42*'Discount Rate'!$C41</f>
        <v>-9.2846767067677796</v>
      </c>
      <c r="G42" s="27">
        <f>'Row 2-OCEC CC 1622'!G42*'Discount Rate'!$C41</f>
        <v>-2.7699734516893799</v>
      </c>
      <c r="H42" s="27">
        <f t="shared" si="0"/>
        <v>1.2670781363798773</v>
      </c>
      <c r="I42" s="28"/>
      <c r="J42" s="4"/>
    </row>
    <row r="43" spans="2:10" x14ac:dyDescent="0.25">
      <c r="B43" s="19">
        <f t="shared" si="1"/>
        <v>2045</v>
      </c>
      <c r="C43" s="27">
        <f>'Row 2-OCEC CC 1622'!C43*'Discount Rate'!$C42</f>
        <v>6.5215922537794508</v>
      </c>
      <c r="D43" s="27">
        <f>'Row 2-OCEC CC 1622'!D43*'Discount Rate'!$C42</f>
        <v>0.36249444129827291</v>
      </c>
      <c r="E43" s="27">
        <f>'Row 2-OCEC CC 1622'!E43*'Discount Rate'!$C42</f>
        <v>5.1374768506395041</v>
      </c>
      <c r="F43" s="27">
        <f>'Row 2-OCEC CC 1622'!F43*'Discount Rate'!$C42</f>
        <v>-8.8870557068591367</v>
      </c>
      <c r="G43" s="27">
        <f>'Row 2-OCEC CC 1622'!G43*'Discount Rate'!$C42</f>
        <v>-2.78259820279471</v>
      </c>
      <c r="H43" s="27">
        <f t="shared" si="0"/>
        <v>0.35190963606338155</v>
      </c>
      <c r="I43" s="28"/>
      <c r="J43" s="4"/>
    </row>
    <row r="44" spans="2:10" x14ac:dyDescent="0.25">
      <c r="B44" s="19">
        <f t="shared" si="1"/>
        <v>2046</v>
      </c>
      <c r="C44" s="27">
        <f>'Row 2-OCEC CC 1622'!C44*'Discount Rate'!$C43</f>
        <v>5.7479462574683557</v>
      </c>
      <c r="D44" s="27">
        <f>'Row 2-OCEC CC 1622'!D44*'Discount Rate'!$C43</f>
        <v>0.32507069187044474</v>
      </c>
      <c r="E44" s="27">
        <f>'Row 2-OCEC CC 1622'!E44*'Discount Rate'!$C43</f>
        <v>4.2804949583023326</v>
      </c>
      <c r="F44" s="27">
        <f>'Row 2-OCEC CC 1622'!F44*'Discount Rate'!$C43</f>
        <v>-8.5064937276162187</v>
      </c>
      <c r="G44" s="27">
        <f>'Row 2-OCEC CC 1622'!G44*'Discount Rate'!$C43</f>
        <v>-2.7952804939246145</v>
      </c>
      <c r="H44" s="27">
        <f t="shared" si="0"/>
        <v>-0.94826231389970017</v>
      </c>
      <c r="I44" s="28"/>
      <c r="J44" s="4"/>
    </row>
    <row r="45" spans="2:10" x14ac:dyDescent="0.25">
      <c r="B45" s="19">
        <f t="shared" si="1"/>
        <v>2047</v>
      </c>
      <c r="C45" s="27">
        <f>'Row 2-OCEC CC 1622'!C45*'Discount Rate'!$C44</f>
        <v>5.0506366474128139</v>
      </c>
      <c r="D45" s="27">
        <f>'Row 2-OCEC CC 1622'!D45*'Discount Rate'!$C44</f>
        <v>0.29115049218899175</v>
      </c>
      <c r="E45" s="27">
        <f>'Row 2-OCEC CC 1622'!E45*'Discount Rate'!$C44</f>
        <v>3.8490659686520159</v>
      </c>
      <c r="F45" s="27">
        <f>'Row 2-OCEC CC 1622'!F45*'Discount Rate'!$C44</f>
        <v>-8.1422574893947672</v>
      </c>
      <c r="G45" s="27">
        <f>'Row 2-OCEC CC 1622'!G45*'Discount Rate'!$C44</f>
        <v>-2.808020587330033</v>
      </c>
      <c r="H45" s="27">
        <f t="shared" si="0"/>
        <v>-1.7594249684709777</v>
      </c>
      <c r="I45" s="28"/>
      <c r="J45" s="4"/>
    </row>
    <row r="46" spans="2:10" x14ac:dyDescent="0.25">
      <c r="B46" s="19">
        <f t="shared" si="1"/>
        <v>2048</v>
      </c>
      <c r="C46" s="27">
        <f>'Row 2-OCEC CC 1622'!C46*'Discount Rate'!$C45</f>
        <v>4.4227697133425723</v>
      </c>
      <c r="D46" s="27">
        <f>'Row 2-OCEC CC 1622'!D46*'Discount Rate'!$C45</f>
        <v>0.26046165490300494</v>
      </c>
      <c r="E46" s="27">
        <f>'Row 2-OCEC CC 1622'!E46*'Discount Rate'!$C45</f>
        <v>3.0754825834937356</v>
      </c>
      <c r="F46" s="27">
        <f>'Row 2-OCEC CC 1622'!F46*'Discount Rate'!$C45</f>
        <v>-7.7936452963265843</v>
      </c>
      <c r="G46" s="27">
        <f>'Row 2-OCEC CC 1622'!G46*'Discount Rate'!$C45</f>
        <v>-2.8208187464574794</v>
      </c>
      <c r="H46" s="27">
        <f t="shared" si="0"/>
        <v>-2.8557500910447504</v>
      </c>
      <c r="I46" s="28"/>
      <c r="J46" s="4"/>
    </row>
    <row r="47" spans="2:10" x14ac:dyDescent="0.25">
      <c r="B47" s="19">
        <f t="shared" si="1"/>
        <v>2049</v>
      </c>
      <c r="C47" s="27">
        <f>'Row 2-OCEC CC 1622'!C47*'Discount Rate'!$C46</f>
        <v>1.6862476141270528</v>
      </c>
      <c r="D47" s="27">
        <f>'Row 2-OCEC CC 1622'!D47*'Discount Rate'!$C46</f>
        <v>0.23267778917730267</v>
      </c>
      <c r="E47" s="27">
        <f>'Row 2-OCEC CC 1622'!E47*'Discount Rate'!$C46</f>
        <v>2.584526619821327</v>
      </c>
      <c r="F47" s="27">
        <f>'Row 2-OCEC CC 1622'!F47*'Discount Rate'!$C46</f>
        <v>-7.4599856730407152</v>
      </c>
      <c r="G47" s="27">
        <f>'Row 2-OCEC CC 1622'!G47*'Discount Rate'!$C46</f>
        <v>-2.8336752359538568</v>
      </c>
      <c r="H47" s="27">
        <f t="shared" si="0"/>
        <v>-5.79020888586889</v>
      </c>
      <c r="I47" s="28"/>
      <c r="J47" s="4"/>
    </row>
    <row r="48" spans="2:10" x14ac:dyDescent="0.25">
      <c r="I48" s="28"/>
      <c r="J48" s="4"/>
    </row>
    <row r="49" spans="2:10" x14ac:dyDescent="0.25">
      <c r="B49" s="20"/>
      <c r="I49" s="28"/>
      <c r="J49" s="4"/>
    </row>
    <row r="50" spans="2:10" x14ac:dyDescent="0.25">
      <c r="I50" s="28"/>
      <c r="J50" s="4"/>
    </row>
    <row r="51" spans="2:10" x14ac:dyDescent="0.25">
      <c r="B51" s="20"/>
      <c r="C51" s="26"/>
      <c r="D51" s="26"/>
      <c r="E51" s="26"/>
      <c r="F51" s="26"/>
      <c r="G51" s="26"/>
      <c r="H51" s="26"/>
      <c r="I51" s="28"/>
      <c r="J51" s="4"/>
    </row>
    <row r="52" spans="2:10" x14ac:dyDescent="0.25">
      <c r="B52" s="20"/>
      <c r="I52" s="28"/>
      <c r="J52" s="4"/>
    </row>
    <row r="53" spans="2:10" x14ac:dyDescent="0.25">
      <c r="B53" s="20"/>
      <c r="I53" s="28"/>
      <c r="J53" s="4"/>
    </row>
    <row r="54" spans="2:10" x14ac:dyDescent="0.25">
      <c r="B54" s="20"/>
      <c r="I54" s="28"/>
      <c r="J54" s="4"/>
    </row>
    <row r="55" spans="2:10" x14ac:dyDescent="0.25">
      <c r="I55" s="28"/>
      <c r="J55" s="4"/>
    </row>
    <row r="56" spans="2:10" x14ac:dyDescent="0.25">
      <c r="I56" s="28"/>
      <c r="J56" s="4"/>
    </row>
    <row r="57" spans="2:10" x14ac:dyDescent="0.25">
      <c r="I57" s="28"/>
      <c r="J57" s="4"/>
    </row>
    <row r="58" spans="2:10" x14ac:dyDescent="0.25">
      <c r="I58" s="28"/>
      <c r="J58" s="4"/>
    </row>
    <row r="59" spans="2:10" x14ac:dyDescent="0.25">
      <c r="I59" s="28"/>
      <c r="J59" s="4"/>
    </row>
    <row r="60" spans="2:10" x14ac:dyDescent="0.25">
      <c r="I60" s="28"/>
      <c r="J60" s="4"/>
    </row>
    <row r="61" spans="2:10" x14ac:dyDescent="0.25">
      <c r="I61" s="28"/>
      <c r="J61" s="4"/>
    </row>
    <row r="62" spans="2:10" x14ac:dyDescent="0.25">
      <c r="I62" s="28"/>
      <c r="J62" s="4"/>
    </row>
    <row r="63" spans="2:10" x14ac:dyDescent="0.25">
      <c r="I63" s="28"/>
      <c r="J63" s="4"/>
    </row>
    <row r="64" spans="2:10" x14ac:dyDescent="0.25">
      <c r="I64" s="28"/>
      <c r="J64" s="4"/>
    </row>
    <row r="65" spans="9:10" x14ac:dyDescent="0.25">
      <c r="I65" s="28"/>
      <c r="J65" s="4"/>
    </row>
    <row r="66" spans="9:10" x14ac:dyDescent="0.25">
      <c r="I66" s="28"/>
      <c r="J66" s="4"/>
    </row>
    <row r="67" spans="9:10" x14ac:dyDescent="0.25">
      <c r="I67" s="28"/>
      <c r="J67" s="4"/>
    </row>
    <row r="68" spans="9:10" x14ac:dyDescent="0.25">
      <c r="I68" s="28"/>
      <c r="J68" s="4"/>
    </row>
    <row r="69" spans="9:10" x14ac:dyDescent="0.25">
      <c r="I69" s="28"/>
      <c r="J69" s="4"/>
    </row>
    <row r="70" spans="9:10" x14ac:dyDescent="0.25">
      <c r="I70" s="28"/>
      <c r="J70" s="4"/>
    </row>
    <row r="71" spans="9:10" x14ac:dyDescent="0.25">
      <c r="I71" s="28"/>
      <c r="J71" s="4"/>
    </row>
    <row r="72" spans="9:10" x14ac:dyDescent="0.25">
      <c r="I72" s="28"/>
      <c r="J72" s="4"/>
    </row>
    <row r="73" spans="9:10" x14ac:dyDescent="0.25">
      <c r="I73" s="28"/>
      <c r="J73" s="4"/>
    </row>
    <row r="74" spans="9:10" x14ac:dyDescent="0.25">
      <c r="I74" s="28"/>
      <c r="J74" s="4"/>
    </row>
    <row r="75" spans="9:10" x14ac:dyDescent="0.25">
      <c r="I75" s="28"/>
      <c r="J75" s="4"/>
    </row>
    <row r="76" spans="9:10" x14ac:dyDescent="0.25">
      <c r="I76" s="28"/>
      <c r="J76" s="4"/>
    </row>
    <row r="77" spans="9:10" x14ac:dyDescent="0.25">
      <c r="I77" s="28"/>
      <c r="J77" s="4"/>
    </row>
    <row r="78" spans="9:10" x14ac:dyDescent="0.25">
      <c r="I78" s="28"/>
      <c r="J78" s="4"/>
    </row>
    <row r="79" spans="9:10" x14ac:dyDescent="0.25">
      <c r="I79" s="28"/>
      <c r="J79" s="4"/>
    </row>
    <row r="80" spans="9:10" x14ac:dyDescent="0.25">
      <c r="I80" s="28"/>
      <c r="J80" s="4"/>
    </row>
    <row r="81" spans="9:10" x14ac:dyDescent="0.25">
      <c r="I81" s="28"/>
      <c r="J81" s="4"/>
    </row>
    <row r="82" spans="9:10" x14ac:dyDescent="0.25">
      <c r="I82" s="28"/>
      <c r="J82" s="4"/>
    </row>
    <row r="83" spans="9:10" x14ac:dyDescent="0.25">
      <c r="I83" s="28"/>
      <c r="J83" s="4"/>
    </row>
    <row r="84" spans="9:10" x14ac:dyDescent="0.25">
      <c r="I84" s="28"/>
      <c r="J84" s="4"/>
    </row>
    <row r="85" spans="9:10" x14ac:dyDescent="0.25">
      <c r="I85" s="28"/>
      <c r="J85" s="4"/>
    </row>
    <row r="86" spans="9:10" x14ac:dyDescent="0.25">
      <c r="I86" s="28"/>
      <c r="J86" s="4"/>
    </row>
    <row r="87" spans="9:10" x14ac:dyDescent="0.25">
      <c r="I87" s="28"/>
      <c r="J87" s="4"/>
    </row>
    <row r="88" spans="9:10" x14ac:dyDescent="0.25">
      <c r="I88" s="28"/>
      <c r="J88" s="4"/>
    </row>
    <row r="89" spans="9:10" x14ac:dyDescent="0.25">
      <c r="I89" s="28"/>
      <c r="J89" s="4"/>
    </row>
    <row r="90" spans="9:10" x14ac:dyDescent="0.25">
      <c r="I90" s="28"/>
      <c r="J90" s="4"/>
    </row>
    <row r="91" spans="9:10" x14ac:dyDescent="0.25">
      <c r="I91" s="28"/>
      <c r="J91" s="4"/>
    </row>
    <row r="92" spans="9:10" x14ac:dyDescent="0.25">
      <c r="I92" s="28"/>
      <c r="J92" s="4"/>
    </row>
  </sheetData>
  <mergeCells count="4">
    <mergeCell ref="B8:H8"/>
    <mergeCell ref="B9:H9"/>
    <mergeCell ref="B10:H10"/>
    <mergeCell ref="B11:H11"/>
  </mergeCells>
  <pageMargins left="0.7" right="0.7" top="0.75" bottom="0.75" header="0.3" footer="0.3"/>
  <pageSetup scale="87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C90C519D9CB42AA5533D181AC6631" ma:contentTypeVersion="" ma:contentTypeDescription="Create a new document." ma:contentTypeScope="" ma:versionID="688ce5fdc2a7f7c3b43e37dd9f427aa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3ABF98B0-F905-4F3B-BFAF-A64D7365A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549439-6472-4078-9620-1AE622832D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0CC38-2B89-486B-8885-3F9806716621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Row 1-OCEC CC 1633</vt:lpstr>
      <vt:lpstr>Row 2-OCEC CC 1622</vt:lpstr>
      <vt:lpstr>Row 3-OCEC 6 CT</vt:lpstr>
      <vt:lpstr>Row 4-OCEC 7 CT</vt:lpstr>
      <vt:lpstr>Row 5-OCEC 5 CT</vt:lpstr>
      <vt:lpstr>Row 6-OCEC CC Mitsubishi</vt:lpstr>
      <vt:lpstr>Row 7-OCEC CC Siemens</vt:lpstr>
      <vt:lpstr>Row 1-OCEC CC 1633 - pv</vt:lpstr>
      <vt:lpstr>Row 2-OCEC CC 1622 - pv</vt:lpstr>
      <vt:lpstr>Row 3-OCEC 6 CT - pv</vt:lpstr>
      <vt:lpstr>Row 4-OCEC 7 CT - pv</vt:lpstr>
      <vt:lpstr>Row 5-OCEC 5 CT - pv</vt:lpstr>
      <vt:lpstr>Row 6-OCEC CC Mitsubishi - pv</vt:lpstr>
      <vt:lpstr>Row 7-OCEC CC Siemens - pv</vt:lpstr>
      <vt:lpstr>Discount Rate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