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customXml/itemProps2.xml" ContentType="application/vnd.openxmlformats-officedocument.customXml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Discount Rate Adjustment" sheetId="8" r:id="rId1"/>
    <sheet name="Row 1-pv" sheetId="9" r:id="rId2"/>
    <sheet name="Row 2-pv" sheetId="10" r:id="rId3"/>
    <sheet name="Row 3-pv" sheetId="11" r:id="rId4"/>
    <sheet name="Row 4-pv" sheetId="12" r:id="rId5"/>
    <sheet name="Row 5-pv" sheetId="13" r:id="rId6"/>
    <sheet name="Row 1-nom" sheetId="1" r:id="rId7"/>
    <sheet name="Row 2-nom" sheetId="4" r:id="rId8"/>
    <sheet name="Row 3-nom" sheetId="5" r:id="rId9"/>
    <sheet name="Row 4-nom" sheetId="6" r:id="rId10"/>
    <sheet name="Row 5-nom" sheetId="7" r:id="rId11"/>
  </sheets>
  <externalReferences>
    <externalReference r:id="rId12"/>
  </externalReferences>
  <definedNames>
    <definedName name="disc">'[1]System Inputs'!$G$8</definedName>
  </definedNames>
  <calcPr calcId="145621"/>
</workbook>
</file>

<file path=xl/calcChain.xml><?xml version="1.0" encoding="utf-8"?>
<calcChain xmlns="http://schemas.openxmlformats.org/spreadsheetml/2006/main">
  <c r="C40" i="13" l="1"/>
  <c r="D40" i="13"/>
  <c r="E40" i="13"/>
  <c r="F40" i="13"/>
  <c r="G40" i="13"/>
  <c r="D40" i="12"/>
  <c r="E40" i="12"/>
  <c r="F40" i="12"/>
  <c r="G40" i="12"/>
  <c r="C40" i="12" l="1"/>
  <c r="G39" i="13" l="1"/>
  <c r="F39" i="13"/>
  <c r="H39" i="13" s="1"/>
  <c r="E39" i="13"/>
  <c r="D39" i="13"/>
  <c r="C39" i="13"/>
  <c r="G38" i="13"/>
  <c r="F38" i="13"/>
  <c r="E38" i="13"/>
  <c r="D38" i="13"/>
  <c r="C38" i="13"/>
  <c r="G37" i="13"/>
  <c r="F37" i="13"/>
  <c r="E37" i="13"/>
  <c r="D37" i="13"/>
  <c r="H37" i="13" s="1"/>
  <c r="C37" i="13"/>
  <c r="G36" i="13"/>
  <c r="F36" i="13"/>
  <c r="E36" i="13"/>
  <c r="H36" i="13" s="1"/>
  <c r="D36" i="13"/>
  <c r="C36" i="13"/>
  <c r="G35" i="13"/>
  <c r="F35" i="13"/>
  <c r="E35" i="13"/>
  <c r="D35" i="13"/>
  <c r="C35" i="13"/>
  <c r="G34" i="13"/>
  <c r="F34" i="13"/>
  <c r="E34" i="13"/>
  <c r="D34" i="13"/>
  <c r="C34" i="13"/>
  <c r="H34" i="13" s="1"/>
  <c r="G33" i="13"/>
  <c r="F33" i="13"/>
  <c r="E33" i="13"/>
  <c r="D33" i="13"/>
  <c r="C33" i="13"/>
  <c r="G32" i="13"/>
  <c r="F32" i="13"/>
  <c r="E32" i="13"/>
  <c r="H32" i="13" s="1"/>
  <c r="D32" i="13"/>
  <c r="C32" i="13"/>
  <c r="G31" i="13"/>
  <c r="F31" i="13"/>
  <c r="H31" i="13" s="1"/>
  <c r="E31" i="13"/>
  <c r="D31" i="13"/>
  <c r="C31" i="13"/>
  <c r="G30" i="13"/>
  <c r="F30" i="13"/>
  <c r="E30" i="13"/>
  <c r="D30" i="13"/>
  <c r="C30" i="13"/>
  <c r="H30" i="13" s="1"/>
  <c r="G29" i="13"/>
  <c r="F29" i="13"/>
  <c r="E29" i="13"/>
  <c r="D29" i="13"/>
  <c r="H29" i="13" s="1"/>
  <c r="C29" i="13"/>
  <c r="G28" i="13"/>
  <c r="F28" i="13"/>
  <c r="E28" i="13"/>
  <c r="H28" i="13" s="1"/>
  <c r="D28" i="13"/>
  <c r="C28" i="13"/>
  <c r="G27" i="13"/>
  <c r="F27" i="13"/>
  <c r="E27" i="13"/>
  <c r="D27" i="13"/>
  <c r="C27" i="13"/>
  <c r="G26" i="13"/>
  <c r="F26" i="13"/>
  <c r="E26" i="13"/>
  <c r="D26" i="13"/>
  <c r="C26" i="13"/>
  <c r="H26" i="13" s="1"/>
  <c r="G25" i="13"/>
  <c r="F25" i="13"/>
  <c r="E25" i="13"/>
  <c r="D25" i="13"/>
  <c r="H25" i="13" s="1"/>
  <c r="C25" i="13"/>
  <c r="G24" i="13"/>
  <c r="F24" i="13"/>
  <c r="E24" i="13"/>
  <c r="H24" i="13" s="1"/>
  <c r="D24" i="13"/>
  <c r="C24" i="13"/>
  <c r="G23" i="13"/>
  <c r="F23" i="13"/>
  <c r="E23" i="13"/>
  <c r="D23" i="13"/>
  <c r="C23" i="13"/>
  <c r="G22" i="13"/>
  <c r="F22" i="13"/>
  <c r="E22" i="13"/>
  <c r="D22" i="13"/>
  <c r="C22" i="13"/>
  <c r="G21" i="13"/>
  <c r="F21" i="13"/>
  <c r="E21" i="13"/>
  <c r="D21" i="13"/>
  <c r="H21" i="13" s="1"/>
  <c r="C21" i="13"/>
  <c r="G20" i="13"/>
  <c r="F20" i="13"/>
  <c r="E20" i="13"/>
  <c r="H20" i="13" s="1"/>
  <c r="D20" i="13"/>
  <c r="C20" i="13"/>
  <c r="G19" i="13"/>
  <c r="F19" i="13"/>
  <c r="E19" i="13"/>
  <c r="D19" i="13"/>
  <c r="C19" i="13"/>
  <c r="G18" i="13"/>
  <c r="F18" i="13"/>
  <c r="E18" i="13"/>
  <c r="D18" i="13"/>
  <c r="C18" i="13"/>
  <c r="H18" i="13" s="1"/>
  <c r="G17" i="13"/>
  <c r="F17" i="13"/>
  <c r="E17" i="13"/>
  <c r="D17" i="13"/>
  <c r="C17" i="13"/>
  <c r="G16" i="13"/>
  <c r="F16" i="13"/>
  <c r="E16" i="13"/>
  <c r="D16" i="13"/>
  <c r="C16" i="13"/>
  <c r="G15" i="13"/>
  <c r="F15" i="13"/>
  <c r="H15" i="13" s="1"/>
  <c r="E15" i="13"/>
  <c r="D15" i="13"/>
  <c r="C15" i="13"/>
  <c r="G39" i="12"/>
  <c r="F39" i="12"/>
  <c r="E39" i="12"/>
  <c r="D39" i="12"/>
  <c r="C39" i="12"/>
  <c r="G38" i="12"/>
  <c r="F38" i="12"/>
  <c r="E38" i="12"/>
  <c r="D38" i="12"/>
  <c r="C38" i="12"/>
  <c r="G37" i="12"/>
  <c r="F37" i="12"/>
  <c r="E37" i="12"/>
  <c r="D37" i="12"/>
  <c r="C37" i="12"/>
  <c r="G36" i="12"/>
  <c r="F36" i="12"/>
  <c r="E36" i="12"/>
  <c r="D36" i="12"/>
  <c r="H36" i="12" s="1"/>
  <c r="C36" i="12"/>
  <c r="G35" i="12"/>
  <c r="F35" i="12"/>
  <c r="E35" i="12"/>
  <c r="D35" i="12"/>
  <c r="C35" i="12"/>
  <c r="G34" i="12"/>
  <c r="F34" i="12"/>
  <c r="E34" i="12"/>
  <c r="D34" i="12"/>
  <c r="C34" i="12"/>
  <c r="G33" i="12"/>
  <c r="F33" i="12"/>
  <c r="E33" i="12"/>
  <c r="D33" i="12"/>
  <c r="C33" i="12"/>
  <c r="G32" i="12"/>
  <c r="F32" i="12"/>
  <c r="E32" i="12"/>
  <c r="D32" i="12"/>
  <c r="C32" i="12"/>
  <c r="G31" i="12"/>
  <c r="F31" i="12"/>
  <c r="E31" i="12"/>
  <c r="D31" i="12"/>
  <c r="C31" i="12"/>
  <c r="G30" i="12"/>
  <c r="F30" i="12"/>
  <c r="E30" i="12"/>
  <c r="D30" i="12"/>
  <c r="H30" i="12" s="1"/>
  <c r="C30" i="12"/>
  <c r="G29" i="12"/>
  <c r="F29" i="12"/>
  <c r="E29" i="12"/>
  <c r="D29" i="12"/>
  <c r="C29" i="12"/>
  <c r="G28" i="12"/>
  <c r="F28" i="12"/>
  <c r="E28" i="12"/>
  <c r="D28" i="12"/>
  <c r="C28" i="12"/>
  <c r="G27" i="12"/>
  <c r="F27" i="12"/>
  <c r="E27" i="12"/>
  <c r="D27" i="12"/>
  <c r="C27" i="12"/>
  <c r="H27" i="12" s="1"/>
  <c r="G26" i="12"/>
  <c r="F26" i="12"/>
  <c r="E26" i="12"/>
  <c r="D26" i="12"/>
  <c r="H26" i="12" s="1"/>
  <c r="C26" i="12"/>
  <c r="G25" i="12"/>
  <c r="F25" i="12"/>
  <c r="E25" i="12"/>
  <c r="H25" i="12" s="1"/>
  <c r="D25" i="12"/>
  <c r="C25" i="12"/>
  <c r="G24" i="12"/>
  <c r="F24" i="12"/>
  <c r="E24" i="12"/>
  <c r="D24" i="12"/>
  <c r="C24" i="12"/>
  <c r="G23" i="12"/>
  <c r="F23" i="12"/>
  <c r="E23" i="12"/>
  <c r="D23" i="12"/>
  <c r="C23" i="12"/>
  <c r="H23" i="12" s="1"/>
  <c r="G22" i="12"/>
  <c r="F22" i="12"/>
  <c r="E22" i="12"/>
  <c r="D22" i="12"/>
  <c r="C22" i="12"/>
  <c r="G21" i="12"/>
  <c r="F21" i="12"/>
  <c r="E21" i="12"/>
  <c r="D21" i="12"/>
  <c r="C21" i="12"/>
  <c r="G20" i="12"/>
  <c r="F20" i="12"/>
  <c r="E20" i="12"/>
  <c r="D20" i="12"/>
  <c r="C20" i="12"/>
  <c r="G19" i="12"/>
  <c r="F19" i="12"/>
  <c r="E19" i="12"/>
  <c r="D19" i="12"/>
  <c r="C19" i="12"/>
  <c r="G18" i="12"/>
  <c r="F18" i="12"/>
  <c r="E18" i="12"/>
  <c r="D18" i="12"/>
  <c r="H18" i="12" s="1"/>
  <c r="C18" i="12"/>
  <c r="G17" i="12"/>
  <c r="F17" i="12"/>
  <c r="E17" i="12"/>
  <c r="H17" i="12" s="1"/>
  <c r="D17" i="12"/>
  <c r="C17" i="12"/>
  <c r="G16" i="12"/>
  <c r="F16" i="12"/>
  <c r="E16" i="12"/>
  <c r="D16" i="12"/>
  <c r="C16" i="12"/>
  <c r="G15" i="12"/>
  <c r="F15" i="12"/>
  <c r="E15" i="12"/>
  <c r="D15" i="12"/>
  <c r="C15" i="12"/>
  <c r="H15" i="12" s="1"/>
  <c r="G39" i="11"/>
  <c r="F39" i="11"/>
  <c r="E39" i="11"/>
  <c r="D39" i="11"/>
  <c r="C39" i="11"/>
  <c r="G38" i="11"/>
  <c r="F38" i="11"/>
  <c r="E38" i="11"/>
  <c r="D38" i="11"/>
  <c r="C38" i="11"/>
  <c r="G37" i="11"/>
  <c r="F37" i="11"/>
  <c r="E37" i="11"/>
  <c r="D37" i="11"/>
  <c r="C37" i="11"/>
  <c r="G36" i="11"/>
  <c r="F36" i="11"/>
  <c r="E36" i="11"/>
  <c r="D36" i="11"/>
  <c r="C36" i="11"/>
  <c r="H36" i="11" s="1"/>
  <c r="G35" i="11"/>
  <c r="F35" i="11"/>
  <c r="E35" i="11"/>
  <c r="D35" i="11"/>
  <c r="C35" i="11"/>
  <c r="G34" i="11"/>
  <c r="F34" i="11"/>
  <c r="E34" i="11"/>
  <c r="H34" i="11" s="1"/>
  <c r="D34" i="11"/>
  <c r="C34" i="11"/>
  <c r="G33" i="11"/>
  <c r="F33" i="11"/>
  <c r="H33" i="11" s="1"/>
  <c r="E33" i="11"/>
  <c r="D33" i="11"/>
  <c r="C33" i="11"/>
  <c r="G32" i="11"/>
  <c r="F32" i="11"/>
  <c r="E32" i="11"/>
  <c r="D32" i="11"/>
  <c r="C32" i="11"/>
  <c r="G31" i="11"/>
  <c r="F31" i="11"/>
  <c r="E31" i="11"/>
  <c r="D31" i="11"/>
  <c r="H31" i="11" s="1"/>
  <c r="C31" i="11"/>
  <c r="G30" i="11"/>
  <c r="F30" i="11"/>
  <c r="E30" i="11"/>
  <c r="D30" i="11"/>
  <c r="C30" i="11"/>
  <c r="G29" i="11"/>
  <c r="F29" i="11"/>
  <c r="H29" i="11" s="1"/>
  <c r="E29" i="11"/>
  <c r="D29" i="11"/>
  <c r="C29" i="11"/>
  <c r="G28" i="11"/>
  <c r="F28" i="11"/>
  <c r="E28" i="11"/>
  <c r="D28" i="11"/>
  <c r="C28" i="11"/>
  <c r="H28" i="11" s="1"/>
  <c r="G27" i="11"/>
  <c r="F27" i="11"/>
  <c r="E27" i="11"/>
  <c r="D27" i="11"/>
  <c r="C27" i="11"/>
  <c r="G26" i="11"/>
  <c r="F26" i="11"/>
  <c r="E26" i="11"/>
  <c r="D26" i="11"/>
  <c r="C26" i="11"/>
  <c r="G25" i="11"/>
  <c r="F25" i="11"/>
  <c r="E25" i="11"/>
  <c r="D25" i="11"/>
  <c r="C25" i="11"/>
  <c r="G24" i="11"/>
  <c r="F24" i="11"/>
  <c r="E24" i="11"/>
  <c r="D24" i="11"/>
  <c r="C24" i="11"/>
  <c r="G23" i="11"/>
  <c r="F23" i="11"/>
  <c r="E23" i="11"/>
  <c r="D23" i="11"/>
  <c r="H23" i="11" s="1"/>
  <c r="C23" i="11"/>
  <c r="G22" i="11"/>
  <c r="F22" i="11"/>
  <c r="E22" i="11"/>
  <c r="D22" i="11"/>
  <c r="C22" i="11"/>
  <c r="G21" i="11"/>
  <c r="F21" i="11"/>
  <c r="E21" i="11"/>
  <c r="D21" i="11"/>
  <c r="C21" i="11"/>
  <c r="G20" i="11"/>
  <c r="F20" i="11"/>
  <c r="E20" i="11"/>
  <c r="D20" i="11"/>
  <c r="C20" i="11"/>
  <c r="H20" i="11" s="1"/>
  <c r="G19" i="11"/>
  <c r="F19" i="11"/>
  <c r="E19" i="11"/>
  <c r="D19" i="11"/>
  <c r="C19" i="11"/>
  <c r="G18" i="11"/>
  <c r="F18" i="11"/>
  <c r="E18" i="11"/>
  <c r="H18" i="11" s="1"/>
  <c r="D18" i="11"/>
  <c r="C18" i="11"/>
  <c r="G17" i="11"/>
  <c r="F17" i="11"/>
  <c r="E17" i="11"/>
  <c r="D17" i="11"/>
  <c r="C17" i="11"/>
  <c r="G16" i="11"/>
  <c r="F16" i="11"/>
  <c r="E16" i="11"/>
  <c r="D16" i="11"/>
  <c r="C16" i="11"/>
  <c r="G15" i="11"/>
  <c r="F15" i="11"/>
  <c r="E15" i="11"/>
  <c r="D15" i="11"/>
  <c r="C15" i="11"/>
  <c r="G39" i="10"/>
  <c r="F39" i="10"/>
  <c r="E39" i="10"/>
  <c r="D39" i="10"/>
  <c r="C39" i="10"/>
  <c r="G38" i="10"/>
  <c r="F38" i="10"/>
  <c r="H38" i="10" s="1"/>
  <c r="E38" i="10"/>
  <c r="D38" i="10"/>
  <c r="C38" i="10"/>
  <c r="G37" i="10"/>
  <c r="F37" i="10"/>
  <c r="E37" i="10"/>
  <c r="D37" i="10"/>
  <c r="C37" i="10"/>
  <c r="H37" i="10" s="1"/>
  <c r="G36" i="10"/>
  <c r="F36" i="10"/>
  <c r="E36" i="10"/>
  <c r="D36" i="10"/>
  <c r="C36" i="10"/>
  <c r="G35" i="10"/>
  <c r="F35" i="10"/>
  <c r="E35" i="10"/>
  <c r="D35" i="10"/>
  <c r="C35" i="10"/>
  <c r="G34" i="10"/>
  <c r="F34" i="10"/>
  <c r="E34" i="10"/>
  <c r="D34" i="10"/>
  <c r="C34" i="10"/>
  <c r="G33" i="10"/>
  <c r="F33" i="10"/>
  <c r="E33" i="10"/>
  <c r="D33" i="10"/>
  <c r="C33" i="10"/>
  <c r="H33" i="10" s="1"/>
  <c r="G32" i="10"/>
  <c r="F32" i="10"/>
  <c r="E32" i="10"/>
  <c r="D32" i="10"/>
  <c r="H32" i="10" s="1"/>
  <c r="C32" i="10"/>
  <c r="G31" i="10"/>
  <c r="F31" i="10"/>
  <c r="E31" i="10"/>
  <c r="H31" i="10" s="1"/>
  <c r="D31" i="10"/>
  <c r="C31" i="10"/>
  <c r="G30" i="10"/>
  <c r="F30" i="10"/>
  <c r="E30" i="10"/>
  <c r="D30" i="10"/>
  <c r="C30" i="10"/>
  <c r="G29" i="10"/>
  <c r="F29" i="10"/>
  <c r="E29" i="10"/>
  <c r="D29" i="10"/>
  <c r="C29" i="10"/>
  <c r="G28" i="10"/>
  <c r="F28" i="10"/>
  <c r="E28" i="10"/>
  <c r="D28" i="10"/>
  <c r="H28" i="10" s="1"/>
  <c r="C28" i="10"/>
  <c r="G27" i="10"/>
  <c r="F27" i="10"/>
  <c r="E27" i="10"/>
  <c r="D27" i="10"/>
  <c r="C27" i="10"/>
  <c r="G26" i="10"/>
  <c r="F26" i="10"/>
  <c r="E26" i="10"/>
  <c r="D26" i="10"/>
  <c r="C26" i="10"/>
  <c r="G25" i="10"/>
  <c r="F25" i="10"/>
  <c r="E25" i="10"/>
  <c r="D25" i="10"/>
  <c r="C25" i="10"/>
  <c r="G24" i="10"/>
  <c r="F24" i="10"/>
  <c r="E24" i="10"/>
  <c r="D24" i="10"/>
  <c r="C24" i="10"/>
  <c r="G23" i="10"/>
  <c r="F23" i="10"/>
  <c r="E23" i="10"/>
  <c r="D23" i="10"/>
  <c r="C23" i="10"/>
  <c r="G22" i="10"/>
  <c r="F22" i="10"/>
  <c r="E22" i="10"/>
  <c r="D22" i="10"/>
  <c r="C22" i="10"/>
  <c r="G21" i="10"/>
  <c r="F21" i="10"/>
  <c r="E21" i="10"/>
  <c r="D21" i="10"/>
  <c r="C21" i="10"/>
  <c r="H21" i="10" s="1"/>
  <c r="G20" i="10"/>
  <c r="F20" i="10"/>
  <c r="E20" i="10"/>
  <c r="D20" i="10"/>
  <c r="C20" i="10"/>
  <c r="G19" i="10"/>
  <c r="F19" i="10"/>
  <c r="E19" i="10"/>
  <c r="D19" i="10"/>
  <c r="C19" i="10"/>
  <c r="G18" i="10"/>
  <c r="F18" i="10"/>
  <c r="E18" i="10"/>
  <c r="D18" i="10"/>
  <c r="C18" i="10"/>
  <c r="G17" i="10"/>
  <c r="F17" i="10"/>
  <c r="E17" i="10"/>
  <c r="D17" i="10"/>
  <c r="C17" i="10"/>
  <c r="G16" i="10"/>
  <c r="F16" i="10"/>
  <c r="E16" i="10"/>
  <c r="D16" i="10"/>
  <c r="H16" i="10" s="1"/>
  <c r="C16" i="10"/>
  <c r="G15" i="10"/>
  <c r="F15" i="10"/>
  <c r="E15" i="10"/>
  <c r="D15" i="10"/>
  <c r="C15" i="10"/>
  <c r="H26" i="11"/>
  <c r="G39" i="9"/>
  <c r="F39" i="9"/>
  <c r="E39" i="9"/>
  <c r="D39" i="9"/>
  <c r="G38" i="9"/>
  <c r="F38" i="9"/>
  <c r="E38" i="9"/>
  <c r="D38" i="9"/>
  <c r="G37" i="9"/>
  <c r="F37" i="9"/>
  <c r="E37" i="9"/>
  <c r="D37" i="9"/>
  <c r="G36" i="9"/>
  <c r="F36" i="9"/>
  <c r="E36" i="9"/>
  <c r="D36" i="9"/>
  <c r="G35" i="9"/>
  <c r="F35" i="9"/>
  <c r="E35" i="9"/>
  <c r="D35" i="9"/>
  <c r="G34" i="9"/>
  <c r="F34" i="9"/>
  <c r="E34" i="9"/>
  <c r="D34" i="9"/>
  <c r="G33" i="9"/>
  <c r="F33" i="9"/>
  <c r="E33" i="9"/>
  <c r="D33" i="9"/>
  <c r="G32" i="9"/>
  <c r="F32" i="9"/>
  <c r="E32" i="9"/>
  <c r="D32" i="9"/>
  <c r="G31" i="9"/>
  <c r="F31" i="9"/>
  <c r="E31" i="9"/>
  <c r="D31" i="9"/>
  <c r="G30" i="9"/>
  <c r="F30" i="9"/>
  <c r="E30" i="9"/>
  <c r="D30" i="9"/>
  <c r="G29" i="9"/>
  <c r="F29" i="9"/>
  <c r="E29" i="9"/>
  <c r="D29" i="9"/>
  <c r="G28" i="9"/>
  <c r="F28" i="9"/>
  <c r="E28" i="9"/>
  <c r="D28" i="9"/>
  <c r="G27" i="9"/>
  <c r="F27" i="9"/>
  <c r="E27" i="9"/>
  <c r="D27" i="9"/>
  <c r="G26" i="9"/>
  <c r="F26" i="9"/>
  <c r="E26" i="9"/>
  <c r="D26" i="9"/>
  <c r="G25" i="9"/>
  <c r="F25" i="9"/>
  <c r="E25" i="9"/>
  <c r="D25" i="9"/>
  <c r="G24" i="9"/>
  <c r="F24" i="9"/>
  <c r="E24" i="9"/>
  <c r="D24" i="9"/>
  <c r="G23" i="9"/>
  <c r="F23" i="9"/>
  <c r="E23" i="9"/>
  <c r="D23" i="9"/>
  <c r="G22" i="9"/>
  <c r="F22" i="9"/>
  <c r="E22" i="9"/>
  <c r="D22" i="9"/>
  <c r="G21" i="9"/>
  <c r="F21" i="9"/>
  <c r="E21" i="9"/>
  <c r="D21" i="9"/>
  <c r="G20" i="9"/>
  <c r="F20" i="9"/>
  <c r="E20" i="9"/>
  <c r="D20" i="9"/>
  <c r="G19" i="9"/>
  <c r="F19" i="9"/>
  <c r="E19" i="9"/>
  <c r="D19" i="9"/>
  <c r="G18" i="9"/>
  <c r="F18" i="9"/>
  <c r="E18" i="9"/>
  <c r="D18" i="9"/>
  <c r="G17" i="9"/>
  <c r="F17" i="9"/>
  <c r="E17" i="9"/>
  <c r="D17" i="9"/>
  <c r="G16" i="9"/>
  <c r="F16" i="9"/>
  <c r="E16" i="9"/>
  <c r="D16" i="9"/>
  <c r="G15" i="9"/>
  <c r="F15" i="9"/>
  <c r="E15" i="9"/>
  <c r="D15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H40" i="13"/>
  <c r="H40" i="12"/>
  <c r="C12" i="8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C74" i="8" s="1"/>
  <c r="C75" i="8" s="1"/>
  <c r="C76" i="8" s="1"/>
  <c r="C77" i="8" s="1"/>
  <c r="C78" i="8" s="1"/>
  <c r="C79" i="8" s="1"/>
  <c r="C80" i="8" s="1"/>
  <c r="C81" i="8" s="1"/>
  <c r="C82" i="8" s="1"/>
  <c r="C83" i="8" s="1"/>
  <c r="C84" i="8" s="1"/>
  <c r="C85" i="8" s="1"/>
  <c r="C86" i="8" s="1"/>
  <c r="C87" i="8" s="1"/>
  <c r="C88" i="8" s="1"/>
  <c r="C89" i="8" s="1"/>
  <c r="C90" i="8" s="1"/>
  <c r="H16" i="13" l="1"/>
  <c r="H23" i="13"/>
  <c r="H16" i="12"/>
  <c r="H18" i="10"/>
  <c r="H25" i="9"/>
  <c r="H19" i="13"/>
  <c r="H35" i="13"/>
  <c r="H29" i="12"/>
  <c r="H32" i="12"/>
  <c r="H33" i="12"/>
  <c r="H34" i="12"/>
  <c r="H37" i="12"/>
  <c r="H38" i="12"/>
  <c r="H39" i="12"/>
  <c r="H20" i="12"/>
  <c r="H24" i="12"/>
  <c r="H28" i="12"/>
  <c r="H21" i="11"/>
  <c r="H37" i="11"/>
  <c r="H22" i="10"/>
  <c r="H26" i="10"/>
  <c r="H39" i="9"/>
  <c r="H37" i="9"/>
  <c r="H19" i="10"/>
  <c r="H27" i="10"/>
  <c r="H30" i="10"/>
  <c r="H34" i="10"/>
  <c r="H35" i="10"/>
  <c r="H39" i="10"/>
  <c r="H15" i="11"/>
  <c r="H16" i="11"/>
  <c r="H22" i="11"/>
  <c r="H24" i="11"/>
  <c r="H30" i="11"/>
  <c r="H32" i="11"/>
  <c r="H19" i="12"/>
  <c r="H31" i="12"/>
  <c r="H29" i="9"/>
  <c r="H15" i="10"/>
  <c r="H17" i="10"/>
  <c r="H23" i="10"/>
  <c r="H25" i="10"/>
  <c r="H29" i="10"/>
  <c r="H31" i="9"/>
  <c r="H35" i="9"/>
  <c r="H22" i="13"/>
  <c r="H20" i="10"/>
  <c r="H24" i="10"/>
  <c r="H36" i="10"/>
  <c r="H17" i="11"/>
  <c r="H19" i="11"/>
  <c r="H25" i="11"/>
  <c r="H27" i="11"/>
  <c r="H35" i="11"/>
  <c r="H38" i="11"/>
  <c r="H39" i="11"/>
  <c r="H21" i="12"/>
  <c r="H22" i="12"/>
  <c r="H35" i="12"/>
  <c r="H17" i="13"/>
  <c r="H27" i="13"/>
  <c r="H33" i="13"/>
  <c r="H38" i="13"/>
  <c r="H19" i="9"/>
  <c r="H16" i="9"/>
  <c r="H20" i="9"/>
  <c r="H24" i="9"/>
  <c r="H28" i="9"/>
  <c r="H32" i="9"/>
  <c r="H36" i="9"/>
  <c r="H17" i="9"/>
  <c r="H18" i="9"/>
  <c r="H21" i="9"/>
  <c r="H22" i="9"/>
  <c r="H23" i="9"/>
  <c r="H26" i="9"/>
  <c r="H27" i="9"/>
  <c r="H30" i="9"/>
  <c r="H33" i="9"/>
  <c r="H34" i="9"/>
  <c r="H38" i="9"/>
  <c r="H15" i="9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</calcChain>
</file>

<file path=xl/sharedStrings.xml><?xml version="1.0" encoding="utf-8"?>
<sst xmlns="http://schemas.openxmlformats.org/spreadsheetml/2006/main" count="481" uniqueCount="64">
  <si>
    <t>Annual Revenue Requirements</t>
  </si>
  <si>
    <t>(Generation Capital)</t>
  </si>
  <si>
    <t>(Transmission Capital)</t>
  </si>
  <si>
    <t>(O&amp;M)</t>
  </si>
  <si>
    <t>(Fuel)</t>
  </si>
  <si>
    <t>(Environmental)</t>
  </si>
  <si>
    <t>Total</t>
  </si>
  <si>
    <t>Years</t>
  </si>
  <si>
    <t>($millions)</t>
  </si>
  <si>
    <t>(Nominal $)</t>
  </si>
  <si>
    <t>Okeechobee 3X1 GE 7HA.02 PF 1586 MW</t>
  </si>
  <si>
    <t>Customer Bill Impact ($/1,000 kWh) *</t>
  </si>
  <si>
    <t>-</t>
  </si>
  <si>
    <t>Page 1 of 5</t>
  </si>
  <si>
    <t>Table Staff - 43</t>
  </si>
  <si>
    <t>(Refering to Exhibit SRS-5, Page 2 of 2)</t>
  </si>
  <si>
    <t>Note:  The EGEAS model was used to conduct this analysis. The model provides nominal dollars for 30 years starting in 2014 through</t>
  </si>
  <si>
    <t xml:space="preserve">               2043. To capture 30 years of system cost for options with inservice dates in 2019, the model utilizes a five year extension </t>
  </si>
  <si>
    <t xml:space="preserve">               period from 2044 through 2048. However the model only provides a CPVRR sum for this extension period, therefore, customer </t>
  </si>
  <si>
    <t xml:space="preserve">               bill impact information can only be provided through 2043.</t>
  </si>
  <si>
    <t xml:space="preserve">* Bill impact is calculated using the difference  in revenue requirements  of a particular option compared to the 1586 MW CC ( which is </t>
  </si>
  <si>
    <t xml:space="preserve">    the least cost option at this step of analysis).Therefore, there will be no bill impact calculated for the 1586 MW CC.</t>
  </si>
  <si>
    <t>Customer Bill Impact ($/1,000 kWh)*</t>
  </si>
  <si>
    <t>Okeechobee 3X1 GE 7HA.02 DF 1582 MW</t>
  </si>
  <si>
    <t>Page 2 of 5</t>
  </si>
  <si>
    <t>Okeechobee 3X1 GE 7HA.02 NDF 1482 MW</t>
  </si>
  <si>
    <t>Page 3 of 5</t>
  </si>
  <si>
    <t xml:space="preserve">               bill impact information can only be provided through 2044.</t>
  </si>
  <si>
    <t xml:space="preserve">               period from 2045 through 2049. However the model only provides a CPVRR sum for this extension period, therefore, customer </t>
  </si>
  <si>
    <t xml:space="preserve">               2044. To capture 30 years of system cost for options with inservice dates in 2019, the model utilizes a five year extension </t>
  </si>
  <si>
    <t>Note:  The EGEAS model was used to conduct this analysis. The model provides nominal dollars for 30 years starting in 2015 through</t>
  </si>
  <si>
    <t xml:space="preserve">    the least cost option at this step of analysis).Therefore, there will be no bill impact calculated for the 1622 MW CC.</t>
  </si>
  <si>
    <t xml:space="preserve">* Bill impact is calculated using the difference  in revenue requirements  of a particular option compared to the 1622 MW CC ( which is </t>
  </si>
  <si>
    <t>Okeechobee 3X1 GE 7HA.02 PF 1622 MW</t>
  </si>
  <si>
    <t>Page 4 of 5</t>
  </si>
  <si>
    <t>1A</t>
  </si>
  <si>
    <t>Customer Bill Impact ($/1,000 kWh)</t>
  </si>
  <si>
    <t>Page 5 of 5</t>
  </si>
  <si>
    <t>2A</t>
  </si>
  <si>
    <t>Annual</t>
  </si>
  <si>
    <t>Discount</t>
  </si>
  <si>
    <t xml:space="preserve">Factor </t>
  </si>
  <si>
    <t>Year</t>
  </si>
  <si>
    <t>(Present Value $)</t>
  </si>
  <si>
    <t xml:space="preserve">* Bill impact is calculated using the difference  in revenue requirements  of a particular option compared to the 1582 MW CC ( which is </t>
  </si>
  <si>
    <t xml:space="preserve">    the least cost option at this step of analysis).Therefore, there will be no bill impact calculated for the 1582 MW CC.</t>
  </si>
  <si>
    <t>The bill impact is calculated based on the nominal annual revenue requirements, and not the present value revenue requirements.</t>
  </si>
  <si>
    <t xml:space="preserve">               bill impact information can only be provided through 2043.  The CPVRR differences in SRS-5 are also calculated using this sum.</t>
  </si>
  <si>
    <t>Florida Power &amp; Light Company</t>
  </si>
  <si>
    <t>Docket No. 150196-EI</t>
  </si>
  <si>
    <t>Staff's Second Set of Interrogatories</t>
  </si>
  <si>
    <t>Attachment No. 1</t>
  </si>
  <si>
    <t>Interrogatory No. 43 - Corrected</t>
  </si>
  <si>
    <t>Tab 1 of 11</t>
  </si>
  <si>
    <t>Tab 2 of 11</t>
  </si>
  <si>
    <t>Tab 3 of 11</t>
  </si>
  <si>
    <t>Tab 4 of 11</t>
  </si>
  <si>
    <t>Tab 5 of 11</t>
  </si>
  <si>
    <t>Tab 6 of 11</t>
  </si>
  <si>
    <t>Tab 7 of 11</t>
  </si>
  <si>
    <t>Tab 8 of 11</t>
  </si>
  <si>
    <t>Tab 9 of 11</t>
  </si>
  <si>
    <t>Tab 10 of 11</t>
  </si>
  <si>
    <t>Tab 11 of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</si>
</sst>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5" fillId="0" borderId="7" xfId="1" applyNumberFormat="1" applyFont="1" applyFill="1" applyBorder="1" applyAlignment="1">
      <alignment horizontal="center"/>
    </xf>
    <xf numFmtId="0" fontId="6" fillId="0" borderId="8" xfId="1" applyNumberFormat="1" applyFont="1" applyFill="1" applyBorder="1" applyAlignment="1">
      <alignment horizontal="center"/>
    </xf>
    <xf numFmtId="0" fontId="1" fillId="0" borderId="0" xfId="1"/>
    <xf numFmtId="0" fontId="5" fillId="0" borderId="9" xfId="1" applyNumberFormat="1" applyFont="1" applyFill="1" applyBorder="1" applyAlignment="1">
      <alignment horizontal="center"/>
    </xf>
    <xf numFmtId="0" fontId="6" fillId="0" borderId="10" xfId="1" applyNumberFormat="1" applyFont="1" applyFill="1" applyBorder="1" applyAlignment="1">
      <alignment horizontal="center"/>
    </xf>
    <xf numFmtId="0" fontId="5" fillId="0" borderId="9" xfId="1" applyNumberFormat="1" applyFont="1" applyFill="1" applyBorder="1" applyAlignment="1"/>
    <xf numFmtId="0" fontId="5" fillId="0" borderId="11" xfId="1" applyNumberFormat="1" applyFont="1" applyFill="1" applyBorder="1" applyAlignment="1">
      <alignment horizontal="center"/>
    </xf>
    <xf numFmtId="10" fontId="7" fillId="0" borderId="12" xfId="2" applyNumberFormat="1" applyFont="1" applyFill="1" applyBorder="1" applyAlignment="1">
      <alignment horizontal="center"/>
    </xf>
    <xf numFmtId="0" fontId="5" fillId="0" borderId="5" xfId="1" applyNumberFormat="1" applyFont="1" applyFill="1" applyBorder="1" applyAlignment="1">
      <alignment horizontal="center"/>
    </xf>
    <xf numFmtId="164" fontId="8" fillId="0" borderId="5" xfId="1" applyNumberFormat="1" applyFont="1" applyFill="1" applyBorder="1" applyAlignment="1">
      <alignment horizontal="center"/>
    </xf>
    <xf numFmtId="0" fontId="5" fillId="0" borderId="13" xfId="1" applyNumberFormat="1" applyFont="1" applyFill="1" applyBorder="1" applyAlignment="1">
      <alignment horizontal="center"/>
    </xf>
    <xf numFmtId="164" fontId="8" fillId="0" borderId="13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3" Type="http://schemas.openxmlformats.org/officeDocument/2006/relationships/theme" Target="theme/theme1.xml" />
  <Relationship Id="rId14" Type="http://schemas.openxmlformats.org/officeDocument/2006/relationships/styles" Target="styles.xml" />
  <Relationship Id="rId1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8" Type="http://schemas.openxmlformats.org/officeDocument/2006/relationships/worksheet" Target="worksheets/sheet8.xml" />
  <Relationship Id="rId9" Type="http://schemas.openxmlformats.org/officeDocument/2006/relationships/worksheet" Target="worksheets/sheet9.xml" />
  <Relationship Id="rId10" Type="http://schemas.openxmlformats.org/officeDocument/2006/relationships/worksheet" Target="worksheets/sheet10.xml" />
  <Relationship Id="rId11" Type="http://schemas.openxmlformats.org/officeDocument/2006/relationships/worksheet" Target="worksheets/sheet11.xml" />
  <Relationship Id="rId18" Type="http://schemas.openxmlformats.org/officeDocument/2006/relationships/customXml" Target="../customXml/item2.xml" />
  <Relationship Id="rId12" Type="http://schemas.openxmlformats.org/officeDocument/2006/relationships/externalLink" Target="externalLinks/externalLink1.xml" />
  <Relationship Id="rId17" Type="http://schemas.openxmlformats.org/officeDocument/2006/relationships/customXml" Target="../customXml/item1.xml" />
  <Relationship Id="rId16" Type="http://schemas.openxmlformats.org/officeDocument/2006/relationships/calcChain" Target="calcChain.xml" />
  <Relationship Id="rId19" Type="http://schemas.openxmlformats.org/officeDocument/2006/relationships/customXml" Target="../customXml/item3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Users/AWW0QKF/AppData/Local/Microsoft/Windows/Temporary%20Internet%20Files/Content.Outlook/ZR7TS02F/Attachments/FC_OCEC%20CC_%201633%20MW%20Sensitivity%20with%20New%20Load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Structure"/>
      <sheetName val="Summary"/>
      <sheetName val="variable cost graphs"/>
      <sheetName val="Resource Plan"/>
      <sheetName val="Units"/>
      <sheetName val="Incremental Gas"/>
      <sheetName val="System Inputs"/>
      <sheetName val="PPAs"/>
      <sheetName val="System Transmission"/>
      <sheetName val="UPLAN"/>
      <sheetName val="Other Misc Cost"/>
      <sheetName val="Generation Cap Input"/>
      <sheetName val="Transmission Cap Input"/>
      <sheetName val="Pipeline Cap Input"/>
      <sheetName val="FOM Input"/>
      <sheetName val="Cap Rep Input"/>
      <sheetName val="Misc Cost Input"/>
      <sheetName val="Generation Cap"/>
      <sheetName val="Transmission Cap"/>
      <sheetName val="Pipeline Cap"/>
      <sheetName val="FOM"/>
      <sheetName val="Cap Rep"/>
      <sheetName val="Misc Unit Costs"/>
      <sheetName val="Gas Transport"/>
      <sheetName val="PPA"/>
      <sheetName val="Transmission Losses"/>
      <sheetName val="emission offset compu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G8">
            <v>7.51E-2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_rels/sheet1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tabSelected="1" workbookViewId="0"/>
  </sheetViews>
  <sheetFormatPr defaultRowHeight="12.75" x14ac:dyDescent="0.2"/>
  <cols>
    <col min="1" max="16384" width="9.140625" style="20"/>
  </cols>
  <sheetData>
    <row r="1" spans="1:3" x14ac:dyDescent="0.2">
      <c r="A1" s="31" t="s">
        <v>48</v>
      </c>
    </row>
    <row r="2" spans="1:3" x14ac:dyDescent="0.2">
      <c r="A2" s="31" t="s">
        <v>49</v>
      </c>
    </row>
    <row r="3" spans="1:3" x14ac:dyDescent="0.2">
      <c r="A3" s="31" t="s">
        <v>50</v>
      </c>
    </row>
    <row r="4" spans="1:3" x14ac:dyDescent="0.2">
      <c r="A4" s="31" t="s">
        <v>52</v>
      </c>
    </row>
    <row r="5" spans="1:3" x14ac:dyDescent="0.2">
      <c r="A5" s="32" t="s">
        <v>51</v>
      </c>
    </row>
    <row r="6" spans="1:3" x14ac:dyDescent="0.2">
      <c r="A6" s="32" t="s">
        <v>53</v>
      </c>
    </row>
    <row r="7" spans="1:3" x14ac:dyDescent="0.2">
      <c r="B7" s="18"/>
      <c r="C7" s="19" t="s">
        <v>39</v>
      </c>
    </row>
    <row r="8" spans="1:3" x14ac:dyDescent="0.2">
      <c r="B8" s="21"/>
      <c r="C8" s="22" t="s">
        <v>40</v>
      </c>
    </row>
    <row r="9" spans="1:3" x14ac:dyDescent="0.2">
      <c r="B9" s="23"/>
      <c r="C9" s="22" t="s">
        <v>41</v>
      </c>
    </row>
    <row r="10" spans="1:3" ht="13.5" thickBot="1" x14ac:dyDescent="0.25">
      <c r="B10" s="24" t="s">
        <v>42</v>
      </c>
      <c r="C10" s="25">
        <v>7.51E-2</v>
      </c>
    </row>
    <row r="11" spans="1:3" ht="13.5" thickTop="1" x14ac:dyDescent="0.2">
      <c r="B11" s="26">
        <v>2015</v>
      </c>
      <c r="C11" s="27">
        <v>1</v>
      </c>
    </row>
    <row r="12" spans="1:3" x14ac:dyDescent="0.2">
      <c r="B12" s="26">
        <v>2016</v>
      </c>
      <c r="C12" s="27">
        <f t="shared" ref="C12:C75" si="0">C11/(1+$C$10)</f>
        <v>0.93014603292716957</v>
      </c>
    </row>
    <row r="13" spans="1:3" x14ac:dyDescent="0.2">
      <c r="B13" s="26">
        <v>2017</v>
      </c>
      <c r="C13" s="27">
        <f t="shared" si="0"/>
        <v>0.86517164257015122</v>
      </c>
    </row>
    <row r="14" spans="1:3" x14ac:dyDescent="0.2">
      <c r="B14" s="26">
        <v>2018</v>
      </c>
      <c r="C14" s="27">
        <f t="shared" si="0"/>
        <v>0.80473597113770934</v>
      </c>
    </row>
    <row r="15" spans="1:3" x14ac:dyDescent="0.2">
      <c r="B15" s="26">
        <v>2019</v>
      </c>
      <c r="C15" s="27">
        <f t="shared" si="0"/>
        <v>0.7485219711075336</v>
      </c>
    </row>
    <row r="16" spans="1:3" x14ac:dyDescent="0.2">
      <c r="B16" s="26">
        <v>2020</v>
      </c>
      <c r="C16" s="27">
        <f t="shared" si="0"/>
        <v>0.69623474198449786</v>
      </c>
    </row>
    <row r="17" spans="2:3" x14ac:dyDescent="0.2">
      <c r="B17" s="26">
        <v>2021</v>
      </c>
      <c r="C17" s="27">
        <f t="shared" si="0"/>
        <v>0.6475999832429522</v>
      </c>
    </row>
    <row r="18" spans="2:3" x14ac:dyDescent="0.2">
      <c r="B18" s="26">
        <v>2022</v>
      </c>
      <c r="C18" s="27">
        <f t="shared" si="0"/>
        <v>0.60236255533713357</v>
      </c>
    </row>
    <row r="19" spans="2:3" x14ac:dyDescent="0.2">
      <c r="B19" s="26">
        <v>2023</v>
      </c>
      <c r="C19" s="27">
        <f t="shared" si="0"/>
        <v>0.5602851412307075</v>
      </c>
    </row>
    <row r="20" spans="2:3" x14ac:dyDescent="0.2">
      <c r="B20" s="26">
        <v>2024</v>
      </c>
      <c r="C20" s="27">
        <f t="shared" si="0"/>
        <v>0.52114700142378156</v>
      </c>
    </row>
    <row r="21" spans="2:3" x14ac:dyDescent="0.2">
      <c r="B21" s="26">
        <v>2025</v>
      </c>
      <c r="C21" s="27">
        <f t="shared" si="0"/>
        <v>0.48474281594622043</v>
      </c>
    </row>
    <row r="22" spans="2:3" x14ac:dyDescent="0.2">
      <c r="B22" s="26">
        <v>2026</v>
      </c>
      <c r="C22" s="27">
        <f t="shared" si="0"/>
        <v>0.45088160724232207</v>
      </c>
    </row>
    <row r="23" spans="2:3" x14ac:dyDescent="0.2">
      <c r="B23" s="26">
        <v>2027</v>
      </c>
      <c r="C23" s="27">
        <f t="shared" si="0"/>
        <v>0.41938573829627207</v>
      </c>
    </row>
    <row r="24" spans="2:3" x14ac:dyDescent="0.2">
      <c r="B24" s="26">
        <v>2028</v>
      </c>
      <c r="C24" s="27">
        <f t="shared" si="0"/>
        <v>0.39008998074250961</v>
      </c>
    </row>
    <row r="25" spans="2:3" x14ac:dyDescent="0.2">
      <c r="B25" s="28">
        <v>2029</v>
      </c>
      <c r="C25" s="29">
        <f t="shared" si="0"/>
        <v>0.36284064807228128</v>
      </c>
    </row>
    <row r="26" spans="2:3" x14ac:dyDescent="0.2">
      <c r="B26" s="26">
        <v>2030</v>
      </c>
      <c r="C26" s="27">
        <f t="shared" si="0"/>
        <v>0.33749478938915572</v>
      </c>
    </row>
    <row r="27" spans="2:3" x14ac:dyDescent="0.2">
      <c r="B27" s="26">
        <v>2031</v>
      </c>
      <c r="C27" s="27">
        <f t="shared" si="0"/>
        <v>0.31391943948391382</v>
      </c>
    </row>
    <row r="28" spans="2:3" x14ac:dyDescent="0.2">
      <c r="B28" s="26">
        <v>2032</v>
      </c>
      <c r="C28" s="27">
        <f t="shared" si="0"/>
        <v>0.29199092129468313</v>
      </c>
    </row>
    <row r="29" spans="2:3" x14ac:dyDescent="0.2">
      <c r="B29" s="26">
        <v>2033</v>
      </c>
      <c r="C29" s="27">
        <f t="shared" si="0"/>
        <v>0.27159419709299892</v>
      </c>
    </row>
    <row r="30" spans="2:3" x14ac:dyDescent="0.2">
      <c r="B30" s="28">
        <v>2034</v>
      </c>
      <c r="C30" s="29">
        <f t="shared" si="0"/>
        <v>0.25262226499209278</v>
      </c>
    </row>
    <row r="31" spans="2:3" x14ac:dyDescent="0.2">
      <c r="B31" s="26">
        <v>2035</v>
      </c>
      <c r="C31" s="27">
        <f t="shared" si="0"/>
        <v>0.2349755976114713</v>
      </c>
    </row>
    <row r="32" spans="2:3" x14ac:dyDescent="0.2">
      <c r="B32" s="26">
        <v>2036</v>
      </c>
      <c r="C32" s="27">
        <f t="shared" si="0"/>
        <v>0.21856161995300094</v>
      </c>
    </row>
    <row r="33" spans="2:3" x14ac:dyDescent="0.2">
      <c r="B33" s="26">
        <v>2037</v>
      </c>
      <c r="C33" s="27">
        <f t="shared" si="0"/>
        <v>0.20329422374941955</v>
      </c>
    </row>
    <row r="34" spans="2:3" x14ac:dyDescent="0.2">
      <c r="B34" s="26">
        <v>2038</v>
      </c>
      <c r="C34" s="27">
        <f t="shared" si="0"/>
        <v>0.18909331573753099</v>
      </c>
    </row>
    <row r="35" spans="2:3" x14ac:dyDescent="0.2">
      <c r="B35" s="26">
        <v>2039</v>
      </c>
      <c r="C35" s="27">
        <f t="shared" si="0"/>
        <v>0.17588439748630919</v>
      </c>
    </row>
    <row r="36" spans="2:3" x14ac:dyDescent="0.2">
      <c r="B36" s="26">
        <v>2040</v>
      </c>
      <c r="C36" s="27">
        <f t="shared" si="0"/>
        <v>0.16359817457567594</v>
      </c>
    </row>
    <row r="37" spans="2:3" x14ac:dyDescent="0.2">
      <c r="B37" s="26">
        <v>2041</v>
      </c>
      <c r="C37" s="27">
        <f t="shared" si="0"/>
        <v>0.15217019307569152</v>
      </c>
    </row>
    <row r="38" spans="2:3" x14ac:dyDescent="0.2">
      <c r="B38" s="26">
        <v>2042</v>
      </c>
      <c r="C38" s="27">
        <f t="shared" si="0"/>
        <v>0.14154050141911592</v>
      </c>
    </row>
    <row r="39" spans="2:3" x14ac:dyDescent="0.2">
      <c r="B39" s="26">
        <v>2043</v>
      </c>
      <c r="C39" s="27">
        <f t="shared" si="0"/>
        <v>0.13165333589351311</v>
      </c>
    </row>
    <row r="40" spans="2:3" x14ac:dyDescent="0.2">
      <c r="B40" s="26">
        <v>2044</v>
      </c>
      <c r="C40" s="27">
        <f t="shared" si="0"/>
        <v>0.12245682810297936</v>
      </c>
    </row>
    <row r="41" spans="2:3" x14ac:dyDescent="0.2">
      <c r="B41" s="26">
        <v>2045</v>
      </c>
      <c r="C41" s="27">
        <f t="shared" si="0"/>
        <v>0.11390273286483059</v>
      </c>
    </row>
    <row r="42" spans="2:3" x14ac:dyDescent="0.2">
      <c r="B42" s="26">
        <v>2046</v>
      </c>
      <c r="C42" s="27">
        <f t="shared" si="0"/>
        <v>0.10594617511378532</v>
      </c>
    </row>
    <row r="43" spans="2:3" x14ac:dyDescent="0.2">
      <c r="B43" s="26">
        <v>2047</v>
      </c>
      <c r="C43" s="27">
        <f t="shared" si="0"/>
        <v>9.8545414485894642E-2</v>
      </c>
    </row>
    <row r="44" spans="2:3" x14ac:dyDescent="0.2">
      <c r="B44" s="26">
        <v>2048</v>
      </c>
      <c r="C44" s="27">
        <f t="shared" si="0"/>
        <v>9.1661626347218542E-2</v>
      </c>
    </row>
    <row r="45" spans="2:3" x14ac:dyDescent="0.2">
      <c r="B45" s="26">
        <v>2049</v>
      </c>
      <c r="C45" s="27">
        <f t="shared" si="0"/>
        <v>8.5258698118517856E-2</v>
      </c>
    </row>
    <row r="46" spans="2:3" x14ac:dyDescent="0.2">
      <c r="B46" s="26">
        <v>2050</v>
      </c>
      <c r="C46" s="27">
        <f t="shared" si="0"/>
        <v>7.9303039827474525E-2</v>
      </c>
    </row>
    <row r="47" spans="2:3" x14ac:dyDescent="0.2">
      <c r="B47" s="26">
        <v>2051</v>
      </c>
      <c r="C47" s="27">
        <f t="shared" si="0"/>
        <v>7.3763407894590766E-2</v>
      </c>
    </row>
    <row r="48" spans="2:3" x14ac:dyDescent="0.2">
      <c r="B48" s="26">
        <v>2052</v>
      </c>
      <c r="C48" s="27">
        <f t="shared" si="0"/>
        <v>6.8610741228342265E-2</v>
      </c>
    </row>
    <row r="49" spans="2:3" x14ac:dyDescent="0.2">
      <c r="B49" s="26">
        <v>2053</v>
      </c>
      <c r="C49" s="27">
        <f t="shared" si="0"/>
        <v>6.381800876973516E-2</v>
      </c>
    </row>
    <row r="50" spans="2:3" x14ac:dyDescent="0.2">
      <c r="B50" s="26">
        <v>2054</v>
      </c>
      <c r="C50" s="27">
        <f t="shared" si="0"/>
        <v>5.9360067686480479E-2</v>
      </c>
    </row>
    <row r="51" spans="2:3" x14ac:dyDescent="0.2">
      <c r="B51" s="26">
        <v>2055</v>
      </c>
      <c r="C51" s="27">
        <f t="shared" si="0"/>
        <v>5.5213531472868088E-2</v>
      </c>
    </row>
    <row r="52" spans="2:3" x14ac:dyDescent="0.2">
      <c r="B52" s="26">
        <v>2056</v>
      </c>
      <c r="C52" s="27">
        <f t="shared" si="0"/>
        <v>5.1356647263387678E-2</v>
      </c>
    </row>
    <row r="53" spans="2:3" x14ac:dyDescent="0.2">
      <c r="B53" s="26">
        <v>2057</v>
      </c>
      <c r="C53" s="27">
        <f t="shared" si="0"/>
        <v>4.7769181716480029E-2</v>
      </c>
    </row>
    <row r="54" spans="2:3" x14ac:dyDescent="0.2">
      <c r="B54" s="26">
        <v>2058</v>
      </c>
      <c r="C54" s="27">
        <f t="shared" si="0"/>
        <v>4.4432314869760979E-2</v>
      </c>
    </row>
    <row r="55" spans="2:3" x14ac:dyDescent="0.2">
      <c r="B55" s="26">
        <v>2059</v>
      </c>
      <c r="C55" s="27">
        <f t="shared" si="0"/>
        <v>4.1328541409879065E-2</v>
      </c>
    </row>
    <row r="56" spans="2:3" x14ac:dyDescent="0.2">
      <c r="B56" s="26">
        <v>2060</v>
      </c>
      <c r="C56" s="27">
        <f t="shared" si="0"/>
        <v>3.8441578839065266E-2</v>
      </c>
    </row>
    <row r="57" spans="2:3" x14ac:dyDescent="0.2">
      <c r="B57" s="26">
        <v>2061</v>
      </c>
      <c r="C57" s="27">
        <f t="shared" si="0"/>
        <v>3.5756282056613589E-2</v>
      </c>
    </row>
    <row r="58" spans="2:3" x14ac:dyDescent="0.2">
      <c r="B58" s="26">
        <v>2062</v>
      </c>
      <c r="C58" s="27">
        <f t="shared" si="0"/>
        <v>3.3258563907184069E-2</v>
      </c>
    </row>
    <row r="59" spans="2:3" x14ac:dyDescent="0.2">
      <c r="B59" s="26">
        <v>2063</v>
      </c>
      <c r="C59" s="27">
        <f t="shared" si="0"/>
        <v>3.0935321279122008E-2</v>
      </c>
    </row>
    <row r="60" spans="2:3" x14ac:dyDescent="0.2">
      <c r="B60" s="26">
        <v>2064</v>
      </c>
      <c r="C60" s="27">
        <f t="shared" si="0"/>
        <v>2.8774366365102791E-2</v>
      </c>
    </row>
    <row r="61" spans="2:3" x14ac:dyDescent="0.2">
      <c r="B61" s="26">
        <v>2065</v>
      </c>
      <c r="C61" s="27">
        <f t="shared" si="0"/>
        <v>2.6764362724493344E-2</v>
      </c>
    </row>
    <row r="62" spans="2:3" x14ac:dyDescent="0.2">
      <c r="B62" s="26">
        <v>2066</v>
      </c>
      <c r="C62" s="27">
        <f t="shared" si="0"/>
        <v>2.4894765812011298E-2</v>
      </c>
    </row>
    <row r="63" spans="2:3" x14ac:dyDescent="0.2">
      <c r="B63" s="26">
        <v>2067</v>
      </c>
      <c r="C63" s="27">
        <f t="shared" si="0"/>
        <v>2.3155767660693237E-2</v>
      </c>
    </row>
    <row r="64" spans="2:3" x14ac:dyDescent="0.2">
      <c r="B64" s="26">
        <v>2068</v>
      </c>
      <c r="C64" s="27">
        <f t="shared" si="0"/>
        <v>2.153824542897706E-2</v>
      </c>
    </row>
    <row r="65" spans="2:3" x14ac:dyDescent="0.2">
      <c r="B65" s="26">
        <v>2069</v>
      </c>
      <c r="C65" s="27">
        <f t="shared" si="0"/>
        <v>2.0033713541974758E-2</v>
      </c>
    </row>
    <row r="66" spans="2:3" x14ac:dyDescent="0.2">
      <c r="B66" s="26">
        <v>2070</v>
      </c>
      <c r="C66" s="27">
        <f t="shared" si="0"/>
        <v>1.8634279175867137E-2</v>
      </c>
    </row>
    <row r="67" spans="2:3" x14ac:dyDescent="0.2">
      <c r="B67" s="26">
        <v>2071</v>
      </c>
      <c r="C67" s="27">
        <f t="shared" si="0"/>
        <v>1.7332600851890183E-2</v>
      </c>
    </row>
    <row r="68" spans="2:3" x14ac:dyDescent="0.2">
      <c r="B68" s="26">
        <v>2072</v>
      </c>
      <c r="C68" s="27">
        <f t="shared" si="0"/>
        <v>1.6121849922695736E-2</v>
      </c>
    </row>
    <row r="69" spans="2:3" x14ac:dyDescent="0.2">
      <c r="B69" s="26">
        <v>2073</v>
      </c>
      <c r="C69" s="27">
        <f t="shared" si="0"/>
        <v>1.4995674749042636E-2</v>
      </c>
    </row>
    <row r="70" spans="2:3" x14ac:dyDescent="0.2">
      <c r="B70" s="26">
        <v>2074</v>
      </c>
      <c r="C70" s="27">
        <f t="shared" si="0"/>
        <v>1.3948167378888137E-2</v>
      </c>
    </row>
    <row r="71" spans="2:3" x14ac:dyDescent="0.2">
      <c r="B71" s="26">
        <v>2075</v>
      </c>
      <c r="C71" s="27">
        <f t="shared" si="0"/>
        <v>1.2973832554076959E-2</v>
      </c>
    </row>
    <row r="72" spans="2:3" x14ac:dyDescent="0.2">
      <c r="B72" s="26">
        <v>2076</v>
      </c>
      <c r="C72" s="27">
        <f t="shared" si="0"/>
        <v>1.2067558882036053E-2</v>
      </c>
    </row>
    <row r="73" spans="2:3" x14ac:dyDescent="0.2">
      <c r="B73" s="26">
        <v>2077</v>
      </c>
      <c r="C73" s="27">
        <f t="shared" si="0"/>
        <v>1.1224592021240863E-2</v>
      </c>
    </row>
    <row r="74" spans="2:3" x14ac:dyDescent="0.2">
      <c r="B74" s="26">
        <v>2078</v>
      </c>
      <c r="C74" s="27">
        <f t="shared" si="0"/>
        <v>1.044050973978315E-2</v>
      </c>
    </row>
    <row r="75" spans="2:3" x14ac:dyDescent="0.2">
      <c r="B75" s="26">
        <v>2079</v>
      </c>
      <c r="C75" s="27">
        <f t="shared" si="0"/>
        <v>9.7111987161967728E-3</v>
      </c>
    </row>
    <row r="76" spans="2:3" x14ac:dyDescent="0.2">
      <c r="B76" s="26">
        <v>2080</v>
      </c>
      <c r="C76" s="27">
        <f t="shared" ref="C76:C90" si="1">C75/(1+$C$10)</f>
        <v>9.0328329608378513E-3</v>
      </c>
    </row>
    <row r="77" spans="2:3" x14ac:dyDescent="0.2">
      <c r="B77" s="26">
        <v>2081</v>
      </c>
      <c r="C77" s="27">
        <f t="shared" si="1"/>
        <v>8.4018537446171066E-3</v>
      </c>
    </row>
    <row r="78" spans="2:3" x14ac:dyDescent="0.2">
      <c r="B78" s="26">
        <v>2082</v>
      </c>
      <c r="C78" s="27">
        <f t="shared" si="1"/>
        <v>7.8149509297898868E-3</v>
      </c>
    </row>
    <row r="79" spans="2:3" x14ac:dyDescent="0.2">
      <c r="B79" s="26">
        <v>2083</v>
      </c>
      <c r="C79" s="27">
        <f t="shared" si="1"/>
        <v>7.2690456048645586E-3</v>
      </c>
    </row>
    <row r="80" spans="2:3" x14ac:dyDescent="0.2">
      <c r="B80" s="26">
        <v>2084</v>
      </c>
      <c r="C80" s="27">
        <f t="shared" si="1"/>
        <v>6.761273932531447E-3</v>
      </c>
    </row>
    <row r="81" spans="2:3" x14ac:dyDescent="0.2">
      <c r="B81" s="26">
        <v>2085</v>
      </c>
      <c r="C81" s="27">
        <f t="shared" si="1"/>
        <v>6.2889721258780088E-3</v>
      </c>
    </row>
    <row r="82" spans="2:3" x14ac:dyDescent="0.2">
      <c r="B82" s="26">
        <v>2086</v>
      </c>
      <c r="C82" s="27">
        <f t="shared" si="1"/>
        <v>5.8496624740749783E-3</v>
      </c>
    </row>
    <row r="83" spans="2:3" x14ac:dyDescent="0.2">
      <c r="B83" s="26">
        <v>2087</v>
      </c>
      <c r="C83" s="27">
        <f t="shared" si="1"/>
        <v>5.441040344223773E-3</v>
      </c>
    </row>
    <row r="84" spans="2:3" x14ac:dyDescent="0.2">
      <c r="B84" s="26">
        <v>2088</v>
      </c>
      <c r="C84" s="27">
        <f t="shared" si="1"/>
        <v>5.0609620911764236E-3</v>
      </c>
    </row>
    <row r="85" spans="2:3" x14ac:dyDescent="0.2">
      <c r="B85" s="26">
        <v>2089</v>
      </c>
      <c r="C85" s="27">
        <f t="shared" si="1"/>
        <v>4.707433811902543E-3</v>
      </c>
    </row>
    <row r="86" spans="2:3" x14ac:dyDescent="0.2">
      <c r="B86" s="26">
        <v>2090</v>
      </c>
      <c r="C86" s="27">
        <f t="shared" si="1"/>
        <v>4.3786008854083741E-3</v>
      </c>
    </row>
    <row r="87" spans="2:3" x14ac:dyDescent="0.2">
      <c r="B87" s="26">
        <v>2091</v>
      </c>
      <c r="C87" s="27">
        <f t="shared" si="1"/>
        <v>4.0727382433339912E-3</v>
      </c>
    </row>
    <row r="88" spans="2:3" x14ac:dyDescent="0.2">
      <c r="B88" s="26">
        <v>2092</v>
      </c>
      <c r="C88" s="27">
        <f t="shared" si="1"/>
        <v>3.7882413201878813E-3</v>
      </c>
    </row>
    <row r="89" spans="2:3" x14ac:dyDescent="0.2">
      <c r="B89" s="26">
        <v>2093</v>
      </c>
      <c r="C89" s="27">
        <f t="shared" si="1"/>
        <v>3.5236176357435417E-3</v>
      </c>
    </row>
    <row r="90" spans="2:3" x14ac:dyDescent="0.2">
      <c r="B90" s="26">
        <v>2094</v>
      </c>
      <c r="C90" s="27">
        <f t="shared" si="1"/>
        <v>3.277478965439068E-3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showGridLines="0" workbookViewId="0"/>
  </sheetViews>
  <sheetFormatPr defaultRowHeight="15" x14ac:dyDescent="0.25"/>
  <cols>
    <col min="2" max="2" width="9.140625" style="14"/>
    <col min="3" max="8" width="15.140625" customWidth="1"/>
    <col min="9" max="9" width="17.28515625" customWidth="1"/>
  </cols>
  <sheetData>
    <row r="1" spans="1:23" x14ac:dyDescent="0.25">
      <c r="A1" s="31" t="s">
        <v>48</v>
      </c>
      <c r="B1" s="30"/>
    </row>
    <row r="2" spans="1:23" x14ac:dyDescent="0.25">
      <c r="A2" s="31" t="s">
        <v>49</v>
      </c>
      <c r="B2" s="30"/>
    </row>
    <row r="3" spans="1:23" x14ac:dyDescent="0.25">
      <c r="A3" s="31" t="s">
        <v>50</v>
      </c>
      <c r="B3" s="30"/>
    </row>
    <row r="4" spans="1:23" x14ac:dyDescent="0.25">
      <c r="A4" s="31" t="s">
        <v>52</v>
      </c>
      <c r="B4" s="30"/>
    </row>
    <row r="5" spans="1:23" x14ac:dyDescent="0.25">
      <c r="A5" s="32" t="s">
        <v>51</v>
      </c>
      <c r="B5" s="30"/>
    </row>
    <row r="6" spans="1:23" x14ac:dyDescent="0.25">
      <c r="A6" s="32" t="s">
        <v>62</v>
      </c>
      <c r="B6" s="30"/>
    </row>
    <row r="7" spans="1:23" x14ac:dyDescent="0.25">
      <c r="A7" t="s">
        <v>35</v>
      </c>
      <c r="I7" s="14" t="s">
        <v>34</v>
      </c>
    </row>
    <row r="8" spans="1:23" x14ac:dyDescent="0.25">
      <c r="B8" s="33" t="s">
        <v>14</v>
      </c>
      <c r="C8" s="33"/>
      <c r="D8" s="33"/>
      <c r="E8" s="33"/>
      <c r="F8" s="33"/>
      <c r="G8" s="33"/>
      <c r="H8" s="33"/>
      <c r="I8" s="33"/>
    </row>
    <row r="9" spans="1:23" x14ac:dyDescent="0.25">
      <c r="B9" s="33" t="s">
        <v>15</v>
      </c>
      <c r="C9" s="33"/>
      <c r="D9" s="33"/>
      <c r="E9" s="33"/>
      <c r="F9" s="33"/>
      <c r="G9" s="33"/>
      <c r="H9" s="33"/>
      <c r="I9" s="33"/>
    </row>
    <row r="10" spans="1:23" ht="18.75" x14ac:dyDescent="0.3">
      <c r="B10" s="34" t="s">
        <v>33</v>
      </c>
      <c r="C10" s="34"/>
      <c r="D10" s="34"/>
      <c r="E10" s="34"/>
      <c r="F10" s="34"/>
      <c r="G10" s="34"/>
      <c r="H10" s="34"/>
      <c r="I10" s="34"/>
    </row>
    <row r="11" spans="1:23" ht="15.75" thickBot="1" x14ac:dyDescent="0.3">
      <c r="B11" s="35" t="s">
        <v>9</v>
      </c>
      <c r="C11" s="35"/>
      <c r="D11" s="35"/>
      <c r="E11" s="35"/>
      <c r="F11" s="35"/>
      <c r="G11" s="35"/>
      <c r="H11" s="35"/>
      <c r="I11" s="35"/>
    </row>
    <row r="12" spans="1:23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11</v>
      </c>
    </row>
    <row r="13" spans="1:23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8</v>
      </c>
      <c r="I13" s="2"/>
    </row>
    <row r="14" spans="1:23" x14ac:dyDescent="0.25">
      <c r="B14" s="8"/>
      <c r="C14" s="4" t="s">
        <v>8</v>
      </c>
      <c r="D14" s="2" t="s">
        <v>8</v>
      </c>
      <c r="E14" s="2" t="s">
        <v>8</v>
      </c>
      <c r="F14" s="2" t="s">
        <v>8</v>
      </c>
      <c r="G14" s="2" t="s">
        <v>8</v>
      </c>
      <c r="H14" s="2"/>
      <c r="I14" s="2"/>
    </row>
    <row r="15" spans="1:23" x14ac:dyDescent="0.25">
      <c r="B15" s="9">
        <v>2019</v>
      </c>
      <c r="C15" s="10">
        <v>203.98500000000001</v>
      </c>
      <c r="D15" s="10">
        <v>8.48</v>
      </c>
      <c r="E15" s="10">
        <v>38.549999999999997</v>
      </c>
      <c r="F15" s="10">
        <v>3308.1759999999999</v>
      </c>
      <c r="G15" s="10">
        <v>2.536</v>
      </c>
      <c r="H15" s="10">
        <f t="shared" ref="H15:H40" si="0">SUM(C15:G15)</f>
        <v>3561.7269999999999</v>
      </c>
      <c r="I15" s="9" t="s">
        <v>12</v>
      </c>
      <c r="K15" s="11"/>
      <c r="Q15" s="11"/>
      <c r="R15" s="11"/>
      <c r="S15" s="11"/>
      <c r="T15" s="11"/>
      <c r="U15" s="11"/>
      <c r="V15" s="11"/>
      <c r="W15" s="11"/>
    </row>
    <row r="16" spans="1:23" x14ac:dyDescent="0.25">
      <c r="B16" s="9">
        <v>2020</v>
      </c>
      <c r="C16" s="10">
        <v>197.22900000000001</v>
      </c>
      <c r="D16" s="10">
        <v>8.1630000000000003</v>
      </c>
      <c r="E16" s="10">
        <v>40.374000000000002</v>
      </c>
      <c r="F16" s="10">
        <v>3654.4690000000001</v>
      </c>
      <c r="G16" s="10">
        <v>352.04</v>
      </c>
      <c r="H16" s="10">
        <f t="shared" si="0"/>
        <v>4252.2750000000005</v>
      </c>
      <c r="I16" s="9" t="s">
        <v>12</v>
      </c>
      <c r="K16" s="11"/>
      <c r="Q16" s="11"/>
      <c r="R16" s="11"/>
      <c r="S16" s="11"/>
      <c r="T16" s="11"/>
      <c r="U16" s="11"/>
    </row>
    <row r="17" spans="2:21" x14ac:dyDescent="0.25">
      <c r="B17" s="9">
        <v>2021</v>
      </c>
      <c r="C17" s="10">
        <v>189.625</v>
      </c>
      <c r="D17" s="10">
        <v>7.7969999999999997</v>
      </c>
      <c r="E17" s="10">
        <v>40.011000000000003</v>
      </c>
      <c r="F17" s="10">
        <v>3937.6689999999999</v>
      </c>
      <c r="G17" s="10">
        <v>410.74700000000001</v>
      </c>
      <c r="H17" s="10">
        <f t="shared" si="0"/>
        <v>4585.8490000000002</v>
      </c>
      <c r="I17" s="9" t="s">
        <v>12</v>
      </c>
      <c r="K17" s="11"/>
      <c r="Q17" s="11"/>
      <c r="R17" s="11"/>
      <c r="S17" s="11"/>
      <c r="T17" s="11"/>
      <c r="U17" s="11"/>
    </row>
    <row r="18" spans="2:21" x14ac:dyDescent="0.25">
      <c r="B18" s="9">
        <v>2022</v>
      </c>
      <c r="C18" s="10">
        <v>182.32300000000001</v>
      </c>
      <c r="D18" s="10">
        <v>7.4560000000000004</v>
      </c>
      <c r="E18" s="10">
        <v>43.923000000000002</v>
      </c>
      <c r="F18" s="10">
        <v>4184.3940000000002</v>
      </c>
      <c r="G18" s="10">
        <v>474.91399999999999</v>
      </c>
      <c r="H18" s="10">
        <f t="shared" si="0"/>
        <v>4893.01</v>
      </c>
      <c r="I18" s="9" t="s">
        <v>12</v>
      </c>
      <c r="K18" s="11"/>
      <c r="Q18" s="11"/>
      <c r="R18" s="11"/>
      <c r="S18" s="11"/>
      <c r="T18" s="11"/>
      <c r="U18" s="11"/>
    </row>
    <row r="19" spans="2:21" x14ac:dyDescent="0.25">
      <c r="B19" s="9">
        <v>2023</v>
      </c>
      <c r="C19" s="10">
        <v>372.03300000000002</v>
      </c>
      <c r="D19" s="10">
        <v>16.315000000000001</v>
      </c>
      <c r="E19" s="10">
        <v>86.043999999999997</v>
      </c>
      <c r="F19" s="10">
        <v>4326.0320000000002</v>
      </c>
      <c r="G19" s="10">
        <v>534.44000000000005</v>
      </c>
      <c r="H19" s="10">
        <f t="shared" si="0"/>
        <v>5334.8639999999996</v>
      </c>
      <c r="I19" s="9" t="s">
        <v>12</v>
      </c>
      <c r="K19" s="11"/>
      <c r="Q19" s="11"/>
      <c r="R19" s="11"/>
      <c r="S19" s="11"/>
      <c r="T19" s="11"/>
      <c r="U19" s="11"/>
    </row>
    <row r="20" spans="2:21" x14ac:dyDescent="0.25">
      <c r="B20" s="9">
        <v>2024</v>
      </c>
      <c r="C20" s="10">
        <v>358.75</v>
      </c>
      <c r="D20" s="10">
        <v>15.675000000000001</v>
      </c>
      <c r="E20" s="10">
        <v>89.39</v>
      </c>
      <c r="F20" s="10">
        <v>4553.6899999999996</v>
      </c>
      <c r="G20" s="10">
        <v>616.16899999999998</v>
      </c>
      <c r="H20" s="10">
        <f t="shared" si="0"/>
        <v>5633.6739999999991</v>
      </c>
      <c r="I20" s="9" t="s">
        <v>12</v>
      </c>
      <c r="K20" s="11"/>
      <c r="Q20" s="11"/>
      <c r="R20" s="11"/>
      <c r="S20" s="11"/>
      <c r="T20" s="11"/>
      <c r="U20" s="11"/>
    </row>
    <row r="21" spans="2:21" x14ac:dyDescent="0.25">
      <c r="B21" s="9">
        <v>2025</v>
      </c>
      <c r="C21" s="10">
        <v>549.56700000000001</v>
      </c>
      <c r="D21" s="10">
        <v>24.544</v>
      </c>
      <c r="E21" s="10">
        <v>139.45100000000002</v>
      </c>
      <c r="F21" s="10">
        <v>4696.0810000000001</v>
      </c>
      <c r="G21" s="10">
        <v>694.86599999999999</v>
      </c>
      <c r="H21" s="10">
        <f t="shared" si="0"/>
        <v>6104.509</v>
      </c>
      <c r="I21" s="9" t="s">
        <v>12</v>
      </c>
      <c r="K21" s="11"/>
      <c r="Q21" s="11"/>
      <c r="R21" s="11"/>
      <c r="S21" s="11"/>
      <c r="T21" s="11"/>
      <c r="U21" s="11"/>
    </row>
    <row r="22" spans="2:21" x14ac:dyDescent="0.25">
      <c r="B22" s="9">
        <v>2026</v>
      </c>
      <c r="C22" s="10">
        <v>529.43499999999995</v>
      </c>
      <c r="D22" s="10">
        <v>23.54</v>
      </c>
      <c r="E22" s="10">
        <v>139.364</v>
      </c>
      <c r="F22" s="10">
        <v>4888.0110000000004</v>
      </c>
      <c r="G22" s="10">
        <v>806.03200000000004</v>
      </c>
      <c r="H22" s="10">
        <f t="shared" si="0"/>
        <v>6386.3820000000005</v>
      </c>
      <c r="I22" s="9" t="s">
        <v>12</v>
      </c>
      <c r="K22" s="11"/>
      <c r="Q22" s="11"/>
      <c r="R22" s="11"/>
      <c r="S22" s="11"/>
      <c r="T22" s="11"/>
      <c r="U22" s="11"/>
    </row>
    <row r="23" spans="2:21" x14ac:dyDescent="0.25">
      <c r="B23" s="9">
        <v>2027</v>
      </c>
      <c r="C23" s="10">
        <v>508.84800000000001</v>
      </c>
      <c r="D23" s="10">
        <v>22.504000000000001</v>
      </c>
      <c r="E23" s="10">
        <v>141.53200000000001</v>
      </c>
      <c r="F23" s="10">
        <v>4949.902</v>
      </c>
      <c r="G23" s="10">
        <v>892.54399999999998</v>
      </c>
      <c r="H23" s="10">
        <f t="shared" si="0"/>
        <v>6515.33</v>
      </c>
      <c r="I23" s="9" t="s">
        <v>12</v>
      </c>
      <c r="K23" s="11"/>
      <c r="Q23" s="11"/>
      <c r="R23" s="11"/>
      <c r="S23" s="11"/>
      <c r="T23" s="11"/>
      <c r="U23" s="11"/>
    </row>
    <row r="24" spans="2:21" x14ac:dyDescent="0.25">
      <c r="B24" s="9">
        <v>2028</v>
      </c>
      <c r="C24" s="10">
        <v>488.82799999999997</v>
      </c>
      <c r="D24" s="10">
        <v>21.518999999999998</v>
      </c>
      <c r="E24" s="10">
        <v>147.60999999999999</v>
      </c>
      <c r="F24" s="10">
        <v>4847.6760000000004</v>
      </c>
      <c r="G24" s="10">
        <v>940.41700000000003</v>
      </c>
      <c r="H24" s="10">
        <f t="shared" si="0"/>
        <v>6446.0500000000011</v>
      </c>
      <c r="I24" s="9" t="s">
        <v>12</v>
      </c>
      <c r="K24" s="11"/>
      <c r="Q24" s="11"/>
      <c r="R24" s="11"/>
      <c r="S24" s="11"/>
      <c r="T24" s="11"/>
      <c r="U24" s="11"/>
    </row>
    <row r="25" spans="2:21" x14ac:dyDescent="0.25">
      <c r="B25" s="9">
        <v>2029</v>
      </c>
      <c r="C25" s="10">
        <v>469.31900000000002</v>
      </c>
      <c r="D25" s="10">
        <v>20.574999999999999</v>
      </c>
      <c r="E25" s="10">
        <v>146.16899999999998</v>
      </c>
      <c r="F25" s="10">
        <v>4963.4799999999996</v>
      </c>
      <c r="G25" s="10">
        <v>1046.568</v>
      </c>
      <c r="H25" s="10">
        <f t="shared" si="0"/>
        <v>6646.1109999999999</v>
      </c>
      <c r="I25" s="9" t="s">
        <v>12</v>
      </c>
      <c r="K25" s="11"/>
      <c r="Q25" s="11"/>
      <c r="R25" s="11"/>
      <c r="S25" s="11"/>
      <c r="T25" s="11"/>
      <c r="U25" s="11"/>
    </row>
    <row r="26" spans="2:21" x14ac:dyDescent="0.25">
      <c r="B26" s="9">
        <v>2030</v>
      </c>
      <c r="C26" s="10">
        <v>520.63599999999997</v>
      </c>
      <c r="D26" s="10">
        <v>22.942</v>
      </c>
      <c r="E26" s="10">
        <v>166.42399999999998</v>
      </c>
      <c r="F26" s="10">
        <v>5214.57</v>
      </c>
      <c r="G26" s="10">
        <v>1198.585</v>
      </c>
      <c r="H26" s="10">
        <f t="shared" si="0"/>
        <v>7123.1570000000002</v>
      </c>
      <c r="I26" s="9" t="s">
        <v>12</v>
      </c>
      <c r="K26" s="11"/>
      <c r="Q26" s="11"/>
      <c r="R26" s="11"/>
      <c r="S26" s="11"/>
      <c r="T26" s="11"/>
      <c r="U26" s="11"/>
    </row>
    <row r="27" spans="2:21" x14ac:dyDescent="0.25">
      <c r="B27" s="9">
        <v>2031</v>
      </c>
      <c r="C27" s="10">
        <v>615.14200000000005</v>
      </c>
      <c r="D27" s="10">
        <v>27.309000000000001</v>
      </c>
      <c r="E27" s="10">
        <v>195.494</v>
      </c>
      <c r="F27" s="10">
        <v>5463.4380000000001</v>
      </c>
      <c r="G27" s="10">
        <v>1369.2629999999999</v>
      </c>
      <c r="H27" s="10">
        <f t="shared" si="0"/>
        <v>7670.6459999999997</v>
      </c>
      <c r="I27" s="9" t="s">
        <v>12</v>
      </c>
      <c r="K27" s="11"/>
      <c r="Q27" s="11"/>
      <c r="R27" s="11"/>
      <c r="S27" s="11"/>
      <c r="T27" s="11"/>
      <c r="U27" s="11"/>
    </row>
    <row r="28" spans="2:21" x14ac:dyDescent="0.25">
      <c r="B28" s="9">
        <v>2032</v>
      </c>
      <c r="C28" s="10">
        <v>943.72900000000004</v>
      </c>
      <c r="D28" s="10">
        <v>42.563000000000002</v>
      </c>
      <c r="E28" s="10">
        <v>301.166</v>
      </c>
      <c r="F28" s="10">
        <v>6014.3490000000002</v>
      </c>
      <c r="G28" s="10">
        <v>1665.43</v>
      </c>
      <c r="H28" s="10">
        <f t="shared" si="0"/>
        <v>8967.237000000001</v>
      </c>
      <c r="I28" s="9" t="s">
        <v>12</v>
      </c>
      <c r="K28" s="11"/>
      <c r="Q28" s="11"/>
      <c r="R28" s="11"/>
      <c r="S28" s="11"/>
      <c r="T28" s="11"/>
      <c r="U28" s="11"/>
    </row>
    <row r="29" spans="2:21" x14ac:dyDescent="0.25">
      <c r="B29" s="9">
        <v>2033</v>
      </c>
      <c r="C29" s="10">
        <v>1147.242</v>
      </c>
      <c r="D29" s="10">
        <v>51.901000000000003</v>
      </c>
      <c r="E29" s="10">
        <v>342.99400000000003</v>
      </c>
      <c r="F29" s="10">
        <v>6511.8509999999997</v>
      </c>
      <c r="G29" s="10">
        <v>1971.0260000000001</v>
      </c>
      <c r="H29" s="10">
        <f t="shared" si="0"/>
        <v>10025.013999999999</v>
      </c>
      <c r="I29" s="9" t="s">
        <v>12</v>
      </c>
      <c r="K29" s="11"/>
      <c r="Q29" s="11"/>
      <c r="R29" s="11"/>
      <c r="S29" s="11"/>
      <c r="T29" s="11"/>
      <c r="U29" s="11"/>
    </row>
    <row r="30" spans="2:21" x14ac:dyDescent="0.25">
      <c r="B30" s="9">
        <v>2034</v>
      </c>
      <c r="C30" s="10">
        <v>1223.829</v>
      </c>
      <c r="D30" s="10">
        <v>55.295999999999999</v>
      </c>
      <c r="E30" s="10">
        <v>378.55</v>
      </c>
      <c r="F30" s="10">
        <v>6785.51</v>
      </c>
      <c r="G30" s="10">
        <v>2239.4209999999998</v>
      </c>
      <c r="H30" s="10">
        <f t="shared" si="0"/>
        <v>10682.606</v>
      </c>
      <c r="I30" s="9" t="s">
        <v>12</v>
      </c>
      <c r="K30" s="11"/>
      <c r="Q30" s="11"/>
      <c r="R30" s="11"/>
      <c r="S30" s="11"/>
      <c r="T30" s="11"/>
      <c r="U30" s="11"/>
    </row>
    <row r="31" spans="2:21" x14ac:dyDescent="0.25">
      <c r="B31" s="9">
        <v>2035</v>
      </c>
      <c r="C31" s="10">
        <v>1298.576</v>
      </c>
      <c r="D31" s="10">
        <v>58.680999999999997</v>
      </c>
      <c r="E31" s="10">
        <v>974.65000000000009</v>
      </c>
      <c r="F31" s="10">
        <v>6989.2879999999996</v>
      </c>
      <c r="G31" s="10">
        <v>2503.91</v>
      </c>
      <c r="H31" s="10">
        <f t="shared" si="0"/>
        <v>11825.105</v>
      </c>
      <c r="I31" s="9" t="s">
        <v>12</v>
      </c>
      <c r="K31" s="11"/>
      <c r="Q31" s="11"/>
      <c r="R31" s="11"/>
      <c r="S31" s="11"/>
      <c r="T31" s="11"/>
      <c r="U31" s="11"/>
    </row>
    <row r="32" spans="2:21" x14ac:dyDescent="0.25">
      <c r="B32" s="9">
        <v>2036</v>
      </c>
      <c r="C32" s="10">
        <v>1499.778</v>
      </c>
      <c r="D32" s="10">
        <v>68.019000000000005</v>
      </c>
      <c r="E32" s="10">
        <v>1053.7759999999998</v>
      </c>
      <c r="F32" s="10">
        <v>7663.8389999999999</v>
      </c>
      <c r="G32" s="10">
        <v>3011.91</v>
      </c>
      <c r="H32" s="10">
        <f t="shared" si="0"/>
        <v>13297.322</v>
      </c>
      <c r="I32" s="9" t="s">
        <v>12</v>
      </c>
      <c r="K32" s="11"/>
      <c r="Q32" s="11"/>
      <c r="R32" s="11"/>
      <c r="S32" s="11"/>
      <c r="T32" s="11"/>
      <c r="U32" s="11"/>
    </row>
    <row r="33" spans="2:21" x14ac:dyDescent="0.25">
      <c r="B33" s="9">
        <v>2037</v>
      </c>
      <c r="C33" s="10">
        <v>1568.193</v>
      </c>
      <c r="D33" s="10">
        <v>71.048000000000002</v>
      </c>
      <c r="E33" s="10">
        <v>1113.0820000000001</v>
      </c>
      <c r="F33" s="10">
        <v>7895.5079999999998</v>
      </c>
      <c r="G33" s="10">
        <v>3338.9749999999999</v>
      </c>
      <c r="H33" s="10">
        <f t="shared" si="0"/>
        <v>13986.806</v>
      </c>
      <c r="I33" s="9" t="s">
        <v>12</v>
      </c>
      <c r="K33" s="11"/>
      <c r="Q33" s="11"/>
      <c r="R33" s="11"/>
      <c r="S33" s="11"/>
      <c r="T33" s="11"/>
      <c r="U33" s="11"/>
    </row>
    <row r="34" spans="2:21" x14ac:dyDescent="0.25">
      <c r="B34" s="9">
        <v>2038</v>
      </c>
      <c r="C34" s="10">
        <v>1635.077</v>
      </c>
      <c r="D34" s="10">
        <v>74.144999999999996</v>
      </c>
      <c r="E34" s="10">
        <v>1164.143</v>
      </c>
      <c r="F34" s="10">
        <v>8163.13</v>
      </c>
      <c r="G34" s="10">
        <v>3704.3240000000001</v>
      </c>
      <c r="H34" s="10">
        <f t="shared" si="0"/>
        <v>14740.819</v>
      </c>
      <c r="I34" s="9" t="s">
        <v>12</v>
      </c>
      <c r="K34" s="11"/>
      <c r="Q34" s="11"/>
      <c r="R34" s="11"/>
      <c r="S34" s="11"/>
      <c r="T34" s="11"/>
      <c r="U34" s="11"/>
    </row>
    <row r="35" spans="2:21" x14ac:dyDescent="0.25">
      <c r="B35" s="9">
        <v>2039</v>
      </c>
      <c r="C35" s="10">
        <v>1701.768</v>
      </c>
      <c r="D35" s="10">
        <v>77.283000000000001</v>
      </c>
      <c r="E35" s="10">
        <v>1228.047</v>
      </c>
      <c r="F35" s="10">
        <v>8514.6110000000008</v>
      </c>
      <c r="G35" s="10">
        <v>4151.7550000000001</v>
      </c>
      <c r="H35" s="10">
        <f t="shared" si="0"/>
        <v>15673.464</v>
      </c>
      <c r="I35" s="9" t="s">
        <v>12</v>
      </c>
      <c r="K35" s="11"/>
      <c r="Q35" s="11"/>
      <c r="R35" s="11"/>
      <c r="S35" s="11"/>
      <c r="T35" s="11"/>
      <c r="U35" s="11"/>
    </row>
    <row r="36" spans="2:21" x14ac:dyDescent="0.25">
      <c r="B36" s="9">
        <v>2040</v>
      </c>
      <c r="C36" s="10">
        <v>1768.7529999999999</v>
      </c>
      <c r="D36" s="10">
        <v>80.447000000000003</v>
      </c>
      <c r="E36" s="10">
        <v>1281.9679999999998</v>
      </c>
      <c r="F36" s="10">
        <v>8824.3320000000003</v>
      </c>
      <c r="G36" s="10">
        <v>4604.1450000000004</v>
      </c>
      <c r="H36" s="10">
        <f t="shared" si="0"/>
        <v>16559.645</v>
      </c>
      <c r="I36" s="9" t="s">
        <v>12</v>
      </c>
      <c r="K36" s="11"/>
      <c r="Q36" s="11"/>
      <c r="R36" s="11"/>
      <c r="S36" s="11"/>
      <c r="T36" s="11"/>
      <c r="U36" s="11"/>
    </row>
    <row r="37" spans="2:21" x14ac:dyDescent="0.25">
      <c r="B37" s="9">
        <v>2041</v>
      </c>
      <c r="C37" s="10">
        <v>1835.16</v>
      </c>
      <c r="D37" s="10">
        <v>83.632000000000005</v>
      </c>
      <c r="E37" s="10">
        <v>1343.915</v>
      </c>
      <c r="F37" s="10">
        <v>9097.7289999999994</v>
      </c>
      <c r="G37" s="10">
        <v>5065.2749999999996</v>
      </c>
      <c r="H37" s="10">
        <f t="shared" si="0"/>
        <v>17425.710999999999</v>
      </c>
      <c r="I37" s="9" t="s">
        <v>12</v>
      </c>
      <c r="K37" s="11"/>
      <c r="Q37" s="11"/>
      <c r="R37" s="11"/>
      <c r="S37" s="11"/>
      <c r="T37" s="11"/>
      <c r="U37" s="11"/>
    </row>
    <row r="38" spans="2:21" x14ac:dyDescent="0.25">
      <c r="B38" s="9">
        <v>2042</v>
      </c>
      <c r="C38" s="10">
        <v>1756.5930000000001</v>
      </c>
      <c r="D38" s="10">
        <v>80.085999999999999</v>
      </c>
      <c r="E38" s="10">
        <v>1381.7730000000001</v>
      </c>
      <c r="F38" s="10">
        <v>9465.2549999999992</v>
      </c>
      <c r="G38" s="10">
        <v>5620.1019999999999</v>
      </c>
      <c r="H38" s="10">
        <f t="shared" si="0"/>
        <v>18303.808999999997</v>
      </c>
      <c r="I38" s="9" t="s">
        <v>12</v>
      </c>
      <c r="K38" s="11"/>
      <c r="Q38" s="11"/>
      <c r="R38" s="11"/>
      <c r="S38" s="11"/>
      <c r="T38" s="11"/>
      <c r="U38" s="11"/>
    </row>
    <row r="39" spans="2:21" x14ac:dyDescent="0.25">
      <c r="B39" s="9">
        <v>2043</v>
      </c>
      <c r="C39" s="10">
        <v>1972.1379999999999</v>
      </c>
      <c r="D39" s="10">
        <v>90.238</v>
      </c>
      <c r="E39" s="10">
        <v>1484.539</v>
      </c>
      <c r="F39" s="10">
        <v>10198.898999999999</v>
      </c>
      <c r="G39" s="10">
        <v>6511.7120000000004</v>
      </c>
      <c r="H39" s="10">
        <f t="shared" si="0"/>
        <v>20257.525999999998</v>
      </c>
      <c r="I39" s="9" t="s">
        <v>12</v>
      </c>
      <c r="K39" s="11"/>
      <c r="Q39" s="11"/>
      <c r="R39" s="11"/>
      <c r="S39" s="11"/>
      <c r="T39" s="11"/>
      <c r="U39" s="11"/>
    </row>
    <row r="40" spans="2:21" x14ac:dyDescent="0.25">
      <c r="B40" s="9">
        <v>2044</v>
      </c>
      <c r="C40" s="10">
        <v>2036.682</v>
      </c>
      <c r="D40" s="10">
        <v>93.248999999999995</v>
      </c>
      <c r="E40" s="10">
        <v>1544.268</v>
      </c>
      <c r="F40" s="10">
        <v>10511.77</v>
      </c>
      <c r="G40" s="10">
        <v>7129.0410000000002</v>
      </c>
      <c r="H40" s="10">
        <f t="shared" si="0"/>
        <v>21315.010000000002</v>
      </c>
      <c r="I40" s="9" t="s">
        <v>12</v>
      </c>
      <c r="K40" s="11"/>
      <c r="Q40" s="11"/>
      <c r="R40" s="11"/>
      <c r="S40" s="11"/>
      <c r="T40" s="11"/>
      <c r="U40" s="11"/>
    </row>
    <row r="42" spans="2:21" x14ac:dyDescent="0.25">
      <c r="B42" s="12" t="s">
        <v>32</v>
      </c>
    </row>
    <row r="43" spans="2:21" x14ac:dyDescent="0.25">
      <c r="B43" s="12" t="s">
        <v>31</v>
      </c>
    </row>
    <row r="45" spans="2:21" x14ac:dyDescent="0.25">
      <c r="B45" s="12" t="s">
        <v>30</v>
      </c>
    </row>
    <row r="46" spans="2:21" x14ac:dyDescent="0.25">
      <c r="B46" s="12" t="s">
        <v>29</v>
      </c>
    </row>
    <row r="47" spans="2:21" x14ac:dyDescent="0.25">
      <c r="B47" s="12" t="s">
        <v>28</v>
      </c>
    </row>
    <row r="48" spans="2:21" x14ac:dyDescent="0.25">
      <c r="B48" s="12" t="s">
        <v>27</v>
      </c>
    </row>
  </sheetData>
  <mergeCells count="4">
    <mergeCell ref="B10:I10"/>
    <mergeCell ref="B11:I11"/>
    <mergeCell ref="B9:I9"/>
    <mergeCell ref="B8:I8"/>
  </mergeCells>
  <pageMargins left="0.7" right="0.7" top="0.75" bottom="0.75" header="0.3" footer="0.3"/>
  <pageSetup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showGridLines="0" workbookViewId="0"/>
  </sheetViews>
  <sheetFormatPr defaultRowHeight="15" x14ac:dyDescent="0.25"/>
  <cols>
    <col min="2" max="2" width="9.140625" style="14"/>
    <col min="3" max="8" width="15.140625" customWidth="1"/>
    <col min="9" max="9" width="17.28515625" customWidth="1"/>
  </cols>
  <sheetData>
    <row r="1" spans="1:11" x14ac:dyDescent="0.25">
      <c r="A1" s="31" t="s">
        <v>48</v>
      </c>
      <c r="B1" s="30"/>
    </row>
    <row r="2" spans="1:11" x14ac:dyDescent="0.25">
      <c r="A2" s="31" t="s">
        <v>49</v>
      </c>
      <c r="B2" s="30"/>
    </row>
    <row r="3" spans="1:11" x14ac:dyDescent="0.25">
      <c r="A3" s="31" t="s">
        <v>50</v>
      </c>
      <c r="B3" s="30"/>
    </row>
    <row r="4" spans="1:11" x14ac:dyDescent="0.25">
      <c r="A4" s="31" t="s">
        <v>52</v>
      </c>
      <c r="B4" s="30"/>
    </row>
    <row r="5" spans="1:11" x14ac:dyDescent="0.25">
      <c r="A5" s="32" t="s">
        <v>51</v>
      </c>
      <c r="B5" s="30"/>
    </row>
    <row r="6" spans="1:11" x14ac:dyDescent="0.25">
      <c r="A6" s="32" t="s">
        <v>63</v>
      </c>
      <c r="B6" s="30"/>
    </row>
    <row r="7" spans="1:11" x14ac:dyDescent="0.25">
      <c r="A7" t="s">
        <v>38</v>
      </c>
      <c r="I7" s="14" t="s">
        <v>37</v>
      </c>
    </row>
    <row r="8" spans="1:11" x14ac:dyDescent="0.25">
      <c r="B8" s="33" t="s">
        <v>14</v>
      </c>
      <c r="C8" s="33"/>
      <c r="D8" s="33"/>
      <c r="E8" s="33"/>
      <c r="F8" s="33"/>
      <c r="G8" s="33"/>
      <c r="H8" s="33"/>
      <c r="I8" s="33"/>
    </row>
    <row r="9" spans="1:11" x14ac:dyDescent="0.25">
      <c r="B9" s="33" t="s">
        <v>15</v>
      </c>
      <c r="C9" s="33"/>
      <c r="D9" s="33"/>
      <c r="E9" s="33"/>
      <c r="F9" s="33"/>
      <c r="G9" s="33"/>
      <c r="H9" s="33"/>
      <c r="I9" s="33"/>
    </row>
    <row r="10" spans="1:11" ht="18.75" x14ac:dyDescent="0.3">
      <c r="B10" s="34" t="s">
        <v>10</v>
      </c>
      <c r="C10" s="34"/>
      <c r="D10" s="34"/>
      <c r="E10" s="34"/>
      <c r="F10" s="34"/>
      <c r="G10" s="34"/>
      <c r="H10" s="34"/>
      <c r="I10" s="34"/>
    </row>
    <row r="11" spans="1:11" ht="15.75" thickBot="1" x14ac:dyDescent="0.3">
      <c r="B11" s="35" t="s">
        <v>9</v>
      </c>
      <c r="C11" s="35"/>
      <c r="D11" s="35"/>
      <c r="E11" s="35"/>
      <c r="F11" s="35"/>
      <c r="G11" s="35"/>
      <c r="H11" s="35"/>
      <c r="I11" s="35"/>
    </row>
    <row r="12" spans="1:11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36</v>
      </c>
    </row>
    <row r="13" spans="1:11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8</v>
      </c>
      <c r="I13" s="2"/>
    </row>
    <row r="14" spans="1:11" x14ac:dyDescent="0.25">
      <c r="B14" s="8"/>
      <c r="C14" s="4" t="s">
        <v>8</v>
      </c>
      <c r="D14" s="2" t="s">
        <v>8</v>
      </c>
      <c r="E14" s="2" t="s">
        <v>8</v>
      </c>
      <c r="F14" s="2" t="s">
        <v>8</v>
      </c>
      <c r="G14" s="2" t="s">
        <v>8</v>
      </c>
      <c r="H14" s="2"/>
      <c r="I14" s="2"/>
    </row>
    <row r="15" spans="1:11" x14ac:dyDescent="0.25">
      <c r="B15" s="9">
        <v>2019</v>
      </c>
      <c r="C15" s="10">
        <v>195.17</v>
      </c>
      <c r="D15" s="10">
        <v>8.4809999999999999</v>
      </c>
      <c r="E15" s="10">
        <v>40.442999999999998</v>
      </c>
      <c r="F15" s="10">
        <v>3310.3359999999998</v>
      </c>
      <c r="G15" s="10">
        <v>2.536</v>
      </c>
      <c r="H15" s="10">
        <f t="shared" ref="H15:H40" si="0">SUM(C15:G15)</f>
        <v>3556.9659999999999</v>
      </c>
      <c r="I15" s="15">
        <v>-4.0200164170303636E-2</v>
      </c>
      <c r="K15" s="16"/>
    </row>
    <row r="16" spans="1:11" x14ac:dyDescent="0.25">
      <c r="B16" s="9">
        <v>2020</v>
      </c>
      <c r="C16" s="10">
        <v>188.70500000000001</v>
      </c>
      <c r="D16" s="10">
        <v>8.1639999999999997</v>
      </c>
      <c r="E16" s="10">
        <v>42.290999999999997</v>
      </c>
      <c r="F16" s="10">
        <v>3656.8339999999998</v>
      </c>
      <c r="G16" s="10">
        <v>352.25200000000001</v>
      </c>
      <c r="H16" s="10">
        <f t="shared" si="0"/>
        <v>4248.2460000000001</v>
      </c>
      <c r="I16" s="15">
        <v>-3.3583873245664114E-2</v>
      </c>
      <c r="K16" s="16"/>
    </row>
    <row r="17" spans="2:11" x14ac:dyDescent="0.25">
      <c r="B17" s="9">
        <v>2021</v>
      </c>
      <c r="C17" s="10">
        <v>181.428</v>
      </c>
      <c r="D17" s="10">
        <v>7.7969999999999997</v>
      </c>
      <c r="E17" s="10">
        <v>44.265000000000001</v>
      </c>
      <c r="F17" s="10">
        <v>3940.2449999999999</v>
      </c>
      <c r="G17" s="10">
        <v>410.959</v>
      </c>
      <c r="H17" s="10">
        <f t="shared" si="0"/>
        <v>4584.6939999999995</v>
      </c>
      <c r="I17" s="15">
        <v>-9.4936943301883354E-3</v>
      </c>
      <c r="K17" s="16"/>
    </row>
    <row r="18" spans="2:11" x14ac:dyDescent="0.25">
      <c r="B18" s="9">
        <v>2022</v>
      </c>
      <c r="C18" s="10">
        <v>174.43899999999999</v>
      </c>
      <c r="D18" s="10">
        <v>7.4560000000000004</v>
      </c>
      <c r="E18" s="10">
        <v>42.720000000000006</v>
      </c>
      <c r="F18" s="10">
        <v>4187.1030000000001</v>
      </c>
      <c r="G18" s="10">
        <v>475.19400000000002</v>
      </c>
      <c r="H18" s="10">
        <f t="shared" si="0"/>
        <v>4886.9120000000003</v>
      </c>
      <c r="I18" s="15">
        <v>-4.995681030388776E-2</v>
      </c>
      <c r="K18" s="16"/>
    </row>
    <row r="19" spans="2:11" x14ac:dyDescent="0.25">
      <c r="B19" s="9">
        <v>2023</v>
      </c>
      <c r="C19" s="10">
        <v>364.452</v>
      </c>
      <c r="D19" s="10">
        <v>16.315999999999999</v>
      </c>
      <c r="E19" s="10">
        <v>89.329999999999984</v>
      </c>
      <c r="F19" s="10">
        <v>4328.0510000000004</v>
      </c>
      <c r="G19" s="10">
        <v>534.74699999999996</v>
      </c>
      <c r="H19" s="10">
        <f t="shared" si="0"/>
        <v>5332.8960000000006</v>
      </c>
      <c r="I19" s="15">
        <v>-1.6024583930428101E-2</v>
      </c>
      <c r="K19" s="16"/>
    </row>
    <row r="20" spans="2:11" x14ac:dyDescent="0.25">
      <c r="B20" s="9">
        <v>2024</v>
      </c>
      <c r="C20" s="10">
        <v>351.46</v>
      </c>
      <c r="D20" s="10">
        <v>15.675000000000001</v>
      </c>
      <c r="E20" s="10">
        <v>92.833999999999989</v>
      </c>
      <c r="F20" s="10">
        <v>4556.2870000000003</v>
      </c>
      <c r="G20" s="10">
        <v>616.51499999999999</v>
      </c>
      <c r="H20" s="10">
        <f t="shared" si="0"/>
        <v>5632.7710000000006</v>
      </c>
      <c r="I20" s="15">
        <v>-7.2738857881028858E-3</v>
      </c>
      <c r="K20" s="16"/>
    </row>
    <row r="21" spans="2:11" x14ac:dyDescent="0.25">
      <c r="B21" s="9">
        <v>2025</v>
      </c>
      <c r="C21" s="10">
        <v>542.55799999999999</v>
      </c>
      <c r="D21" s="10">
        <v>24.544</v>
      </c>
      <c r="E21" s="10">
        <v>138</v>
      </c>
      <c r="F21" s="10">
        <v>4698.2619999999997</v>
      </c>
      <c r="G21" s="10">
        <v>695.21500000000003</v>
      </c>
      <c r="H21" s="10">
        <f t="shared" si="0"/>
        <v>6098.5789999999997</v>
      </c>
      <c r="I21" s="15">
        <v>-4.7131913721310967E-2</v>
      </c>
      <c r="K21" s="16"/>
    </row>
    <row r="22" spans="2:11" x14ac:dyDescent="0.25">
      <c r="B22" s="9">
        <v>2026</v>
      </c>
      <c r="C22" s="10">
        <v>522.69799999999998</v>
      </c>
      <c r="D22" s="10">
        <v>23.54</v>
      </c>
      <c r="E22" s="10">
        <v>143.45100000000002</v>
      </c>
      <c r="F22" s="10">
        <v>4890.5820000000003</v>
      </c>
      <c r="G22" s="10">
        <v>806.447</v>
      </c>
      <c r="H22" s="10">
        <f t="shared" si="0"/>
        <v>6386.7180000000008</v>
      </c>
      <c r="I22" s="15">
        <v>2.6464946600181006E-3</v>
      </c>
      <c r="K22" s="16"/>
    </row>
    <row r="23" spans="2:11" x14ac:dyDescent="0.25">
      <c r="B23" s="9">
        <v>2027</v>
      </c>
      <c r="C23" s="10">
        <v>502.37599999999998</v>
      </c>
      <c r="D23" s="10">
        <v>22.504000000000001</v>
      </c>
      <c r="E23" s="10">
        <v>147.57300000000001</v>
      </c>
      <c r="F23" s="10">
        <v>4952.3370000000004</v>
      </c>
      <c r="G23" s="10">
        <v>892.99699999999996</v>
      </c>
      <c r="H23" s="10">
        <f t="shared" si="0"/>
        <v>6517.7870000000012</v>
      </c>
      <c r="I23" s="15">
        <v>1.9102585095494354E-2</v>
      </c>
      <c r="K23" s="16"/>
    </row>
    <row r="24" spans="2:11" x14ac:dyDescent="0.25">
      <c r="B24" s="9">
        <v>2028</v>
      </c>
      <c r="C24" s="10">
        <v>482.62200000000001</v>
      </c>
      <c r="D24" s="10">
        <v>21.518999999999998</v>
      </c>
      <c r="E24" s="10">
        <v>145.39000000000001</v>
      </c>
      <c r="F24" s="10">
        <v>4849.826</v>
      </c>
      <c r="G24" s="10">
        <v>940.86400000000003</v>
      </c>
      <c r="H24" s="10">
        <f t="shared" si="0"/>
        <v>6440.2209999999995</v>
      </c>
      <c r="I24" s="15">
        <v>-4.4619153104712657E-2</v>
      </c>
      <c r="K24" s="16"/>
    </row>
    <row r="25" spans="2:11" x14ac:dyDescent="0.25">
      <c r="B25" s="9">
        <v>2029</v>
      </c>
      <c r="C25" s="10">
        <v>463.37900000000002</v>
      </c>
      <c r="D25" s="10">
        <v>20.574999999999999</v>
      </c>
      <c r="E25" s="10">
        <v>149.733</v>
      </c>
      <c r="F25" s="10">
        <v>4965.884</v>
      </c>
      <c r="G25" s="10">
        <v>1047.066</v>
      </c>
      <c r="H25" s="10">
        <f t="shared" si="0"/>
        <v>6646.6369999999997</v>
      </c>
      <c r="I25" s="15">
        <v>3.9531406791475142E-3</v>
      </c>
      <c r="K25" s="16"/>
    </row>
    <row r="26" spans="2:11" x14ac:dyDescent="0.25">
      <c r="B26" s="9">
        <v>2030</v>
      </c>
      <c r="C26" s="10">
        <v>520.10799999999995</v>
      </c>
      <c r="D26" s="10">
        <v>23.181999999999999</v>
      </c>
      <c r="E26" s="10">
        <v>190.292</v>
      </c>
      <c r="F26" s="10">
        <v>5215.6880000000001</v>
      </c>
      <c r="G26" s="10">
        <v>1198.856</v>
      </c>
      <c r="H26" s="10">
        <f t="shared" si="0"/>
        <v>7148.1260000000002</v>
      </c>
      <c r="I26" s="15">
        <v>0.18506880008271498</v>
      </c>
      <c r="K26" s="16"/>
    </row>
    <row r="27" spans="2:11" x14ac:dyDescent="0.25">
      <c r="B27" s="9">
        <v>2031</v>
      </c>
      <c r="C27" s="10">
        <v>614.71</v>
      </c>
      <c r="D27" s="10">
        <v>27.541</v>
      </c>
      <c r="E27" s="10">
        <v>198.67699999999999</v>
      </c>
      <c r="F27" s="10">
        <v>5464.8620000000001</v>
      </c>
      <c r="G27" s="10">
        <v>1369.7439999999999</v>
      </c>
      <c r="H27" s="10">
        <f t="shared" si="0"/>
        <v>7675.5339999999997</v>
      </c>
      <c r="I27" s="15">
        <v>3.5618792255646257E-2</v>
      </c>
      <c r="K27" s="16"/>
    </row>
    <row r="28" spans="2:11" x14ac:dyDescent="0.25">
      <c r="B28" s="9">
        <v>2032</v>
      </c>
      <c r="C28" s="10">
        <v>943.37</v>
      </c>
      <c r="D28" s="10">
        <v>42.783999999999999</v>
      </c>
      <c r="E28" s="10">
        <v>285.52699999999999</v>
      </c>
      <c r="F28" s="10">
        <v>6015.48</v>
      </c>
      <c r="G28" s="10">
        <v>1665.7439999999999</v>
      </c>
      <c r="H28" s="10">
        <f t="shared" si="0"/>
        <v>8952.9050000000007</v>
      </c>
      <c r="I28" s="15">
        <v>-0.10291120162564123</v>
      </c>
      <c r="K28" s="16"/>
    </row>
    <row r="29" spans="2:11" x14ac:dyDescent="0.25">
      <c r="B29" s="9">
        <v>2033</v>
      </c>
      <c r="C29" s="10">
        <v>1146.9639999999999</v>
      </c>
      <c r="D29" s="10">
        <v>52.113</v>
      </c>
      <c r="E29" s="10">
        <v>348.42</v>
      </c>
      <c r="F29" s="10">
        <v>6512.9750000000004</v>
      </c>
      <c r="G29" s="10">
        <v>1971.3889999999999</v>
      </c>
      <c r="H29" s="10">
        <f t="shared" si="0"/>
        <v>10031.861000000001</v>
      </c>
      <c r="I29" s="15">
        <v>4.8309654364159058E-2</v>
      </c>
      <c r="K29" s="16"/>
    </row>
    <row r="30" spans="2:11" x14ac:dyDescent="0.25">
      <c r="B30" s="9">
        <v>2034</v>
      </c>
      <c r="C30" s="10">
        <v>1223.6389999999999</v>
      </c>
      <c r="D30" s="10">
        <v>55.499000000000002</v>
      </c>
      <c r="E30" s="10">
        <v>381.83600000000001</v>
      </c>
      <c r="F30" s="10">
        <v>6786.6480000000001</v>
      </c>
      <c r="G30" s="10">
        <v>2239.7919999999999</v>
      </c>
      <c r="H30" s="10">
        <f t="shared" si="0"/>
        <v>10687.413999999999</v>
      </c>
      <c r="I30" s="15">
        <v>3.3571573035621492E-2</v>
      </c>
      <c r="K30" s="16"/>
    </row>
    <row r="31" spans="2:11" x14ac:dyDescent="0.25">
      <c r="B31" s="9">
        <v>2035</v>
      </c>
      <c r="C31" s="10">
        <v>1298.481</v>
      </c>
      <c r="D31" s="10">
        <v>58.875</v>
      </c>
      <c r="E31" s="10">
        <v>974.50399999999991</v>
      </c>
      <c r="F31" s="10">
        <v>6990.7529999999997</v>
      </c>
      <c r="G31" s="10">
        <v>2504.3519999999999</v>
      </c>
      <c r="H31" s="10">
        <f t="shared" si="0"/>
        <v>11826.965</v>
      </c>
      <c r="I31" s="15">
        <v>1.2834176489782759E-2</v>
      </c>
      <c r="K31" s="16"/>
    </row>
    <row r="32" spans="2:11" x14ac:dyDescent="0.25">
      <c r="B32" s="9">
        <v>2036</v>
      </c>
      <c r="C32" s="10">
        <v>1499.7840000000001</v>
      </c>
      <c r="D32" s="10">
        <v>68.204999999999998</v>
      </c>
      <c r="E32" s="10">
        <v>1061.046</v>
      </c>
      <c r="F32" s="10">
        <v>7665.2749999999996</v>
      </c>
      <c r="G32" s="10">
        <v>3012.37</v>
      </c>
      <c r="H32" s="10">
        <f t="shared" si="0"/>
        <v>13306.68</v>
      </c>
      <c r="I32" s="15">
        <v>6.3814778395224231E-2</v>
      </c>
      <c r="K32" s="16"/>
    </row>
    <row r="33" spans="2:11" x14ac:dyDescent="0.25">
      <c r="B33" s="9">
        <v>2037</v>
      </c>
      <c r="C33" s="10">
        <v>1568.3050000000001</v>
      </c>
      <c r="D33" s="10">
        <v>71.225999999999999</v>
      </c>
      <c r="E33" s="10">
        <v>1115.4929999999999</v>
      </c>
      <c r="F33" s="10">
        <v>7896.8090000000002</v>
      </c>
      <c r="G33" s="10">
        <v>3339.5210000000002</v>
      </c>
      <c r="H33" s="10">
        <f t="shared" si="0"/>
        <v>13991.354000000001</v>
      </c>
      <c r="I33" s="15">
        <v>3.0562480564490072E-2</v>
      </c>
      <c r="K33" s="16"/>
    </row>
    <row r="34" spans="2:11" x14ac:dyDescent="0.25">
      <c r="B34" s="9">
        <v>2038</v>
      </c>
      <c r="C34" s="10">
        <v>1635.298</v>
      </c>
      <c r="D34" s="10">
        <v>74.314999999999998</v>
      </c>
      <c r="E34" s="10">
        <v>1167.598</v>
      </c>
      <c r="F34" s="10">
        <v>8163.9120000000003</v>
      </c>
      <c r="G34" s="10">
        <v>3704.931</v>
      </c>
      <c r="H34" s="10">
        <f t="shared" si="0"/>
        <v>14746.054</v>
      </c>
      <c r="I34" s="15">
        <v>3.4854035562100823E-2</v>
      </c>
      <c r="K34" s="16"/>
    </row>
    <row r="35" spans="2:11" x14ac:dyDescent="0.25">
      <c r="B35" s="9">
        <v>2039</v>
      </c>
      <c r="C35" s="10">
        <v>1702.0719999999999</v>
      </c>
      <c r="D35" s="10">
        <v>77.444999999999993</v>
      </c>
      <c r="E35" s="10">
        <v>1231.1020000000001</v>
      </c>
      <c r="F35" s="10">
        <v>8518.027</v>
      </c>
      <c r="G35" s="10">
        <v>4152.1790000000001</v>
      </c>
      <c r="H35" s="10">
        <f t="shared" si="0"/>
        <v>15680.825000000001</v>
      </c>
      <c r="I35" s="15">
        <v>4.8429409941724989E-2</v>
      </c>
      <c r="K35" s="16"/>
    </row>
    <row r="36" spans="2:11" x14ac:dyDescent="0.25">
      <c r="B36" s="9">
        <v>2040</v>
      </c>
      <c r="C36" s="10">
        <v>1769.0840000000001</v>
      </c>
      <c r="D36" s="10">
        <v>80.600999999999999</v>
      </c>
      <c r="E36" s="10">
        <v>1285.5039999999999</v>
      </c>
      <c r="F36" s="10">
        <v>8825.9339999999993</v>
      </c>
      <c r="G36" s="10">
        <v>4603.6369999999997</v>
      </c>
      <c r="H36" s="10">
        <f t="shared" si="0"/>
        <v>16564.759999999998</v>
      </c>
      <c r="I36" s="15">
        <v>3.3259148171127309E-2</v>
      </c>
      <c r="K36" s="16"/>
    </row>
    <row r="37" spans="2:11" x14ac:dyDescent="0.25">
      <c r="B37" s="9">
        <v>2041</v>
      </c>
      <c r="C37" s="10">
        <v>1835.492</v>
      </c>
      <c r="D37" s="10">
        <v>83.778999999999996</v>
      </c>
      <c r="E37" s="10">
        <v>1347.4940000000001</v>
      </c>
      <c r="F37" s="10">
        <v>9099.0939999999991</v>
      </c>
      <c r="G37" s="10">
        <v>5066.0330000000004</v>
      </c>
      <c r="H37" s="10">
        <f t="shared" si="0"/>
        <v>17431.892</v>
      </c>
      <c r="I37" s="15">
        <v>3.9619417510342619E-2</v>
      </c>
      <c r="K37" s="16"/>
    </row>
    <row r="38" spans="2:11" x14ac:dyDescent="0.25">
      <c r="B38" s="9">
        <v>2042</v>
      </c>
      <c r="C38" s="10">
        <v>1756.925</v>
      </c>
      <c r="D38" s="10">
        <v>80.224999999999994</v>
      </c>
      <c r="E38" s="10">
        <v>1408.1109999999999</v>
      </c>
      <c r="F38" s="10">
        <v>9466.7659999999996</v>
      </c>
      <c r="G38" s="10">
        <v>5620.9939999999997</v>
      </c>
      <c r="H38" s="10">
        <f t="shared" si="0"/>
        <v>18333.020999999997</v>
      </c>
      <c r="I38" s="15">
        <v>0.18540429950903567</v>
      </c>
      <c r="K38" s="16"/>
    </row>
    <row r="39" spans="2:11" x14ac:dyDescent="0.25">
      <c r="B39" s="9">
        <v>2043</v>
      </c>
      <c r="C39" s="10">
        <v>1972.47</v>
      </c>
      <c r="D39" s="10">
        <v>90.369</v>
      </c>
      <c r="E39" s="10">
        <v>1479.0630000000001</v>
      </c>
      <c r="F39" s="10">
        <v>10203.179</v>
      </c>
      <c r="G39" s="10">
        <v>6514.0439999999999</v>
      </c>
      <c r="H39" s="10">
        <f t="shared" si="0"/>
        <v>20259.125</v>
      </c>
      <c r="I39" s="15">
        <v>1.0049989727197371E-2</v>
      </c>
      <c r="K39" s="16"/>
    </row>
    <row r="40" spans="2:11" x14ac:dyDescent="0.25">
      <c r="B40" s="9">
        <v>2044</v>
      </c>
      <c r="C40" s="10">
        <v>2037.0150000000001</v>
      </c>
      <c r="D40" s="10">
        <v>93.370999999999995</v>
      </c>
      <c r="E40" s="10">
        <v>1547.9950000000001</v>
      </c>
      <c r="F40" s="10">
        <v>10513.47</v>
      </c>
      <c r="G40" s="10">
        <v>7130.0820000000003</v>
      </c>
      <c r="H40" s="10">
        <f t="shared" si="0"/>
        <v>21321.932999999997</v>
      </c>
      <c r="I40" s="15">
        <v>4.3089328871662877E-2</v>
      </c>
      <c r="K40" s="16"/>
    </row>
    <row r="42" spans="2:11" x14ac:dyDescent="0.25">
      <c r="B42" s="12" t="s">
        <v>32</v>
      </c>
    </row>
    <row r="43" spans="2:11" x14ac:dyDescent="0.25">
      <c r="B43" s="12" t="s">
        <v>31</v>
      </c>
    </row>
    <row r="45" spans="2:11" x14ac:dyDescent="0.25">
      <c r="B45" s="12" t="s">
        <v>30</v>
      </c>
    </row>
    <row r="46" spans="2:11" x14ac:dyDescent="0.25">
      <c r="B46" s="12" t="s">
        <v>29</v>
      </c>
    </row>
    <row r="47" spans="2:11" x14ac:dyDescent="0.25">
      <c r="B47" s="12" t="s">
        <v>28</v>
      </c>
    </row>
    <row r="48" spans="2:11" x14ac:dyDescent="0.25">
      <c r="B48" s="12" t="s">
        <v>27</v>
      </c>
    </row>
  </sheetData>
  <mergeCells count="4">
    <mergeCell ref="B10:I10"/>
    <mergeCell ref="B11:I11"/>
    <mergeCell ref="B9:I9"/>
    <mergeCell ref="B8:I8"/>
  </mergeCells>
  <pageMargins left="0.7" right="0.7" top="0.75" bottom="0.75" header="0.3" footer="0.3"/>
  <pageSetup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showGridLines="0" workbookViewId="0"/>
  </sheetViews>
  <sheetFormatPr defaultRowHeight="15" x14ac:dyDescent="0.25"/>
  <cols>
    <col min="2" max="2" width="9.140625" style="17"/>
    <col min="3" max="8" width="15.140625" customWidth="1"/>
    <col min="9" max="9" width="17.28515625" customWidth="1"/>
  </cols>
  <sheetData>
    <row r="1" spans="1:11" x14ac:dyDescent="0.25">
      <c r="A1" s="31" t="s">
        <v>48</v>
      </c>
      <c r="B1" s="30"/>
    </row>
    <row r="2" spans="1:11" x14ac:dyDescent="0.25">
      <c r="A2" s="31" t="s">
        <v>49</v>
      </c>
      <c r="B2" s="30"/>
    </row>
    <row r="3" spans="1:11" x14ac:dyDescent="0.25">
      <c r="A3" s="31" t="s">
        <v>50</v>
      </c>
      <c r="B3" s="30"/>
    </row>
    <row r="4" spans="1:11" x14ac:dyDescent="0.25">
      <c r="A4" s="31" t="s">
        <v>52</v>
      </c>
      <c r="B4" s="30"/>
    </row>
    <row r="5" spans="1:11" x14ac:dyDescent="0.25">
      <c r="A5" s="32" t="s">
        <v>51</v>
      </c>
      <c r="B5" s="30"/>
    </row>
    <row r="6" spans="1:11" x14ac:dyDescent="0.25">
      <c r="A6" s="32" t="s">
        <v>54</v>
      </c>
      <c r="B6" s="30"/>
    </row>
    <row r="7" spans="1:11" x14ac:dyDescent="0.25">
      <c r="A7">
        <v>1</v>
      </c>
      <c r="I7" s="17" t="s">
        <v>13</v>
      </c>
    </row>
    <row r="8" spans="1:11" x14ac:dyDescent="0.25">
      <c r="B8" s="33" t="s">
        <v>14</v>
      </c>
      <c r="C8" s="33"/>
      <c r="D8" s="33"/>
      <c r="E8" s="33"/>
      <c r="F8" s="33"/>
      <c r="G8" s="33"/>
      <c r="H8" s="33"/>
      <c r="I8" s="33"/>
    </row>
    <row r="9" spans="1:11" x14ac:dyDescent="0.25">
      <c r="B9" s="33" t="s">
        <v>15</v>
      </c>
      <c r="C9" s="33"/>
      <c r="D9" s="33"/>
      <c r="E9" s="33"/>
      <c r="F9" s="33"/>
      <c r="G9" s="33"/>
      <c r="H9" s="33"/>
      <c r="I9" s="33"/>
    </row>
    <row r="10" spans="1:11" ht="18.75" x14ac:dyDescent="0.3">
      <c r="B10" s="34" t="s">
        <v>10</v>
      </c>
      <c r="C10" s="34"/>
      <c r="D10" s="34"/>
      <c r="E10" s="34"/>
      <c r="F10" s="34"/>
      <c r="G10" s="34"/>
      <c r="H10" s="34"/>
      <c r="I10" s="34"/>
    </row>
    <row r="11" spans="1:11" ht="15.75" thickBot="1" x14ac:dyDescent="0.3">
      <c r="B11" s="35" t="s">
        <v>43</v>
      </c>
      <c r="C11" s="35"/>
      <c r="D11" s="35"/>
      <c r="E11" s="35"/>
      <c r="F11" s="35"/>
      <c r="G11" s="35"/>
      <c r="H11" s="35"/>
      <c r="I11" s="35"/>
    </row>
    <row r="12" spans="1:11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11</v>
      </c>
    </row>
    <row r="13" spans="1:11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8</v>
      </c>
      <c r="I13" s="2"/>
    </row>
    <row r="14" spans="1:11" x14ac:dyDescent="0.25">
      <c r="B14" s="8"/>
      <c r="C14" s="4" t="s">
        <v>8</v>
      </c>
      <c r="D14" s="2" t="s">
        <v>8</v>
      </c>
      <c r="E14" s="2" t="s">
        <v>8</v>
      </c>
      <c r="F14" s="2" t="s">
        <v>8</v>
      </c>
      <c r="G14" s="2" t="s">
        <v>8</v>
      </c>
      <c r="H14" s="2"/>
      <c r="I14" s="2"/>
    </row>
    <row r="15" spans="1:11" x14ac:dyDescent="0.25">
      <c r="B15" s="9">
        <v>2019</v>
      </c>
      <c r="C15" s="10">
        <f>'Row 1-nom'!C15*'Discount Rate Adjustment'!$C15</f>
        <v>154.19552604815192</v>
      </c>
      <c r="D15" s="10">
        <f>'Row 1-nom'!D15*'Discount Rate Adjustment'!$C15</f>
        <v>11.498794520153931</v>
      </c>
      <c r="E15" s="10">
        <f>'Row 1-nom'!E15*'Discount Rate Adjustment'!$C15</f>
        <v>28.400420627762038</v>
      </c>
      <c r="F15" s="10">
        <f>'Row 1-nom'!F15*'Discount Rate Adjustment'!$C15</f>
        <v>2829.2146924641338</v>
      </c>
      <c r="G15" s="10">
        <f>'Row 1-nom'!G15*'Discount Rate Adjustment'!$C15</f>
        <v>6.495673665271176</v>
      </c>
      <c r="H15" s="10">
        <f t="shared" ref="H15:H39" si="0">SUM(C15:G15)</f>
        <v>3029.8051073254728</v>
      </c>
      <c r="I15" s="9" t="s">
        <v>12</v>
      </c>
      <c r="K15" s="11"/>
    </row>
    <row r="16" spans="1:11" x14ac:dyDescent="0.25">
      <c r="B16" s="9">
        <v>2020</v>
      </c>
      <c r="C16" s="10">
        <f>'Row 1-nom'!C16*'Discount Rate Adjustment'!$C16</f>
        <v>138.55071365491509</v>
      </c>
      <c r="D16" s="10">
        <f>'Row 1-nom'!D16*'Discount Rate Adjustment'!$C16</f>
        <v>10.305666650854537</v>
      </c>
      <c r="E16" s="10">
        <f>'Row 1-nom'!E16*'Discount Rate Adjustment'!$C16</f>
        <v>26.775795707239819</v>
      </c>
      <c r="F16" s="10">
        <f>'Row 1-nom'!F16*'Discount Rate Adjustment'!$C16</f>
        <v>2762.9254178659257</v>
      </c>
      <c r="G16" s="10">
        <f>'Row 1-nom'!G16*'Discount Rate Adjustment'!$C16</f>
        <v>266.38150098749486</v>
      </c>
      <c r="H16" s="10">
        <f t="shared" si="0"/>
        <v>3204.93909486643</v>
      </c>
      <c r="I16" s="9" t="s">
        <v>12</v>
      </c>
      <c r="K16" s="11"/>
    </row>
    <row r="17" spans="2:11" x14ac:dyDescent="0.25">
      <c r="B17" s="9">
        <v>2021</v>
      </c>
      <c r="C17" s="10">
        <f>'Row 1-nom'!C17*'Discount Rate Adjustment'!$C17</f>
        <v>123.69159679940387</v>
      </c>
      <c r="D17" s="10">
        <f>'Row 1-nom'!D17*'Discount Rate Adjustment'!$C17</f>
        <v>9.1635397628877744</v>
      </c>
      <c r="E17" s="10">
        <f>'Row 1-nom'!E17*'Discount Rate Adjustment'!$C17</f>
        <v>25.479173740710714</v>
      </c>
      <c r="F17" s="10">
        <f>'Row 1-nom'!F17*'Discount Rate Adjustment'!$C17</f>
        <v>2675.376059972999</v>
      </c>
      <c r="G17" s="10">
        <f>'Row 1-nom'!G17*'Discount Rate Adjustment'!$C17</f>
        <v>364.75421456176042</v>
      </c>
      <c r="H17" s="10">
        <f t="shared" si="0"/>
        <v>3198.4645848377618</v>
      </c>
      <c r="I17" s="9" t="s">
        <v>12</v>
      </c>
      <c r="K17" s="11"/>
    </row>
    <row r="18" spans="2:11" x14ac:dyDescent="0.25">
      <c r="B18" s="9">
        <v>2022</v>
      </c>
      <c r="C18" s="10">
        <f>'Row 1-nom'!C18*'Discount Rate Adjustment'!$C18</f>
        <v>110.83471018203258</v>
      </c>
      <c r="D18" s="10">
        <f>'Row 1-nom'!D18*'Discount Rate Adjustment'!$C18</f>
        <v>8.1583984494861372</v>
      </c>
      <c r="E18" s="10">
        <f>'Row 1-nom'!E18*'Discount Rate Adjustment'!$C18</f>
        <v>24.400502391596607</v>
      </c>
      <c r="F18" s="10">
        <f>'Row 1-nom'!F18*'Discount Rate Adjustment'!$C18</f>
        <v>2583.5179407770825</v>
      </c>
      <c r="G18" s="10">
        <f>'Row 1-nom'!G18*'Discount Rate Adjustment'!$C18</f>
        <v>303.05402285310993</v>
      </c>
      <c r="H18" s="10">
        <f t="shared" si="0"/>
        <v>3029.9655746533076</v>
      </c>
      <c r="I18" s="9" t="s">
        <v>12</v>
      </c>
      <c r="K18" s="11"/>
    </row>
    <row r="19" spans="2:11" x14ac:dyDescent="0.25">
      <c r="B19" s="9">
        <v>2023</v>
      </c>
      <c r="C19" s="10">
        <f>'Row 1-nom'!C19*'Discount Rate Adjustment'!$C19</f>
        <v>155.19898412090598</v>
      </c>
      <c r="D19" s="10">
        <f>'Row 1-nom'!D19*'Discount Rate Adjustment'!$C19</f>
        <v>12.112804468266665</v>
      </c>
      <c r="E19" s="10">
        <f>'Row 1-nom'!E19*'Discount Rate Adjustment'!$C19</f>
        <v>37.002351297158384</v>
      </c>
      <c r="F19" s="10">
        <f>'Row 1-nom'!F19*'Discount Rate Adjustment'!$C19</f>
        <v>2504.6650782492811</v>
      </c>
      <c r="G19" s="10">
        <f>'Row 1-nom'!G19*'Discount Rate Adjustment'!$C19</f>
        <v>322.16899877392791</v>
      </c>
      <c r="H19" s="10">
        <f t="shared" si="0"/>
        <v>3031.1482169095398</v>
      </c>
      <c r="I19" s="9" t="s">
        <v>12</v>
      </c>
      <c r="K19" s="11"/>
    </row>
    <row r="20" spans="2:11" x14ac:dyDescent="0.25">
      <c r="B20" s="9">
        <v>2024</v>
      </c>
      <c r="C20" s="10">
        <f>'Row 1-nom'!C20*'Discount Rate Adjustment'!$C20</f>
        <v>192.30324352537539</v>
      </c>
      <c r="D20" s="10">
        <f>'Row 1-nom'!D20*'Discount Rate Adjustment'!$C20</f>
        <v>15.466079561253565</v>
      </c>
      <c r="E20" s="10">
        <f>'Row 1-nom'!E20*'Discount Rate Adjustment'!$C20</f>
        <v>48.448430987361846</v>
      </c>
      <c r="F20" s="10">
        <f>'Row 1-nom'!F20*'Discount Rate Adjustment'!$C20</f>
        <v>2445.9065178402543</v>
      </c>
      <c r="G20" s="10">
        <f>'Row 1-nom'!G20*'Discount Rate Adjustment'!$C20</f>
        <v>340.29127293168096</v>
      </c>
      <c r="H20" s="10">
        <f t="shared" si="0"/>
        <v>3042.415544845926</v>
      </c>
      <c r="I20" s="9" t="s">
        <v>12</v>
      </c>
      <c r="K20" s="11"/>
    </row>
    <row r="21" spans="2:11" x14ac:dyDescent="0.25">
      <c r="B21" s="9">
        <v>2025</v>
      </c>
      <c r="C21" s="10">
        <f>'Row 1-nom'!C21*'Discount Rate Adjustment'!$C21</f>
        <v>223.46643815120763</v>
      </c>
      <c r="D21" s="10">
        <f>'Row 1-nom'!D21*'Discount Rate Adjustment'!$C21</f>
        <v>18.251536506007092</v>
      </c>
      <c r="E21" s="10">
        <f>'Row 1-nom'!E21*'Discount Rate Adjustment'!$C21</f>
        <v>58.742588664810825</v>
      </c>
      <c r="F21" s="10">
        <f>'Row 1-nom'!F21*'Discount Rate Adjustment'!$C21</f>
        <v>2341.3761497572928</v>
      </c>
      <c r="G21" s="10">
        <f>'Row 1-nom'!G21*'Discount Rate Adjustment'!$C21</f>
        <v>357.78430976456178</v>
      </c>
      <c r="H21" s="10">
        <f t="shared" si="0"/>
        <v>2999.6210228438804</v>
      </c>
      <c r="I21" s="9" t="s">
        <v>12</v>
      </c>
      <c r="K21" s="11"/>
    </row>
    <row r="22" spans="2:11" x14ac:dyDescent="0.25">
      <c r="B22" s="9">
        <v>2026</v>
      </c>
      <c r="C22" s="10">
        <f>'Row 1-nom'!C22*'Discount Rate Adjustment'!$C22</f>
        <v>200.191433615591</v>
      </c>
      <c r="D22" s="10">
        <f>'Row 1-nom'!D22*'Discount Rate Adjustment'!$C22</f>
        <v>16.280883955913009</v>
      </c>
      <c r="E22" s="10">
        <f>'Row 1-nom'!E22*'Discount Rate Adjustment'!$C22</f>
        <v>56.043682017006148</v>
      </c>
      <c r="F22" s="10">
        <f>'Row 1-nom'!F22*'Discount Rate Adjustment'!$C22</f>
        <v>2193.9524776677381</v>
      </c>
      <c r="G22" s="10">
        <f>'Row 1-nom'!G22*'Discount Rate Adjustment'!$C22</f>
        <v>370.6052932440773</v>
      </c>
      <c r="H22" s="10">
        <f t="shared" si="0"/>
        <v>2837.0737705003257</v>
      </c>
      <c r="I22" s="9" t="s">
        <v>12</v>
      </c>
      <c r="K22" s="11"/>
    </row>
    <row r="23" spans="2:11" x14ac:dyDescent="0.25">
      <c r="B23" s="9">
        <v>2027</v>
      </c>
      <c r="C23" s="10">
        <f>'Row 1-nom'!C23*'Discount Rate Adjustment'!$C23</f>
        <v>178.6583245142119</v>
      </c>
      <c r="D23" s="10">
        <f>'Row 1-nom'!D23*'Discount Rate Adjustment'!$C23</f>
        <v>14.494809886995755</v>
      </c>
      <c r="E23" s="10">
        <f>'Row 1-nom'!E23*'Discount Rate Adjustment'!$C23</f>
        <v>53.133237341969597</v>
      </c>
      <c r="F23" s="10">
        <f>'Row 1-nom'!F23*'Discount Rate Adjustment'!$C23</f>
        <v>2008.4907239181339</v>
      </c>
      <c r="G23" s="10">
        <f>'Row 1-nom'!G23*'Discount Rate Adjustment'!$C23</f>
        <v>364.2725808838058</v>
      </c>
      <c r="H23" s="10">
        <f t="shared" si="0"/>
        <v>2619.0496765451171</v>
      </c>
      <c r="I23" s="9" t="s">
        <v>12</v>
      </c>
      <c r="K23" s="11"/>
    </row>
    <row r="24" spans="2:11" x14ac:dyDescent="0.25">
      <c r="B24" s="9">
        <v>2028</v>
      </c>
      <c r="C24" s="10">
        <f>'Row 1-nom'!C24*'Discount Rate Adjustment'!$C24</f>
        <v>159.54680212368643</v>
      </c>
      <c r="D24" s="10">
        <f>'Row 1-nom'!D24*'Discount Rate Adjustment'!$C24</f>
        <v>12.907297282808159</v>
      </c>
      <c r="E24" s="10">
        <f>'Row 1-nom'!E24*'Discount Rate Adjustment'!$C24</f>
        <v>50.733932625428565</v>
      </c>
      <c r="F24" s="10">
        <f>'Row 1-nom'!F24*'Discount Rate Adjustment'!$C24</f>
        <v>1930.7183723066303</v>
      </c>
      <c r="G24" s="10">
        <f>'Row 1-nom'!G24*'Discount Rate Adjustment'!$C24</f>
        <v>379.6355692586103</v>
      </c>
      <c r="H24" s="10">
        <f t="shared" si="0"/>
        <v>2533.5419735971636</v>
      </c>
      <c r="I24" s="9" t="s">
        <v>12</v>
      </c>
      <c r="K24" s="11"/>
    </row>
    <row r="25" spans="2:11" x14ac:dyDescent="0.25">
      <c r="B25" s="9">
        <v>2029</v>
      </c>
      <c r="C25" s="10">
        <f>'Row 1-nom'!C25*'Discount Rate Adjustment'!$C25</f>
        <v>181.78316468421292</v>
      </c>
      <c r="D25" s="10">
        <f>'Row 1-nom'!D25*'Discount Rate Adjustment'!$C25</f>
        <v>14.904042460217026</v>
      </c>
      <c r="E25" s="10">
        <f>'Row 1-nom'!E25*'Discount Rate Adjustment'!$C25</f>
        <v>58.071557202024408</v>
      </c>
      <c r="F25" s="10">
        <f>'Row 1-nom'!F25*'Discount Rate Adjustment'!$C25</f>
        <v>1898.7033846877198</v>
      </c>
      <c r="G25" s="10">
        <f>'Row 1-nom'!G25*'Discount Rate Adjustment'!$C25</f>
        <v>405.08146779891212</v>
      </c>
      <c r="H25" s="10">
        <f t="shared" si="0"/>
        <v>2558.5436168330862</v>
      </c>
      <c r="I25" s="9" t="s">
        <v>12</v>
      </c>
      <c r="K25" s="11"/>
    </row>
    <row r="26" spans="2:11" x14ac:dyDescent="0.25">
      <c r="B26" s="9">
        <v>2030</v>
      </c>
      <c r="C26" s="10">
        <f>'Row 1-nom'!C26*'Discount Rate Adjustment'!$C26</f>
        <v>209.58426421066571</v>
      </c>
      <c r="D26" s="10">
        <f>'Row 1-nom'!D26*'Discount Rate Adjustment'!$C26</f>
        <v>17.369506830702289</v>
      </c>
      <c r="E26" s="10">
        <f>'Row 1-nom'!E26*'Discount Rate Adjustment'!$C26</f>
        <v>66.9927156937474</v>
      </c>
      <c r="F26" s="10">
        <f>'Row 1-nom'!F26*'Discount Rate Adjustment'!$C26</f>
        <v>1869.9847166464356</v>
      </c>
      <c r="G26" s="10">
        <f>'Row 1-nom'!G26*'Discount Rate Adjustment'!$C26</f>
        <v>431.0486825026191</v>
      </c>
      <c r="H26" s="10">
        <f t="shared" si="0"/>
        <v>2594.97988588417</v>
      </c>
      <c r="I26" s="9" t="s">
        <v>12</v>
      </c>
      <c r="K26" s="11"/>
    </row>
    <row r="27" spans="2:11" x14ac:dyDescent="0.25">
      <c r="B27" s="9">
        <v>2031</v>
      </c>
      <c r="C27" s="10">
        <f>'Row 1-nom'!C27*'Discount Rate Adjustment'!$C27</f>
        <v>226.96375474686968</v>
      </c>
      <c r="D27" s="10">
        <f>'Row 1-nom'!D27*'Discount Rate Adjustment'!$C27</f>
        <v>18.904542565160774</v>
      </c>
      <c r="E27" s="10">
        <f>'Row 1-nom'!E27*'Discount Rate Adjustment'!$C27</f>
        <v>73.683170835664257</v>
      </c>
      <c r="F27" s="10">
        <f>'Row 1-nom'!F27*'Discount Rate Adjustment'!$C27</f>
        <v>1810.175638256856</v>
      </c>
      <c r="G27" s="10">
        <f>'Row 1-nom'!G27*'Discount Rate Adjustment'!$C27</f>
        <v>457.47762443486295</v>
      </c>
      <c r="H27" s="10">
        <f t="shared" si="0"/>
        <v>2587.204730839414</v>
      </c>
      <c r="I27" s="9" t="s">
        <v>12</v>
      </c>
      <c r="K27" s="11"/>
    </row>
    <row r="28" spans="2:11" x14ac:dyDescent="0.25">
      <c r="B28" s="9">
        <v>2032</v>
      </c>
      <c r="C28" s="10">
        <f>'Row 1-nom'!C28*'Discount Rate Adjustment'!$C28</f>
        <v>316.22616776214181</v>
      </c>
      <c r="D28" s="10">
        <f>'Row 1-nom'!D28*'Discount Rate Adjustment'!$C28</f>
        <v>26.691182106468279</v>
      </c>
      <c r="E28" s="10">
        <f>'Row 1-nom'!E28*'Discount Rate Adjustment'!$C28</f>
        <v>98.179027376124239</v>
      </c>
      <c r="F28" s="10">
        <f>'Row 1-nom'!F28*'Discount Rate Adjustment'!$C28</f>
        <v>1832.4865515524964</v>
      </c>
      <c r="G28" s="10">
        <f>'Row 1-nom'!G28*'Discount Rate Adjustment'!$C28</f>
        <v>513.54779255466281</v>
      </c>
      <c r="H28" s="10">
        <f t="shared" si="0"/>
        <v>2787.1307213518935</v>
      </c>
      <c r="I28" s="9" t="s">
        <v>12</v>
      </c>
      <c r="K28" s="11"/>
    </row>
    <row r="29" spans="2:11" x14ac:dyDescent="0.25">
      <c r="B29" s="9">
        <v>2033</v>
      </c>
      <c r="C29" s="10">
        <f>'Row 1-nom'!C29*'Discount Rate Adjustment'!$C29</f>
        <v>355.5168039947356</v>
      </c>
      <c r="D29" s="10">
        <f>'Row 1-nom'!D29*'Discount Rate Adjustment'!$C29</f>
        <v>30.083946023597306</v>
      </c>
      <c r="E29" s="10">
        <f>'Row 1-nom'!E29*'Discount Rate Adjustment'!$C29</f>
        <v>111.71891500321965</v>
      </c>
      <c r="F29" s="10">
        <f>'Row 1-nom'!F29*'Discount Rate Adjustment'!$C29</f>
        <v>1846.6248944399008</v>
      </c>
      <c r="G29" s="10">
        <f>'Row 1-nom'!G29*'Discount Rate Adjustment'!$C29</f>
        <v>570.68051678673669</v>
      </c>
      <c r="H29" s="10">
        <f t="shared" si="0"/>
        <v>2914.6250762481905</v>
      </c>
      <c r="I29" s="9" t="s">
        <v>12</v>
      </c>
      <c r="K29" s="11"/>
    </row>
    <row r="30" spans="2:11" x14ac:dyDescent="0.25">
      <c r="B30" s="9">
        <v>2034</v>
      </c>
      <c r="C30" s="10">
        <f>'Row 1-nom'!C30*'Discount Rate Adjustment'!$C30</f>
        <v>352.40805966396942</v>
      </c>
      <c r="D30" s="10">
        <f>'Row 1-nom'!D30*'Discount Rate Adjustment'!$C30</f>
        <v>29.804627446032097</v>
      </c>
      <c r="E30" s="10">
        <f>'Row 1-nom'!E30*'Discount Rate Adjustment'!$C30</f>
        <v>115.21520475079869</v>
      </c>
      <c r="F30" s="10">
        <f>'Row 1-nom'!F30*'Discount Rate Adjustment'!$C30</f>
        <v>1775.9565010314666</v>
      </c>
      <c r="G30" s="10">
        <f>'Row 1-nom'!G30*'Discount Rate Adjustment'!$C30</f>
        <v>594.28680497047844</v>
      </c>
      <c r="H30" s="10">
        <f t="shared" si="0"/>
        <v>2867.6711978627454</v>
      </c>
      <c r="I30" s="9" t="s">
        <v>12</v>
      </c>
      <c r="K30" s="11"/>
    </row>
    <row r="31" spans="2:11" x14ac:dyDescent="0.25">
      <c r="B31" s="9">
        <v>2035</v>
      </c>
      <c r="C31" s="10">
        <f>'Row 1-nom'!C31*'Discount Rate Adjustment'!$C31</f>
        <v>347.76388446497754</v>
      </c>
      <c r="D31" s="10">
        <f>'Row 1-nom'!D31*'Discount Rate Adjustment'!$C31</f>
        <v>29.444557161095858</v>
      </c>
      <c r="E31" s="10">
        <f>'Row 1-nom'!E31*'Discount Rate Adjustment'!$C31</f>
        <v>118.21763301191687</v>
      </c>
      <c r="F31" s="10">
        <f>'Row 1-nom'!F31*'Discount Rate Adjustment'!$C31</f>
        <v>1711.1101599521526</v>
      </c>
      <c r="G31" s="10">
        <f>'Row 1-nom'!G31*'Discount Rate Adjustment'!$C31</f>
        <v>620.04726263601503</v>
      </c>
      <c r="H31" s="10">
        <f t="shared" si="0"/>
        <v>2826.5834972261582</v>
      </c>
      <c r="I31" s="9" t="s">
        <v>12</v>
      </c>
      <c r="K31" s="11"/>
    </row>
    <row r="32" spans="2:11" x14ac:dyDescent="0.25">
      <c r="B32" s="9">
        <v>2036</v>
      </c>
      <c r="C32" s="10">
        <f>'Row 1-nom'!C32*'Discount Rate Adjustment'!$C32</f>
        <v>374.17749335953761</v>
      </c>
      <c r="D32" s="10">
        <f>'Row 1-nom'!D32*'Discount Rate Adjustment'!$C32</f>
        <v>31.793284608083237</v>
      </c>
      <c r="E32" s="10">
        <f>'Row 1-nom'!E32*'Discount Rate Adjustment'!$C32</f>
        <v>128.79792551506355</v>
      </c>
      <c r="F32" s="10">
        <f>'Row 1-nom'!F32*'Discount Rate Adjustment'!$C32</f>
        <v>1739.5684329964668</v>
      </c>
      <c r="G32" s="10">
        <f>'Row 1-nom'!G32*'Discount Rate Adjustment'!$C32</f>
        <v>691.29641596766498</v>
      </c>
      <c r="H32" s="10">
        <f t="shared" si="0"/>
        <v>2965.6335524468159</v>
      </c>
      <c r="I32" s="9" t="s">
        <v>12</v>
      </c>
      <c r="K32" s="11"/>
    </row>
    <row r="33" spans="2:11" x14ac:dyDescent="0.25">
      <c r="B33" s="9">
        <v>2037</v>
      </c>
      <c r="C33" s="10">
        <f>'Row 1-nom'!C33*'Discount Rate Adjustment'!$C33</f>
        <v>364.50654318270927</v>
      </c>
      <c r="D33" s="10">
        <f>'Row 1-nom'!D33*'Discount Rate Adjustment'!$C33</f>
        <v>31.008061360051464</v>
      </c>
      <c r="E33" s="10">
        <f>'Row 1-nom'!E33*'Discount Rate Adjustment'!$C33</f>
        <v>130.47850198107622</v>
      </c>
      <c r="F33" s="10">
        <f>'Row 1-nom'!F33*'Discount Rate Adjustment'!$C33</f>
        <v>1667.1793360087147</v>
      </c>
      <c r="G33" s="10">
        <f>'Row 1-nom'!G33*'Discount Rate Adjustment'!$C33</f>
        <v>713.08193452129524</v>
      </c>
      <c r="H33" s="10">
        <f t="shared" si="0"/>
        <v>2906.2543770538468</v>
      </c>
      <c r="I33" s="9" t="s">
        <v>12</v>
      </c>
      <c r="K33" s="11"/>
    </row>
    <row r="34" spans="2:11" x14ac:dyDescent="0.25">
      <c r="B34" s="9">
        <v>2038</v>
      </c>
      <c r="C34" s="10">
        <f>'Row 1-nom'!C34*'Discount Rate Adjustment'!$C34</f>
        <v>354.36087369213305</v>
      </c>
      <c r="D34" s="10">
        <f>'Row 1-nom'!D34*'Discount Rate Adjustment'!$C34</f>
        <v>29.997763608601915</v>
      </c>
      <c r="E34" s="10">
        <f>'Row 1-nom'!E34*'Discount Rate Adjustment'!$C34</f>
        <v>131.86554738277741</v>
      </c>
      <c r="F34" s="10">
        <f>'Row 1-nom'!F34*'Discount Rate Adjustment'!$C34</f>
        <v>1613.2702343861611</v>
      </c>
      <c r="G34" s="10">
        <f>'Row 1-nom'!G34*'Discount Rate Adjustment'!$C34</f>
        <v>741.5290594780962</v>
      </c>
      <c r="H34" s="10">
        <f t="shared" si="0"/>
        <v>2871.0234785477696</v>
      </c>
      <c r="I34" s="9" t="s">
        <v>12</v>
      </c>
      <c r="K34" s="11"/>
    </row>
    <row r="35" spans="2:11" x14ac:dyDescent="0.25">
      <c r="B35" s="9">
        <v>2039</v>
      </c>
      <c r="C35" s="10">
        <f>'Row 1-nom'!C35*'Discount Rate Adjustment'!$C35</f>
        <v>344.20576588070708</v>
      </c>
      <c r="D35" s="10">
        <f>'Row 1-nom'!D35*'Discount Rate Adjustment'!$C35</f>
        <v>29.179221542978695</v>
      </c>
      <c r="E35" s="10">
        <f>'Row 1-nom'!E35*'Discount Rate Adjustment'!$C35</f>
        <v>132.8727475030197</v>
      </c>
      <c r="F35" s="10">
        <f>'Row 1-nom'!F35*'Discount Rate Adjustment'!$C35</f>
        <v>1559.8960322188002</v>
      </c>
      <c r="G35" s="10">
        <f>'Row 1-nom'!G35*'Discount Rate Adjustment'!$C35</f>
        <v>769.60434263542902</v>
      </c>
      <c r="H35" s="10">
        <f t="shared" si="0"/>
        <v>2835.7581097809348</v>
      </c>
      <c r="I35" s="9" t="s">
        <v>12</v>
      </c>
      <c r="K35" s="11"/>
    </row>
    <row r="36" spans="2:11" x14ac:dyDescent="0.25">
      <c r="B36" s="9">
        <v>2040</v>
      </c>
      <c r="C36" s="10">
        <f>'Row 1-nom'!C36*'Discount Rate Adjustment'!$C36</f>
        <v>333.74027613437892</v>
      </c>
      <c r="D36" s="10">
        <f>'Row 1-nom'!D36*'Discount Rate Adjustment'!$C36</f>
        <v>28.359252768169696</v>
      </c>
      <c r="E36" s="10">
        <f>'Row 1-nom'!E36*'Discount Rate Adjustment'!$C36</f>
        <v>133.51476064565318</v>
      </c>
      <c r="F36" s="10">
        <f>'Row 1-nom'!F36*'Discount Rate Adjustment'!$C36</f>
        <v>1504.5927797915424</v>
      </c>
      <c r="G36" s="10">
        <f>'Row 1-nom'!G36*'Discount Rate Adjustment'!$C36</f>
        <v>793.68950923238492</v>
      </c>
      <c r="H36" s="10">
        <f t="shared" si="0"/>
        <v>2793.8965785721289</v>
      </c>
      <c r="I36" s="9" t="s">
        <v>12</v>
      </c>
      <c r="K36" s="11"/>
    </row>
    <row r="37" spans="2:11" x14ac:dyDescent="0.25">
      <c r="B37" s="9">
        <v>2041</v>
      </c>
      <c r="C37" s="10">
        <f>'Row 1-nom'!C37*'Discount Rate Adjustment'!$C37</f>
        <v>323.36166028584449</v>
      </c>
      <c r="D37" s="10">
        <f>'Row 1-nom'!D37*'Discount Rate Adjustment'!$C37</f>
        <v>27.530326990867959</v>
      </c>
      <c r="E37" s="10">
        <f>'Row 1-nom'!E37*'Discount Rate Adjustment'!$C37</f>
        <v>133.88100974011721</v>
      </c>
      <c r="F37" s="10">
        <f>'Row 1-nom'!F37*'Discount Rate Adjustment'!$C37</f>
        <v>1450.6828842869452</v>
      </c>
      <c r="G37" s="10">
        <f>'Row 1-nom'!G37*'Discount Rate Adjustment'!$C37</f>
        <v>818.4120799728131</v>
      </c>
      <c r="H37" s="10">
        <f t="shared" si="0"/>
        <v>2753.8679612765877</v>
      </c>
      <c r="I37" s="9" t="s">
        <v>12</v>
      </c>
      <c r="K37" s="11"/>
    </row>
    <row r="38" spans="2:11" x14ac:dyDescent="0.25">
      <c r="B38" s="9">
        <v>2042</v>
      </c>
      <c r="C38" s="10">
        <f>'Row 1-nom'!C38*'Discount Rate Adjustment'!$C38</f>
        <v>288.03492038790091</v>
      </c>
      <c r="D38" s="10">
        <f>'Row 1-nom'!D38*'Discount Rate Adjustment'!$C38</f>
        <v>24.538169028525033</v>
      </c>
      <c r="E38" s="10">
        <f>'Row 1-nom'!E38*'Discount Rate Adjustment'!$C38</f>
        <v>128.17653035612585</v>
      </c>
      <c r="F38" s="10">
        <f>'Row 1-nom'!F38*'Discount Rate Adjustment'!$C38</f>
        <v>1413.1481508960314</v>
      </c>
      <c r="G38" s="10">
        <f>'Row 1-nom'!G38*'Discount Rate Adjustment'!$C38</f>
        <v>840.08293188435471</v>
      </c>
      <c r="H38" s="10">
        <f t="shared" si="0"/>
        <v>2693.9807025529381</v>
      </c>
      <c r="I38" s="9" t="s">
        <v>12</v>
      </c>
      <c r="K38" s="11"/>
    </row>
    <row r="39" spans="2:11" x14ac:dyDescent="0.25">
      <c r="B39" s="9">
        <v>2043</v>
      </c>
      <c r="C39" s="10">
        <f>'Row 1-nom'!C39*'Discount Rate Adjustment'!$C39</f>
        <v>303.59259257044124</v>
      </c>
      <c r="D39" s="10">
        <f>'Row 1-nom'!D39*'Discount Rate Adjustment'!$C39</f>
        <v>25.946107784557672</v>
      </c>
      <c r="E39" s="10">
        <f>'Row 1-nom'!E39*'Discount Rate Adjustment'!$C39</f>
        <v>134.06588327376173</v>
      </c>
      <c r="F39" s="10">
        <f>'Row 1-nom'!F39*'Discount Rate Adjustment'!$C39</f>
        <v>1404.3790473100778</v>
      </c>
      <c r="G39" s="10">
        <f>'Row 1-nom'!G39*'Discount Rate Adjustment'!$C39</f>
        <v>901.32164520743618</v>
      </c>
      <c r="H39" s="10">
        <f t="shared" si="0"/>
        <v>2769.3052761462745</v>
      </c>
      <c r="I39" s="9" t="s">
        <v>12</v>
      </c>
      <c r="K39" s="11"/>
    </row>
    <row r="41" spans="2:11" x14ac:dyDescent="0.25">
      <c r="B41" s="12" t="s">
        <v>44</v>
      </c>
    </row>
    <row r="42" spans="2:11" x14ac:dyDescent="0.25">
      <c r="B42" s="12" t="s">
        <v>45</v>
      </c>
    </row>
    <row r="43" spans="2:11" x14ac:dyDescent="0.25">
      <c r="B43" s="12" t="s">
        <v>46</v>
      </c>
    </row>
    <row r="44" spans="2:11" x14ac:dyDescent="0.25">
      <c r="B44" s="12"/>
    </row>
    <row r="45" spans="2:11" x14ac:dyDescent="0.25">
      <c r="B45" s="12" t="s">
        <v>16</v>
      </c>
    </row>
    <row r="46" spans="2:11" x14ac:dyDescent="0.25">
      <c r="B46" s="12" t="s">
        <v>17</v>
      </c>
    </row>
    <row r="47" spans="2:11" x14ac:dyDescent="0.25">
      <c r="B47" s="12" t="s">
        <v>18</v>
      </c>
    </row>
    <row r="48" spans="2:11" x14ac:dyDescent="0.25">
      <c r="B48" s="12" t="s">
        <v>47</v>
      </c>
    </row>
  </sheetData>
  <mergeCells count="4">
    <mergeCell ref="B8:I8"/>
    <mergeCell ref="B9:I9"/>
    <mergeCell ref="B10:I10"/>
    <mergeCell ref="B11:I11"/>
  </mergeCells>
  <pageMargins left="0.7" right="0.7" top="0.75" bottom="0.75" header="0.3" footer="0.3"/>
  <pageSetup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workbookViewId="0"/>
  </sheetViews>
  <sheetFormatPr defaultRowHeight="15" x14ac:dyDescent="0.25"/>
  <cols>
    <col min="2" max="2" width="9.140625" style="17"/>
    <col min="3" max="8" width="15.140625" customWidth="1"/>
    <col min="9" max="9" width="17.28515625" customWidth="1"/>
  </cols>
  <sheetData>
    <row r="1" spans="1:9" x14ac:dyDescent="0.25">
      <c r="A1" s="31" t="s">
        <v>48</v>
      </c>
      <c r="B1" s="30"/>
    </row>
    <row r="2" spans="1:9" x14ac:dyDescent="0.25">
      <c r="A2" s="31" t="s">
        <v>49</v>
      </c>
      <c r="B2" s="30"/>
    </row>
    <row r="3" spans="1:9" x14ac:dyDescent="0.25">
      <c r="A3" s="31" t="s">
        <v>50</v>
      </c>
      <c r="B3" s="30"/>
    </row>
    <row r="4" spans="1:9" x14ac:dyDescent="0.25">
      <c r="A4" s="31" t="s">
        <v>52</v>
      </c>
      <c r="B4" s="30"/>
    </row>
    <row r="5" spans="1:9" x14ac:dyDescent="0.25">
      <c r="A5" s="32" t="s">
        <v>51</v>
      </c>
      <c r="B5" s="30"/>
    </row>
    <row r="6" spans="1:9" x14ac:dyDescent="0.25">
      <c r="A6" s="32" t="s">
        <v>55</v>
      </c>
      <c r="B6" s="30"/>
    </row>
    <row r="7" spans="1:9" x14ac:dyDescent="0.25">
      <c r="A7">
        <v>5</v>
      </c>
      <c r="I7" s="17" t="s">
        <v>24</v>
      </c>
    </row>
    <row r="8" spans="1:9" x14ac:dyDescent="0.25">
      <c r="B8" s="33" t="s">
        <v>14</v>
      </c>
      <c r="C8" s="33"/>
      <c r="D8" s="33"/>
      <c r="E8" s="33"/>
      <c r="F8" s="33"/>
      <c r="G8" s="33"/>
      <c r="H8" s="33"/>
      <c r="I8" s="33"/>
    </row>
    <row r="9" spans="1:9" x14ac:dyDescent="0.25">
      <c r="B9" s="33" t="s">
        <v>15</v>
      </c>
      <c r="C9" s="33"/>
      <c r="D9" s="33"/>
      <c r="E9" s="33"/>
      <c r="F9" s="33"/>
      <c r="G9" s="33"/>
      <c r="H9" s="33"/>
      <c r="I9" s="33"/>
    </row>
    <row r="10" spans="1:9" ht="18.75" x14ac:dyDescent="0.3">
      <c r="B10" s="34" t="s">
        <v>23</v>
      </c>
      <c r="C10" s="34"/>
      <c r="D10" s="34"/>
      <c r="E10" s="34"/>
      <c r="F10" s="34"/>
      <c r="G10" s="34"/>
      <c r="H10" s="34"/>
      <c r="I10" s="34"/>
    </row>
    <row r="11" spans="1:9" ht="15.75" thickBot="1" x14ac:dyDescent="0.3">
      <c r="B11" s="35" t="s">
        <v>43</v>
      </c>
      <c r="C11" s="35"/>
      <c r="D11" s="35"/>
      <c r="E11" s="35"/>
      <c r="F11" s="35"/>
      <c r="G11" s="35"/>
      <c r="H11" s="35"/>
      <c r="I11" s="35"/>
    </row>
    <row r="12" spans="1:9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22</v>
      </c>
    </row>
    <row r="13" spans="1:9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8</v>
      </c>
      <c r="I13" s="2"/>
    </row>
    <row r="14" spans="1:9" x14ac:dyDescent="0.25">
      <c r="B14" s="8"/>
      <c r="C14" s="4" t="s">
        <v>8</v>
      </c>
      <c r="D14" s="2" t="s">
        <v>8</v>
      </c>
      <c r="E14" s="2" t="s">
        <v>8</v>
      </c>
      <c r="F14" s="2" t="s">
        <v>8</v>
      </c>
      <c r="G14" s="2" t="s">
        <v>8</v>
      </c>
      <c r="H14" s="2"/>
      <c r="I14" s="2"/>
    </row>
    <row r="15" spans="1:9" x14ac:dyDescent="0.25">
      <c r="B15" s="9">
        <v>2019</v>
      </c>
      <c r="C15" s="10">
        <f>'Row 2-nom'!C15*'Discount Rate Adjustment'!$C15</f>
        <v>155.69256999036699</v>
      </c>
      <c r="D15" s="10">
        <f>'Row 2-nom'!D15*'Discount Rate Adjustment'!$C15</f>
        <v>11.498794520153931</v>
      </c>
      <c r="E15" s="10">
        <f>'Row 2-nom'!E15*'Discount Rate Adjustment'!$C15</f>
        <v>28.314340601084673</v>
      </c>
      <c r="F15" s="10">
        <f>'Row 2-nom'!F15*'Discount Rate Adjustment'!$C15</f>
        <v>2831.1660892428108</v>
      </c>
      <c r="G15" s="10">
        <f>'Row 2-nom'!G15*'Discount Rate Adjustment'!$C15</f>
        <v>6.4979192311844995</v>
      </c>
      <c r="H15" s="10">
        <f t="shared" ref="H15:H39" si="0">SUM(C15:G15)</f>
        <v>3033.1697135856007</v>
      </c>
      <c r="I15" s="15">
        <v>3.7468232871491591E-2</v>
      </c>
    </row>
    <row r="16" spans="1:9" x14ac:dyDescent="0.25">
      <c r="B16" s="9">
        <v>2020</v>
      </c>
      <c r="C16" s="10">
        <f>'Row 2-nom'!C16*'Discount Rate Adjustment'!$C16</f>
        <v>139.94318313888408</v>
      </c>
      <c r="D16" s="10">
        <f>'Row 2-nom'!D16*'Discount Rate Adjustment'!$C16</f>
        <v>10.305666650854537</v>
      </c>
      <c r="E16" s="10">
        <f>'Row 2-nom'!E16*'Discount Rate Adjustment'!$C16</f>
        <v>26.688070129749772</v>
      </c>
      <c r="F16" s="10">
        <f>'Row 2-nom'!F16*'Discount Rate Adjustment'!$C16</f>
        <v>2763.6286149553298</v>
      </c>
      <c r="G16" s="10">
        <f>'Row 2-nom'!G16*'Discount Rate Adjustment'!$C16</f>
        <v>266.60708104389778</v>
      </c>
      <c r="H16" s="10">
        <f t="shared" si="0"/>
        <v>3207.172615918716</v>
      </c>
      <c r="I16" s="15">
        <v>2.6368633256470469E-2</v>
      </c>
    </row>
    <row r="17" spans="2:9" x14ac:dyDescent="0.25">
      <c r="B17" s="9">
        <v>2021</v>
      </c>
      <c r="C17" s="10">
        <f>'Row 2-nom'!C17*'Discount Rate Adjustment'!$C17</f>
        <v>124.98679676588978</v>
      </c>
      <c r="D17" s="10">
        <f>'Row 2-nom'!D17*'Discount Rate Adjustment'!$C17</f>
        <v>9.1635397628877744</v>
      </c>
      <c r="E17" s="10">
        <f>'Row 2-nom'!E17*'Discount Rate Adjustment'!$C17</f>
        <v>25.398871342788585</v>
      </c>
      <c r="F17" s="10">
        <f>'Row 2-nom'!F17*'Discount Rate Adjustment'!$C17</f>
        <v>2677.1064471282243</v>
      </c>
      <c r="G17" s="10">
        <f>'Row 2-nom'!G17*'Discount Rate Adjustment'!$C17</f>
        <v>365.08837615311376</v>
      </c>
      <c r="H17" s="10">
        <f t="shared" si="0"/>
        <v>3201.744031152904</v>
      </c>
      <c r="I17" s="15">
        <v>4.1485944142169585E-2</v>
      </c>
    </row>
    <row r="18" spans="2:9" x14ac:dyDescent="0.25">
      <c r="B18" s="9">
        <v>2022</v>
      </c>
      <c r="C18" s="10">
        <f>'Row 2-nom'!C18*'Discount Rate Adjustment'!$C18</f>
        <v>112.03943529270684</v>
      </c>
      <c r="D18" s="10">
        <f>'Row 2-nom'!D18*'Discount Rate Adjustment'!$C18</f>
        <v>8.1583984494861372</v>
      </c>
      <c r="E18" s="10">
        <f>'Row 2-nom'!E18*'Discount Rate Adjustment'!$C18</f>
        <v>24.326411797290138</v>
      </c>
      <c r="F18" s="10">
        <f>'Row 2-nom'!F18*'Discount Rate Adjustment'!$C18</f>
        <v>2585.1172133615028</v>
      </c>
      <c r="G18" s="10">
        <f>'Row 2-nom'!G18*'Discount Rate Adjustment'!$C18</f>
        <v>303.30038913824285</v>
      </c>
      <c r="H18" s="10">
        <f t="shared" si="0"/>
        <v>3032.9418480392287</v>
      </c>
      <c r="I18" s="15">
        <v>4.0232453861933359E-2</v>
      </c>
    </row>
    <row r="19" spans="2:9" x14ac:dyDescent="0.25">
      <c r="B19" s="9">
        <v>2023</v>
      </c>
      <c r="C19" s="10">
        <f>'Row 2-nom'!C19*'Discount Rate Adjustment'!$C19</f>
        <v>155.75926926213668</v>
      </c>
      <c r="D19" s="10">
        <f>'Row 2-nom'!D19*'Discount Rate Adjustment'!$C19</f>
        <v>12.112804468266665</v>
      </c>
      <c r="E19" s="10">
        <f>'Row 2-nom'!E19*'Discount Rate Adjustment'!$C19</f>
        <v>36.931755369363316</v>
      </c>
      <c r="F19" s="10">
        <f>'Row 2-nom'!F19*'Discount Rate Adjustment'!$C19</f>
        <v>2506.2249120824672</v>
      </c>
      <c r="G19" s="10">
        <f>'Row 2-nom'!G19*'Discount Rate Adjustment'!$C19</f>
        <v>322.44017678228357</v>
      </c>
      <c r="H19" s="10">
        <f t="shared" si="0"/>
        <v>3033.4689179645175</v>
      </c>
      <c r="I19" s="15">
        <v>3.3364822740169796E-2</v>
      </c>
    </row>
    <row r="20" spans="2:9" x14ac:dyDescent="0.25">
      <c r="B20" s="9">
        <v>2024</v>
      </c>
      <c r="C20" s="10">
        <f>'Row 2-nom'!C20*'Discount Rate Adjustment'!$C20</f>
        <v>192.82439052679919</v>
      </c>
      <c r="D20" s="10">
        <f>'Row 2-nom'!D20*'Discount Rate Adjustment'!$C20</f>
        <v>15.466079561253565</v>
      </c>
      <c r="E20" s="10">
        <f>'Row 2-nom'!E20*'Discount Rate Adjustment'!$C20</f>
        <v>48.38485105318815</v>
      </c>
      <c r="F20" s="10">
        <f>'Row 2-nom'!F20*'Discount Rate Adjustment'!$C20</f>
        <v>2447.2985014810565</v>
      </c>
      <c r="G20" s="10">
        <f>'Row 2-nom'!G20*'Discount Rate Adjustment'!$C20</f>
        <v>340.56018478441558</v>
      </c>
      <c r="H20" s="10">
        <f t="shared" si="0"/>
        <v>3044.534007406713</v>
      </c>
      <c r="I20" s="15">
        <v>3.2308807635261519E-2</v>
      </c>
    </row>
    <row r="21" spans="2:9" x14ac:dyDescent="0.25">
      <c r="B21" s="9">
        <v>2025</v>
      </c>
      <c r="C21" s="10">
        <f>'Row 2-nom'!C21*'Discount Rate Adjustment'!$C21</f>
        <v>223.95118096715385</v>
      </c>
      <c r="D21" s="10">
        <f>'Row 2-nom'!D21*'Discount Rate Adjustment'!$C21</f>
        <v>18.251536506007092</v>
      </c>
      <c r="E21" s="10">
        <f>'Row 2-nom'!E21*'Discount Rate Adjustment'!$C21</f>
        <v>58.682965298449446</v>
      </c>
      <c r="F21" s="10">
        <f>'Row 2-nom'!F21*'Discount Rate Adjustment'!$C21</f>
        <v>2342.4653668647243</v>
      </c>
      <c r="G21" s="10">
        <f>'Row 2-nom'!G21*'Discount Rate Adjustment'!$C21</f>
        <v>358.1483516193374</v>
      </c>
      <c r="H21" s="10">
        <f t="shared" si="0"/>
        <v>3001.4994012556722</v>
      </c>
      <c r="I21" s="15">
        <v>3.0521329784413128E-2</v>
      </c>
    </row>
    <row r="22" spans="2:9" x14ac:dyDescent="0.25">
      <c r="B22" s="9">
        <v>2026</v>
      </c>
      <c r="C22" s="10">
        <f>'Row 2-nom'!C22*'Discount Rate Adjustment'!$C22</f>
        <v>200.64231522283333</v>
      </c>
      <c r="D22" s="10">
        <f>'Row 2-nom'!D22*'Discount Rate Adjustment'!$C22</f>
        <v>16.280883955913009</v>
      </c>
      <c r="E22" s="10">
        <f>'Row 2-nom'!E22*'Discount Rate Adjustment'!$C22</f>
        <v>55.988674460922589</v>
      </c>
      <c r="F22" s="10">
        <f>'Row 2-nom'!F22*'Discount Rate Adjustment'!$C22</f>
        <v>2195.0932081340611</v>
      </c>
      <c r="G22" s="10">
        <f>'Row 2-nom'!G22*'Discount Rate Adjustment'!$C22</f>
        <v>370.8650010498489</v>
      </c>
      <c r="H22" s="10">
        <f t="shared" si="0"/>
        <v>2838.8700828235792</v>
      </c>
      <c r="I22" s="15">
        <v>3.0974643475946608E-2</v>
      </c>
    </row>
    <row r="23" spans="2:9" x14ac:dyDescent="0.25">
      <c r="B23" s="9">
        <v>2027</v>
      </c>
      <c r="C23" s="10">
        <f>'Row 2-nom'!C23*'Discount Rate Adjustment'!$C23</f>
        <v>179.49709599080444</v>
      </c>
      <c r="D23" s="10">
        <f>'Row 2-nom'!D23*'Discount Rate Adjustment'!$C23</f>
        <v>14.494809886995755</v>
      </c>
      <c r="E23" s="10">
        <f>'Row 2-nom'!E23*'Discount Rate Adjustment'!$C23</f>
        <v>53.077039653037893</v>
      </c>
      <c r="F23" s="10">
        <f>'Row 2-nom'!F23*'Discount Rate Adjustment'!$C23</f>
        <v>2009.770269805676</v>
      </c>
      <c r="G23" s="10">
        <f>'Row 2-nom'!G23*'Discount Rate Adjustment'!$C23</f>
        <v>364.58879773048119</v>
      </c>
      <c r="H23" s="10">
        <f t="shared" si="0"/>
        <v>2621.4280130669949</v>
      </c>
      <c r="I23" s="15">
        <v>4.3409713030840777E-2</v>
      </c>
    </row>
    <row r="24" spans="2:9" x14ac:dyDescent="0.25">
      <c r="B24" s="9">
        <v>2028</v>
      </c>
      <c r="C24" s="10">
        <f>'Row 2-nom'!C24*'Discount Rate Adjustment'!$C24</f>
        <v>160.32698208517144</v>
      </c>
      <c r="D24" s="10">
        <f>'Row 2-nom'!D24*'Discount Rate Adjustment'!$C24</f>
        <v>12.907297282808159</v>
      </c>
      <c r="E24" s="10">
        <f>'Row 2-nom'!E24*'Discount Rate Adjustment'!$C24</f>
        <v>50.687511917720208</v>
      </c>
      <c r="F24" s="10">
        <f>'Row 2-nom'!F24*'Discount Rate Adjustment'!$C24</f>
        <v>1931.7735657045387</v>
      </c>
      <c r="G24" s="10">
        <f>'Row 2-nom'!G24*'Discount Rate Adjustment'!$C24</f>
        <v>379.89263855591969</v>
      </c>
      <c r="H24" s="10">
        <f t="shared" si="0"/>
        <v>2535.5879955461583</v>
      </c>
      <c r="I24" s="15">
        <v>3.941867464284142E-2</v>
      </c>
    </row>
    <row r="25" spans="2:9" x14ac:dyDescent="0.25">
      <c r="B25" s="9">
        <v>2029</v>
      </c>
      <c r="C25" s="10">
        <f>'Row 2-nom'!C25*'Discount Rate Adjustment'!$C25</f>
        <v>182.1460053322852</v>
      </c>
      <c r="D25" s="10">
        <f>'Row 2-nom'!D25*'Discount Rate Adjustment'!$C25</f>
        <v>14.904042460217026</v>
      </c>
      <c r="E25" s="10">
        <f>'Row 2-nom'!E25*'Discount Rate Adjustment'!$C25</f>
        <v>58.030193368144161</v>
      </c>
      <c r="F25" s="10">
        <f>'Row 2-nom'!F25*'Discount Rate Adjustment'!$C25</f>
        <v>1899.7686848304597</v>
      </c>
      <c r="G25" s="10">
        <f>'Row 2-nom'!G25*'Discount Rate Adjustment'!$C25</f>
        <v>405.35033271913363</v>
      </c>
      <c r="H25" s="10">
        <f t="shared" si="0"/>
        <v>2560.19925871024</v>
      </c>
      <c r="I25" s="15">
        <v>3.3820695052963499E-2</v>
      </c>
    </row>
    <row r="26" spans="2:9" x14ac:dyDescent="0.25">
      <c r="B26" s="9">
        <v>2030</v>
      </c>
      <c r="C26" s="10">
        <f>'Row 2-nom'!C26*'Discount Rate Adjustment'!$C26</f>
        <v>209.92175900005486</v>
      </c>
      <c r="D26" s="10">
        <f>'Row 2-nom'!D26*'Discount Rate Adjustment'!$C26</f>
        <v>17.369506830702289</v>
      </c>
      <c r="E26" s="10">
        <f>'Row 2-nom'!E26*'Discount Rate Adjustment'!$C26</f>
        <v>66.957278740861554</v>
      </c>
      <c r="F26" s="10">
        <f>'Row 2-nom'!F26*'Discount Rate Adjustment'!$C26</f>
        <v>1871.0987869462094</v>
      </c>
      <c r="G26" s="10">
        <f>'Row 2-nom'!G26*'Discount Rate Adjustment'!$C26</f>
        <v>431.33622806317862</v>
      </c>
      <c r="H26" s="10">
        <f t="shared" si="0"/>
        <v>2596.6835595810066</v>
      </c>
      <c r="I26" s="15">
        <v>3.6784710169086993E-2</v>
      </c>
    </row>
    <row r="27" spans="2:9" x14ac:dyDescent="0.25">
      <c r="B27" s="9">
        <v>2031</v>
      </c>
      <c r="C27" s="10">
        <f>'Row 2-nom'!C27*'Discount Rate Adjustment'!$C27</f>
        <v>227.27767418635361</v>
      </c>
      <c r="D27" s="10">
        <f>'Row 2-nom'!D27*'Discount Rate Adjustment'!$C27</f>
        <v>18.904542565160774</v>
      </c>
      <c r="E27" s="10">
        <f>'Row 2-nom'!E27*'Discount Rate Adjustment'!$C27</f>
        <v>73.654290247231728</v>
      </c>
      <c r="F27" s="10">
        <f>'Row 2-nom'!F27*'Discount Rate Adjustment'!$C27</f>
        <v>1811.2417086733433</v>
      </c>
      <c r="G27" s="10">
        <f>'Row 2-nom'!G27*'Discount Rate Adjustment'!$C27</f>
        <v>457.76329112479334</v>
      </c>
      <c r="H27" s="10">
        <f t="shared" si="0"/>
        <v>2588.8415067968826</v>
      </c>
      <c r="I27" s="15">
        <v>3.7439227272960847E-2</v>
      </c>
    </row>
    <row r="28" spans="2:9" x14ac:dyDescent="0.25">
      <c r="B28" s="9">
        <v>2032</v>
      </c>
      <c r="C28" s="10">
        <f>'Row 2-nom'!C28*'Discount Rate Adjustment'!$C28</f>
        <v>316.51815868343652</v>
      </c>
      <c r="D28" s="10">
        <f>'Row 2-nom'!D28*'Discount Rate Adjustment'!$C28</f>
        <v>26.691182106468279</v>
      </c>
      <c r="E28" s="10">
        <f>'Row 2-nom'!E28*'Discount Rate Adjustment'!$C28</f>
        <v>98.170851630328002</v>
      </c>
      <c r="F28" s="10">
        <f>'Row 2-nom'!F28*'Discount Rate Adjustment'!$C28</f>
        <v>1833.6440035645085</v>
      </c>
      <c r="G28" s="10">
        <f>'Row 2-nom'!G28*'Discount Rate Adjustment'!$C28</f>
        <v>513.87569835927673</v>
      </c>
      <c r="H28" s="10">
        <f t="shared" si="0"/>
        <v>2788.8998943440179</v>
      </c>
      <c r="I28" s="15">
        <v>4.2749846033653574E-2</v>
      </c>
    </row>
    <row r="29" spans="2:9" x14ac:dyDescent="0.25">
      <c r="B29" s="9">
        <v>2033</v>
      </c>
      <c r="C29" s="10">
        <f>'Row 2-nom'!C29*'Discount Rate Adjustment'!$C29</f>
        <v>355.78839819182861</v>
      </c>
      <c r="D29" s="10">
        <f>'Row 2-nom'!D29*'Discount Rate Adjustment'!$C29</f>
        <v>30.083946023597306</v>
      </c>
      <c r="E29" s="10">
        <f>'Row 2-nom'!E29*'Discount Rate Adjustment'!$C29</f>
        <v>111.7202729742051</v>
      </c>
      <c r="F29" s="10">
        <f>'Row 2-nom'!F29*'Discount Rate Adjustment'!$C29</f>
        <v>1847.7482080390773</v>
      </c>
      <c r="G29" s="10">
        <f>'Row 2-nom'!G29*'Discount Rate Adjustment'!$C29</f>
        <v>571.0229970692709</v>
      </c>
      <c r="H29" s="10">
        <f t="shared" si="0"/>
        <v>2916.3638222979789</v>
      </c>
      <c r="I29" s="15">
        <v>4.4701582898105496E-2</v>
      </c>
    </row>
    <row r="30" spans="2:9" x14ac:dyDescent="0.25">
      <c r="B30" s="9">
        <v>2034</v>
      </c>
      <c r="C30" s="10">
        <f>'Row 2-nom'!C30*'Discount Rate Adjustment'!$C30</f>
        <v>352.66068192896154</v>
      </c>
      <c r="D30" s="10">
        <f>'Row 2-nom'!D30*'Discount Rate Adjustment'!$C30</f>
        <v>29.804627446032097</v>
      </c>
      <c r="E30" s="10">
        <f>'Row 2-nom'!E30*'Discount Rate Adjustment'!$C30</f>
        <v>115.23111995349319</v>
      </c>
      <c r="F30" s="10">
        <f>'Row 2-nom'!F30*'Discount Rate Adjustment'!$C30</f>
        <v>1777.0172619221685</v>
      </c>
      <c r="G30" s="10">
        <f>'Row 2-nom'!G30*'Discount Rate Adjustment'!$C30</f>
        <v>594.63668680749254</v>
      </c>
      <c r="H30" s="10">
        <f t="shared" si="0"/>
        <v>2869.3503780581477</v>
      </c>
      <c r="I30" s="15">
        <v>4.5864930713734833E-2</v>
      </c>
    </row>
    <row r="31" spans="2:9" x14ac:dyDescent="0.25">
      <c r="B31" s="9">
        <v>2035</v>
      </c>
      <c r="C31" s="10">
        <f>'Row 2-nom'!C31*'Discount Rate Adjustment'!$C31</f>
        <v>347.99886006258902</v>
      </c>
      <c r="D31" s="10">
        <f>'Row 2-nom'!D31*'Discount Rate Adjustment'!$C31</f>
        <v>29.444557161095858</v>
      </c>
      <c r="E31" s="10">
        <f>'Row 2-nom'!E31*'Discount Rate Adjustment'!$C31</f>
        <v>118.24630003482548</v>
      </c>
      <c r="F31" s="10">
        <f>'Row 2-nom'!F31*'Discount Rate Adjustment'!$C31</f>
        <v>1712.1036367788538</v>
      </c>
      <c r="G31" s="10">
        <f>'Row 2-nom'!G31*'Discount Rate Adjustment'!$C31</f>
        <v>620.40231076400596</v>
      </c>
      <c r="H31" s="10">
        <f t="shared" si="0"/>
        <v>2828.1956648013702</v>
      </c>
      <c r="I31" s="15">
        <v>4.6787047934353003E-2</v>
      </c>
    </row>
    <row r="32" spans="2:9" x14ac:dyDescent="0.25">
      <c r="B32" s="9">
        <v>2036</v>
      </c>
      <c r="C32" s="10">
        <f>'Row 2-nom'!C32*'Discount Rate Adjustment'!$C32</f>
        <v>374.3960549794906</v>
      </c>
      <c r="D32" s="10">
        <f>'Row 2-nom'!D32*'Discount Rate Adjustment'!$C32</f>
        <v>31.793284608083237</v>
      </c>
      <c r="E32" s="10">
        <f>'Row 2-nom'!E32*'Discount Rate Adjustment'!$C32</f>
        <v>128.8274313337572</v>
      </c>
      <c r="F32" s="10">
        <f>'Row 2-nom'!F32*'Discount Rate Adjustment'!$C32</f>
        <v>1740.525077207001</v>
      </c>
      <c r="G32" s="10">
        <f>'Row 2-nom'!G32*'Discount Rate Adjustment'!$C32</f>
        <v>691.66818928320504</v>
      </c>
      <c r="H32" s="10">
        <f t="shared" si="0"/>
        <v>2967.2100374115371</v>
      </c>
      <c r="I32" s="15">
        <v>4.8471234017507858E-2</v>
      </c>
    </row>
    <row r="33" spans="2:9" x14ac:dyDescent="0.25">
      <c r="B33" s="9">
        <v>2037</v>
      </c>
      <c r="C33" s="10">
        <f>'Row 2-nom'!C33*'Discount Rate Adjustment'!$C33</f>
        <v>364.70983740645869</v>
      </c>
      <c r="D33" s="10">
        <f>'Row 2-nom'!D33*'Discount Rate Adjustment'!$C33</f>
        <v>31.008061360051464</v>
      </c>
      <c r="E33" s="10">
        <f>'Row 2-nom'!E33*'Discount Rate Adjustment'!$C33</f>
        <v>130.52180365073482</v>
      </c>
      <c r="F33" s="10">
        <f>'Row 2-nom'!F33*'Discount Rate Adjustment'!$C33</f>
        <v>1668.0449628134397</v>
      </c>
      <c r="G33" s="10">
        <f>'Row 2-nom'!G33*'Discount Rate Adjustment'!$C33</f>
        <v>713.44257847422671</v>
      </c>
      <c r="H33" s="10">
        <f t="shared" si="0"/>
        <v>2907.7272437049114</v>
      </c>
      <c r="I33" s="15">
        <v>4.8236387325187556E-2</v>
      </c>
    </row>
    <row r="34" spans="2:9" x14ac:dyDescent="0.25">
      <c r="B34" s="9">
        <v>2038</v>
      </c>
      <c r="C34" s="10">
        <f>'Row 2-nom'!C34*'Discount Rate Adjustment'!$C34</f>
        <v>354.54996700787063</v>
      </c>
      <c r="D34" s="10">
        <f>'Row 2-nom'!D34*'Discount Rate Adjustment'!$C34</f>
        <v>29.997763608601915</v>
      </c>
      <c r="E34" s="10">
        <f>'Row 2-nom'!E34*'Discount Rate Adjustment'!$C34</f>
        <v>131.91565711144787</v>
      </c>
      <c r="F34" s="10">
        <f>'Row 2-nom'!F34*'Discount Rate Adjustment'!$C34</f>
        <v>1614.0489206603684</v>
      </c>
      <c r="G34" s="10">
        <f>'Row 2-nom'!G34*'Discount Rate Adjustment'!$C34</f>
        <v>741.87812573894769</v>
      </c>
      <c r="H34" s="10">
        <f t="shared" si="0"/>
        <v>2872.3904341272369</v>
      </c>
      <c r="I34" s="15">
        <v>4.7560956998879175E-2</v>
      </c>
    </row>
    <row r="35" spans="2:9" x14ac:dyDescent="0.25">
      <c r="B35" s="9">
        <v>2039</v>
      </c>
      <c r="C35" s="10">
        <f>'Row 2-nom'!C35*'Discount Rate Adjustment'!$C35</f>
        <v>344.20576588070708</v>
      </c>
      <c r="D35" s="10">
        <f>'Row 2-nom'!D35*'Discount Rate Adjustment'!$C35</f>
        <v>29.179221542978695</v>
      </c>
      <c r="E35" s="10">
        <f>'Row 2-nom'!E35*'Discount Rate Adjustment'!$C35</f>
        <v>132.92903051021531</v>
      </c>
      <c r="F35" s="10">
        <f>'Row 2-nom'!F35*'Discount Rate Adjustment'!$C35</f>
        <v>1560.6298219251132</v>
      </c>
      <c r="G35" s="10">
        <f>'Row 2-nom'!G35*'Discount Rate Adjustment'!$C35</f>
        <v>769.95804615877398</v>
      </c>
      <c r="H35" s="10">
        <f t="shared" si="0"/>
        <v>2836.901886017788</v>
      </c>
      <c r="I35" s="15">
        <v>4.2284309004290782E-2</v>
      </c>
    </row>
    <row r="36" spans="2:9" x14ac:dyDescent="0.25">
      <c r="B36" s="9">
        <v>2040</v>
      </c>
      <c r="C36" s="10">
        <f>'Row 2-nom'!C36*'Discount Rate Adjustment'!$C36</f>
        <v>333.90387430895458</v>
      </c>
      <c r="D36" s="10">
        <f>'Row 2-nom'!D36*'Discount Rate Adjustment'!$C36</f>
        <v>28.359252768169696</v>
      </c>
      <c r="E36" s="10">
        <f>'Row 2-nom'!E36*'Discount Rate Adjustment'!$C36</f>
        <v>133.57840033556315</v>
      </c>
      <c r="F36" s="10">
        <f>'Row 2-nom'!F36*'Discount Rate Adjustment'!$C36</f>
        <v>1505.2694218415875</v>
      </c>
      <c r="G36" s="10">
        <f>'Row 2-nom'!G36*'Discount Rate Adjustment'!$C36</f>
        <v>794.03928212962774</v>
      </c>
      <c r="H36" s="10">
        <f t="shared" si="0"/>
        <v>2795.1502313839028</v>
      </c>
      <c r="I36" s="15">
        <v>4.9118847497451816E-2</v>
      </c>
    </row>
    <row r="37" spans="2:9" x14ac:dyDescent="0.25">
      <c r="B37" s="9">
        <v>2041</v>
      </c>
      <c r="C37" s="10">
        <f>'Row 2-nom'!C37*'Discount Rate Adjustment'!$C37</f>
        <v>323.51383047892017</v>
      </c>
      <c r="D37" s="10">
        <f>'Row 2-nom'!D37*'Discount Rate Adjustment'!$C37</f>
        <v>27.530326990867959</v>
      </c>
      <c r="E37" s="10">
        <f>'Row 2-nom'!E37*'Discount Rate Adjustment'!$C37</f>
        <v>133.94887764622899</v>
      </c>
      <c r="F37" s="10">
        <f>'Row 2-nom'!F37*'Discount Rate Adjustment'!$C37</f>
        <v>1451.2730002956928</v>
      </c>
      <c r="G37" s="10">
        <f>'Row 2-nom'!G37*'Discount Rate Adjustment'!$C37</f>
        <v>818.73833286676745</v>
      </c>
      <c r="H37" s="10">
        <f t="shared" si="0"/>
        <v>2755.0043682784772</v>
      </c>
      <c r="I37" s="15">
        <v>4.7398305789868575E-2</v>
      </c>
    </row>
    <row r="38" spans="2:9" x14ac:dyDescent="0.25">
      <c r="B38" s="9">
        <v>2042</v>
      </c>
      <c r="C38" s="10">
        <f>'Row 2-nom'!C38*'Discount Rate Adjustment'!$C38</f>
        <v>288.17646088932003</v>
      </c>
      <c r="D38" s="10">
        <f>'Row 2-nom'!D38*'Discount Rate Adjustment'!$C38</f>
        <v>24.538169028525033</v>
      </c>
      <c r="E38" s="10">
        <f>'Row 2-nom'!E38*'Discount Rate Adjustment'!$C38</f>
        <v>128.23894971725167</v>
      </c>
      <c r="F38" s="10">
        <f>'Row 2-nom'!F38*'Discount Rate Adjustment'!$C38</f>
        <v>1413.738657867952</v>
      </c>
      <c r="G38" s="10">
        <f>'Row 2-nom'!G38*'Discount Rate Adjustment'!$C38</f>
        <v>840.43027227483708</v>
      </c>
      <c r="H38" s="10">
        <f t="shared" si="0"/>
        <v>2695.1225097778861</v>
      </c>
      <c r="I38" s="15">
        <v>5.0702481006396703E-2</v>
      </c>
    </row>
    <row r="39" spans="2:9" x14ac:dyDescent="0.25">
      <c r="B39" s="9">
        <v>2043</v>
      </c>
      <c r="C39" s="10">
        <f>'Row 2-nom'!C39*'Discount Rate Adjustment'!$C39</f>
        <v>303.59259257044124</v>
      </c>
      <c r="D39" s="10">
        <f>'Row 2-nom'!D39*'Discount Rate Adjustment'!$C39</f>
        <v>25.946107784557672</v>
      </c>
      <c r="E39" s="10">
        <f>'Row 2-nom'!E39*'Discount Rate Adjustment'!$C39</f>
        <v>134.12973514167007</v>
      </c>
      <c r="F39" s="10">
        <f>'Row 2-nom'!F39*'Discount Rate Adjustment'!$C39</f>
        <v>1404.928831640769</v>
      </c>
      <c r="G39" s="10">
        <f>'Row 2-nom'!G39*'Discount Rate Adjustment'!$C39</f>
        <v>901.66591868079774</v>
      </c>
      <c r="H39" s="10">
        <f t="shared" si="0"/>
        <v>2770.2631858182358</v>
      </c>
      <c r="I39" s="15">
        <v>4.5286430286053739E-2</v>
      </c>
    </row>
    <row r="41" spans="2:9" x14ac:dyDescent="0.25">
      <c r="B41" s="12" t="s">
        <v>44</v>
      </c>
    </row>
    <row r="42" spans="2:9" x14ac:dyDescent="0.25">
      <c r="B42" s="12" t="s">
        <v>45</v>
      </c>
    </row>
    <row r="43" spans="2:9" x14ac:dyDescent="0.25">
      <c r="B43" s="12" t="s">
        <v>46</v>
      </c>
    </row>
    <row r="44" spans="2:9" x14ac:dyDescent="0.25">
      <c r="B44" s="12"/>
    </row>
    <row r="45" spans="2:9" x14ac:dyDescent="0.25">
      <c r="B45" s="12" t="s">
        <v>16</v>
      </c>
    </row>
    <row r="46" spans="2:9" x14ac:dyDescent="0.25">
      <c r="B46" s="12" t="s">
        <v>17</v>
      </c>
    </row>
    <row r="47" spans="2:9" x14ac:dyDescent="0.25">
      <c r="B47" s="12" t="s">
        <v>18</v>
      </c>
    </row>
    <row r="48" spans="2:9" x14ac:dyDescent="0.25">
      <c r="B48" s="12" t="s">
        <v>47</v>
      </c>
    </row>
  </sheetData>
  <mergeCells count="4">
    <mergeCell ref="B8:I8"/>
    <mergeCell ref="B9:I9"/>
    <mergeCell ref="B10:I10"/>
    <mergeCell ref="B11:I11"/>
  </mergeCells>
  <pageMargins left="0.7" right="0.7" top="0.75" bottom="0.75" header="0.3" footer="0.3"/>
  <pageSetup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showGridLines="0" workbookViewId="0"/>
  </sheetViews>
  <sheetFormatPr defaultRowHeight="15" x14ac:dyDescent="0.25"/>
  <cols>
    <col min="2" max="2" width="9.140625" style="17"/>
    <col min="3" max="8" width="15.140625" customWidth="1"/>
    <col min="9" max="9" width="17.28515625" customWidth="1"/>
  </cols>
  <sheetData>
    <row r="1" spans="1:9" x14ac:dyDescent="0.25">
      <c r="A1" s="31" t="s">
        <v>48</v>
      </c>
      <c r="B1" s="30"/>
    </row>
    <row r="2" spans="1:9" x14ac:dyDescent="0.25">
      <c r="A2" s="31" t="s">
        <v>49</v>
      </c>
      <c r="B2" s="30"/>
    </row>
    <row r="3" spans="1:9" x14ac:dyDescent="0.25">
      <c r="A3" s="31" t="s">
        <v>50</v>
      </c>
      <c r="B3" s="30"/>
    </row>
    <row r="4" spans="1:9" x14ac:dyDescent="0.25">
      <c r="A4" s="31" t="s">
        <v>52</v>
      </c>
      <c r="B4" s="30"/>
    </row>
    <row r="5" spans="1:9" x14ac:dyDescent="0.25">
      <c r="A5" s="32" t="s">
        <v>51</v>
      </c>
      <c r="B5" s="30"/>
    </row>
    <row r="6" spans="1:9" x14ac:dyDescent="0.25">
      <c r="A6" s="32" t="s">
        <v>56</v>
      </c>
      <c r="B6" s="30"/>
    </row>
    <row r="7" spans="1:9" x14ac:dyDescent="0.25">
      <c r="A7">
        <v>6</v>
      </c>
      <c r="I7" s="17" t="s">
        <v>26</v>
      </c>
    </row>
    <row r="8" spans="1:9" x14ac:dyDescent="0.25">
      <c r="B8" s="33" t="s">
        <v>14</v>
      </c>
      <c r="C8" s="33"/>
      <c r="D8" s="33"/>
      <c r="E8" s="33"/>
      <c r="F8" s="33"/>
      <c r="G8" s="33"/>
      <c r="H8" s="33"/>
      <c r="I8" s="33"/>
    </row>
    <row r="9" spans="1:9" x14ac:dyDescent="0.25">
      <c r="B9" s="33" t="s">
        <v>15</v>
      </c>
      <c r="C9" s="33"/>
      <c r="D9" s="33"/>
      <c r="E9" s="33"/>
      <c r="F9" s="33"/>
      <c r="G9" s="33"/>
      <c r="H9" s="33"/>
      <c r="I9" s="33"/>
    </row>
    <row r="10" spans="1:9" ht="18.75" x14ac:dyDescent="0.3">
      <c r="B10" s="34" t="s">
        <v>25</v>
      </c>
      <c r="C10" s="34"/>
      <c r="D10" s="34"/>
      <c r="E10" s="34"/>
      <c r="F10" s="34"/>
      <c r="G10" s="34"/>
      <c r="H10" s="34"/>
      <c r="I10" s="34"/>
    </row>
    <row r="11" spans="1:9" ht="15.75" thickBot="1" x14ac:dyDescent="0.3">
      <c r="B11" s="35" t="s">
        <v>43</v>
      </c>
      <c r="C11" s="35"/>
      <c r="D11" s="35"/>
      <c r="E11" s="35"/>
      <c r="F11" s="35"/>
      <c r="G11" s="35"/>
      <c r="H11" s="35"/>
      <c r="I11" s="35"/>
    </row>
    <row r="12" spans="1:9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22</v>
      </c>
    </row>
    <row r="13" spans="1:9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8</v>
      </c>
      <c r="I13" s="2"/>
    </row>
    <row r="14" spans="1:9" x14ac:dyDescent="0.25">
      <c r="B14" s="8"/>
      <c r="C14" s="4" t="s">
        <v>8</v>
      </c>
      <c r="D14" s="2" t="s">
        <v>8</v>
      </c>
      <c r="E14" s="2" t="s">
        <v>8</v>
      </c>
      <c r="F14" s="2" t="s">
        <v>8</v>
      </c>
      <c r="G14" s="2" t="s">
        <v>8</v>
      </c>
      <c r="H14" s="2"/>
      <c r="I14" s="2"/>
    </row>
    <row r="15" spans="1:9" x14ac:dyDescent="0.25">
      <c r="B15" s="9">
        <v>2019</v>
      </c>
      <c r="C15" s="10">
        <f>'Row 3-nom'!C15*'Discount Rate Adjustment'!$C15</f>
        <v>152.69848210593685</v>
      </c>
      <c r="D15" s="10">
        <f>'Row 3-nom'!D15*'Discount Rate Adjustment'!$C15</f>
        <v>11.499543042125039</v>
      </c>
      <c r="E15" s="10">
        <f>'Row 3-nom'!E15*'Discount Rate Adjustment'!$C15</f>
        <v>28.468536127132825</v>
      </c>
      <c r="F15" s="10">
        <f>'Row 3-nom'!F15*'Discount Rate Adjustment'!$C15</f>
        <v>2831.2162402148751</v>
      </c>
      <c r="G15" s="10">
        <f>'Row 3-nom'!G15*'Discount Rate Adjustment'!$C15</f>
        <v>6.5113926266644349</v>
      </c>
      <c r="H15" s="10">
        <f t="shared" ref="H15:H39" si="0">SUM(C15:G15)</f>
        <v>3030.3941941167345</v>
      </c>
      <c r="I15" s="15">
        <v>6.5600665783925281E-3</v>
      </c>
    </row>
    <row r="16" spans="1:9" x14ac:dyDescent="0.25">
      <c r="B16" s="9">
        <v>2020</v>
      </c>
      <c r="C16" s="10">
        <f>'Row 3-nom'!C16*'Discount Rate Adjustment'!$C16</f>
        <v>137.15824417094609</v>
      </c>
      <c r="D16" s="10">
        <f>'Row 3-nom'!D16*'Discount Rate Adjustment'!$C16</f>
        <v>10.306362885596522</v>
      </c>
      <c r="E16" s="10">
        <f>'Row 3-nom'!E16*'Discount Rate Adjustment'!$C16</f>
        <v>26.816177322274918</v>
      </c>
      <c r="F16" s="10">
        <f>'Row 3-nom'!F16*'Discount Rate Adjustment'!$C16</f>
        <v>2763.2992959223711</v>
      </c>
      <c r="G16" s="10">
        <f>'Row 3-nom'!G16*'Discount Rate Adjustment'!$C16</f>
        <v>266.50751947579408</v>
      </c>
      <c r="H16" s="10">
        <f t="shared" si="0"/>
        <v>3204.0875997769826</v>
      </c>
      <c r="I16" s="15">
        <v>-1.0052630446591633E-2</v>
      </c>
    </row>
    <row r="17" spans="2:9" x14ac:dyDescent="0.25">
      <c r="B17" s="9">
        <v>2021</v>
      </c>
      <c r="C17" s="10">
        <f>'Row 3-nom'!C17*'Discount Rate Adjustment'!$C17</f>
        <v>123.04399681616091</v>
      </c>
      <c r="D17" s="10">
        <f>'Row 3-nom'!D17*'Discount Rate Adjustment'!$C17</f>
        <v>9.1641873628710169</v>
      </c>
      <c r="E17" s="10">
        <f>'Row 3-nom'!E17*'Discount Rate Adjustment'!$C17</f>
        <v>25.52191533960475</v>
      </c>
      <c r="F17" s="10">
        <f>'Row 3-nom'!F17*'Discount Rate Adjustment'!$C17</f>
        <v>2676.6285183405912</v>
      </c>
      <c r="G17" s="10">
        <f>'Row 3-nom'!G17*'Discount Rate Adjustment'!$C17</f>
        <v>364.93165695716897</v>
      </c>
      <c r="H17" s="10">
        <f t="shared" si="0"/>
        <v>3199.2902748163965</v>
      </c>
      <c r="I17" s="15">
        <v>1.0445216978924995E-2</v>
      </c>
    </row>
    <row r="18" spans="2:9" x14ac:dyDescent="0.25">
      <c r="B18" s="9">
        <v>2022</v>
      </c>
      <c r="C18" s="10">
        <f>'Row 3-nom'!C18*'Discount Rate Adjustment'!$C18</f>
        <v>110.23234762669544</v>
      </c>
      <c r="D18" s="10">
        <f>'Row 3-nom'!D18*'Discount Rate Adjustment'!$C18</f>
        <v>8.1590008120414748</v>
      </c>
      <c r="E18" s="10">
        <f>'Row 3-nom'!E18*'Discount Rate Adjustment'!$C18</f>
        <v>24.442667770470209</v>
      </c>
      <c r="F18" s="10">
        <f>'Row 3-nom'!F18*'Discount Rate Adjustment'!$C18</f>
        <v>2585.2557567492299</v>
      </c>
      <c r="G18" s="10">
        <f>'Row 3-nom'!G18*'Discount Rate Adjustment'!$C18</f>
        <v>303.20280640427819</v>
      </c>
      <c r="H18" s="10">
        <f t="shared" si="0"/>
        <v>3031.2925793627155</v>
      </c>
      <c r="I18" s="15">
        <v>1.7938088617240801E-2</v>
      </c>
    </row>
    <row r="19" spans="2:9" x14ac:dyDescent="0.25">
      <c r="B19" s="9">
        <v>2023</v>
      </c>
      <c r="C19" s="10">
        <f>'Row 3-nom'!C19*'Discount Rate Adjustment'!$C19</f>
        <v>154.07841383844456</v>
      </c>
      <c r="D19" s="10">
        <f>'Row 3-nom'!D19*'Discount Rate Adjustment'!$C19</f>
        <v>12.113364753407897</v>
      </c>
      <c r="E19" s="10">
        <f>'Row 3-nom'!E19*'Discount Rate Adjustment'!$C19</f>
        <v>37.043812397609457</v>
      </c>
      <c r="F19" s="10">
        <f>'Row 3-nom'!F19*'Discount Rate Adjustment'!$C19</f>
        <v>2505.8450387567127</v>
      </c>
      <c r="G19" s="10">
        <f>'Row 3-nom'!G19*'Discount Rate Adjustment'!$C19</f>
        <v>322.31691405121273</v>
      </c>
      <c r="H19" s="10">
        <f t="shared" si="0"/>
        <v>3031.3975437973872</v>
      </c>
      <c r="I19" s="15">
        <v>3.5845838047722047E-3</v>
      </c>
    </row>
    <row r="20" spans="2:9" x14ac:dyDescent="0.25">
      <c r="B20" s="9">
        <v>2024</v>
      </c>
      <c r="C20" s="10">
        <f>'Row 3-nom'!C20*'Discount Rate Adjustment'!$C20</f>
        <v>191.26094952252782</v>
      </c>
      <c r="D20" s="10">
        <f>'Row 3-nom'!D20*'Discount Rate Adjustment'!$C20</f>
        <v>15.46660070825499</v>
      </c>
      <c r="E20" s="10">
        <f>'Row 3-nom'!E20*'Discount Rate Adjustment'!$C20</f>
        <v>48.473446043430201</v>
      </c>
      <c r="F20" s="10">
        <f>'Row 3-nom'!F20*'Discount Rate Adjustment'!$C20</f>
        <v>2447.2323158118761</v>
      </c>
      <c r="G20" s="10">
        <f>'Row 3-nom'!G20*'Discount Rate Adjustment'!$C20</f>
        <v>340.56331166642411</v>
      </c>
      <c r="H20" s="10">
        <f t="shared" si="0"/>
        <v>3042.9966237525132</v>
      </c>
      <c r="I20" s="15">
        <v>8.8620714669896891E-3</v>
      </c>
    </row>
    <row r="21" spans="2:9" x14ac:dyDescent="0.25">
      <c r="B21" s="9">
        <v>2025</v>
      </c>
      <c r="C21" s="10">
        <f>'Row 3-nom'!C21*'Discount Rate Adjustment'!$C21</f>
        <v>222.49695251931519</v>
      </c>
      <c r="D21" s="10">
        <f>'Row 3-nom'!D21*'Discount Rate Adjustment'!$C21</f>
        <v>18.252021248823038</v>
      </c>
      <c r="E21" s="10">
        <f>'Row 3-nom'!E21*'Discount Rate Adjustment'!$C21</f>
        <v>58.785246032614097</v>
      </c>
      <c r="F21" s="10">
        <f>'Row 3-nom'!F21*'Discount Rate Adjustment'!$C21</f>
        <v>2341.8982177700673</v>
      </c>
      <c r="G21" s="10">
        <f>'Row 3-nom'!G21*'Discount Rate Adjustment'!$C21</f>
        <v>358.00535248863326</v>
      </c>
      <c r="H21" s="10">
        <f t="shared" si="0"/>
        <v>2999.4377900594532</v>
      </c>
      <c r="I21" s="15">
        <v>-2.9773064925158856E-3</v>
      </c>
    </row>
    <row r="22" spans="2:9" x14ac:dyDescent="0.25">
      <c r="B22" s="9">
        <v>2026</v>
      </c>
      <c r="C22" s="10">
        <f>'Row 3-nom'!C22*'Discount Rate Adjustment'!$C22</f>
        <v>199.28967040110635</v>
      </c>
      <c r="D22" s="10">
        <f>'Row 3-nom'!D22*'Discount Rate Adjustment'!$C22</f>
        <v>16.281334837520248</v>
      </c>
      <c r="E22" s="10">
        <f>'Row 3-nom'!E22*'Discount Rate Adjustment'!$C22</f>
        <v>56.087868414515896</v>
      </c>
      <c r="F22" s="10">
        <f>'Row 3-nom'!F22*'Discount Rate Adjustment'!$C22</f>
        <v>2194.4466439092757</v>
      </c>
      <c r="G22" s="10">
        <f>'Row 3-nom'!G22*'Discount Rate Adjustment'!$C22</f>
        <v>370.77843178125835</v>
      </c>
      <c r="H22" s="10">
        <f t="shared" si="0"/>
        <v>2836.8839493436767</v>
      </c>
      <c r="I22" s="15">
        <v>-3.2731739215320849E-3</v>
      </c>
    </row>
    <row r="23" spans="2:9" x14ac:dyDescent="0.25">
      <c r="B23" s="9">
        <v>2027</v>
      </c>
      <c r="C23" s="10">
        <f>'Row 3-nom'!C23*'Discount Rate Adjustment'!$C23</f>
        <v>178.23893877591564</v>
      </c>
      <c r="D23" s="10">
        <f>'Row 3-nom'!D23*'Discount Rate Adjustment'!$C23</f>
        <v>14.495229272734052</v>
      </c>
      <c r="E23" s="10">
        <f>'Row 3-nom'!E23*'Discount Rate Adjustment'!$C23</f>
        <v>53.180208544658782</v>
      </c>
      <c r="F23" s="10">
        <f>'Row 3-nom'!F23*'Discount Rate Adjustment'!$C23</f>
        <v>2009.6683590712698</v>
      </c>
      <c r="G23" s="10">
        <f>'Row 3-nom'!G23*'Discount Rate Adjustment'!$C23</f>
        <v>364.33381120159703</v>
      </c>
      <c r="H23" s="10">
        <f t="shared" si="0"/>
        <v>2619.9165468661754</v>
      </c>
      <c r="I23" s="15">
        <v>1.5822231852354846E-2</v>
      </c>
    </row>
    <row r="24" spans="2:9" x14ac:dyDescent="0.25">
      <c r="B24" s="9">
        <v>2028</v>
      </c>
      <c r="C24" s="10">
        <f>'Row 3-nom'!C24*'Discount Rate Adjustment'!$C24</f>
        <v>159.15671214294392</v>
      </c>
      <c r="D24" s="10">
        <f>'Row 3-nom'!D24*'Discount Rate Adjustment'!$C24</f>
        <v>12.907687372788899</v>
      </c>
      <c r="E24" s="10">
        <f>'Row 3-nom'!E24*'Discount Rate Adjustment'!$C24</f>
        <v>50.770991173599107</v>
      </c>
      <c r="F24" s="10">
        <f>'Row 3-nom'!F24*'Discount Rate Adjustment'!$C24</f>
        <v>1931.0862271584706</v>
      </c>
      <c r="G24" s="10">
        <f>'Row 3-nom'!G24*'Discount Rate Adjustment'!$C24</f>
        <v>379.76078814242868</v>
      </c>
      <c r="H24" s="10">
        <f t="shared" si="0"/>
        <v>2533.6824059902315</v>
      </c>
      <c r="I24" s="15">
        <v>2.7055715674757486E-3</v>
      </c>
    </row>
    <row r="25" spans="2:9" x14ac:dyDescent="0.25">
      <c r="B25" s="9">
        <v>2029</v>
      </c>
      <c r="C25" s="10">
        <f>'Row 3-nom'!C25*'Discount Rate Adjustment'!$C25</f>
        <v>191.21702153409223</v>
      </c>
      <c r="D25" s="10">
        <f>'Row 3-nom'!D25*'Discount Rate Adjustment'!$C25</f>
        <v>15.756717983186888</v>
      </c>
      <c r="E25" s="10">
        <f>'Row 3-nom'!E25*'Discount Rate Adjustment'!$C25</f>
        <v>60.476827858095547</v>
      </c>
      <c r="F25" s="10">
        <f>'Row 3-nom'!F25*'Discount Rate Adjustment'!$C25</f>
        <v>1896.4457901754138</v>
      </c>
      <c r="G25" s="10">
        <f>'Row 3-nom'!G25*'Discount Rate Adjustment'!$C25</f>
        <v>404.57711929809159</v>
      </c>
      <c r="H25" s="10">
        <f t="shared" si="0"/>
        <v>2568.4734768488797</v>
      </c>
      <c r="I25" s="15">
        <v>0.20284263894683477</v>
      </c>
    </row>
    <row r="26" spans="2:9" x14ac:dyDescent="0.25">
      <c r="B26" s="9">
        <v>2030</v>
      </c>
      <c r="C26" s="10">
        <f>'Row 3-nom'!C26*'Discount Rate Adjustment'!$C26</f>
        <v>218.0216339453946</v>
      </c>
      <c r="D26" s="10">
        <f>'Row 3-nom'!D26*'Discount Rate Adjustment'!$C26</f>
        <v>18.133932528668726</v>
      </c>
      <c r="E26" s="10">
        <f>'Row 3-nom'!E26*'Discount Rate Adjustment'!$C26</f>
        <v>69.293755167802672</v>
      </c>
      <c r="F26" s="10">
        <f>'Row 3-nom'!F26*'Discount Rate Adjustment'!$C26</f>
        <v>1867.7785132081985</v>
      </c>
      <c r="G26" s="10">
        <f>'Row 3-nom'!G26*'Discount Rate Adjustment'!$C26</f>
        <v>430.54716524558677</v>
      </c>
      <c r="H26" s="10">
        <f t="shared" si="0"/>
        <v>2603.7750000956512</v>
      </c>
      <c r="I26" s="15">
        <v>0.18989888015182865</v>
      </c>
    </row>
    <row r="27" spans="2:9" x14ac:dyDescent="0.25">
      <c r="B27" s="9">
        <v>2031</v>
      </c>
      <c r="C27" s="10">
        <f>'Row 3-nom'!C27*'Discount Rate Adjustment'!$C27</f>
        <v>234.49782129448363</v>
      </c>
      <c r="D27" s="10">
        <f>'Row 3-nom'!D27*'Discount Rate Adjustment'!$C27</f>
        <v>19.584178151643449</v>
      </c>
      <c r="E27" s="10">
        <f>'Row 3-nom'!E27*'Discount Rate Adjustment'!$C27</f>
        <v>75.87150324830661</v>
      </c>
      <c r="F27" s="10">
        <f>'Row 3-nom'!F27*'Discount Rate Adjustment'!$C27</f>
        <v>1808.3021670420162</v>
      </c>
      <c r="G27" s="10">
        <f>'Row 3-nom'!G27*'Discount Rate Adjustment'!$C27</f>
        <v>457.00925663115299</v>
      </c>
      <c r="H27" s="10">
        <f t="shared" si="0"/>
        <v>2595.264926367603</v>
      </c>
      <c r="I27" s="15">
        <v>0.18436701178761064</v>
      </c>
    </row>
    <row r="28" spans="2:9" x14ac:dyDescent="0.25">
      <c r="B28" s="9">
        <v>2032</v>
      </c>
      <c r="C28" s="10">
        <f>'Row 3-nom'!C28*'Discount Rate Adjustment'!$C28</f>
        <v>322.94195895191956</v>
      </c>
      <c r="D28" s="10">
        <f>'Row 3-nom'!D28*'Discount Rate Adjustment'!$C28</f>
        <v>27.296187295390865</v>
      </c>
      <c r="E28" s="10">
        <f>'Row 3-nom'!E28*'Discount Rate Adjustment'!$C28</f>
        <v>100.27844210023302</v>
      </c>
      <c r="F28" s="10">
        <f>'Row 3-nom'!F28*'Discount Rate Adjustment'!$C28</f>
        <v>1830.9827983078287</v>
      </c>
      <c r="G28" s="10">
        <f>'Row 3-nom'!G28*'Discount Rate Adjustment'!$C28</f>
        <v>513.11126612732721</v>
      </c>
      <c r="H28" s="10">
        <f t="shared" si="0"/>
        <v>2794.6106527826996</v>
      </c>
      <c r="I28" s="15">
        <v>0.18074315990161938</v>
      </c>
    </row>
    <row r="29" spans="2:9" x14ac:dyDescent="0.25">
      <c r="B29" s="9">
        <v>2033</v>
      </c>
      <c r="C29" s="10">
        <f>'Row 3-nom'!C29*'Discount Rate Adjustment'!$C29</f>
        <v>361.49187633078157</v>
      </c>
      <c r="D29" s="10">
        <f>'Row 3-nom'!D29*'Discount Rate Adjustment'!$C29</f>
        <v>30.623332099024001</v>
      </c>
      <c r="E29" s="10">
        <f>'Row 3-nom'!E29*'Discount Rate Adjustment'!$C29</f>
        <v>113.72083582999213</v>
      </c>
      <c r="F29" s="10">
        <f>'Row 3-nom'!F29*'Discount Rate Adjustment'!$C29</f>
        <v>1845.9670932945414</v>
      </c>
      <c r="G29" s="10">
        <f>'Row 3-nom'!G29*'Discount Rate Adjustment'!$C29</f>
        <v>570.27584143306808</v>
      </c>
      <c r="H29" s="10">
        <f t="shared" si="0"/>
        <v>2922.078978987407</v>
      </c>
      <c r="I29" s="15">
        <v>0.19163307445149702</v>
      </c>
    </row>
    <row r="30" spans="2:9" x14ac:dyDescent="0.25">
      <c r="B30" s="9">
        <v>2034</v>
      </c>
      <c r="C30" s="10">
        <f>'Row 3-nom'!C30*'Discount Rate Adjustment'!$C30</f>
        <v>357.71312722880339</v>
      </c>
      <c r="D30" s="10">
        <f>'Row 3-nom'!D30*'Discount Rate Adjustment'!$C30</f>
        <v>30.285872860842034</v>
      </c>
      <c r="E30" s="10">
        <f>'Row 3-nom'!E30*'Discount Rate Adjustment'!$C30</f>
        <v>117.13159725302872</v>
      </c>
      <c r="F30" s="10">
        <f>'Row 3-nom'!F30*'Discount Rate Adjustment'!$C30</f>
        <v>1774.729767312665</v>
      </c>
      <c r="G30" s="10">
        <f>'Row 3-nom'!G30*'Discount Rate Adjustment'!$C30</f>
        <v>593.88008312384125</v>
      </c>
      <c r="H30" s="10">
        <f t="shared" si="0"/>
        <v>2873.7404477791806</v>
      </c>
      <c r="I30" s="15">
        <v>0.1657747796596396</v>
      </c>
    </row>
    <row r="31" spans="2:9" x14ac:dyDescent="0.25">
      <c r="B31" s="9">
        <v>2035</v>
      </c>
      <c r="C31" s="10">
        <f>'Row 3-nom'!C31*'Discount Rate Adjustment'!$C31</f>
        <v>352.6983720148184</v>
      </c>
      <c r="D31" s="10">
        <f>'Row 3-nom'!D31*'Discount Rate Adjustment'!$C31</f>
        <v>29.87456250472485</v>
      </c>
      <c r="E31" s="10">
        <f>'Row 3-nom'!E31*'Discount Rate Adjustment'!$C31</f>
        <v>120.05067764888396</v>
      </c>
      <c r="F31" s="10">
        <f>'Row 3-nom'!F31*'Discount Rate Adjustment'!$C31</f>
        <v>1709.9512603047328</v>
      </c>
      <c r="G31" s="10">
        <f>'Row 3-nom'!G31*'Discount Rate Adjustment'!$C31</f>
        <v>619.64474943730659</v>
      </c>
      <c r="H31" s="10">
        <f t="shared" si="0"/>
        <v>2832.2196219104667</v>
      </c>
      <c r="I31" s="15">
        <v>0.16356713769906711</v>
      </c>
    </row>
    <row r="32" spans="2:9" x14ac:dyDescent="0.25">
      <c r="B32" s="9">
        <v>2036</v>
      </c>
      <c r="C32" s="10">
        <f>'Row 3-nom'!C32*'Discount Rate Adjustment'!$C32</f>
        <v>378.54872575859764</v>
      </c>
      <c r="D32" s="10">
        <f>'Row 3-nom'!D32*'Discount Rate Adjustment'!$C32</f>
        <v>32.176860251100756</v>
      </c>
      <c r="E32" s="10">
        <f>'Row 3-nom'!E32*'Discount Rate Adjustment'!$C32</f>
        <v>130.54904121412699</v>
      </c>
      <c r="F32" s="10">
        <f>'Row 3-nom'!F32*'Discount Rate Adjustment'!$C32</f>
        <v>1738.5993307735951</v>
      </c>
      <c r="G32" s="10">
        <f>'Row 3-nom'!G32*'Discount Rate Adjustment'!$C32</f>
        <v>690.89819669611063</v>
      </c>
      <c r="H32" s="10">
        <f t="shared" si="0"/>
        <v>2970.7721546935309</v>
      </c>
      <c r="I32" s="15">
        <v>0.15799350935610715</v>
      </c>
    </row>
    <row r="33" spans="2:9" x14ac:dyDescent="0.25">
      <c r="B33" s="9">
        <v>2037</v>
      </c>
      <c r="C33" s="10">
        <f>'Row 3-nom'!C33*'Discount Rate Adjustment'!$C33</f>
        <v>368.36913343394821</v>
      </c>
      <c r="D33" s="10">
        <f>'Row 3-nom'!D33*'Discount Rate Adjustment'!$C33</f>
        <v>31.349392361726739</v>
      </c>
      <c r="E33" s="10">
        <f>'Row 3-nom'!E33*'Discount Rate Adjustment'!$C33</f>
        <v>132.15080026563894</v>
      </c>
      <c r="F33" s="10">
        <f>'Row 3-nom'!F33*'Discount Rate Adjustment'!$C33</f>
        <v>1666.2720338881211</v>
      </c>
      <c r="G33" s="10">
        <f>'Row 3-nom'!G33*'Discount Rate Adjustment'!$C33</f>
        <v>712.68510419653637</v>
      </c>
      <c r="H33" s="10">
        <f t="shared" si="0"/>
        <v>2910.8264641459714</v>
      </c>
      <c r="I33" s="15">
        <v>0.14973586624481683</v>
      </c>
    </row>
    <row r="34" spans="2:9" x14ac:dyDescent="0.25">
      <c r="B34" s="9">
        <v>2038</v>
      </c>
      <c r="C34" s="10">
        <f>'Row 3-nom'!C34*'Discount Rate Adjustment'!$C34</f>
        <v>357.95364669114616</v>
      </c>
      <c r="D34" s="10">
        <f>'Row 3-nom'!D34*'Discount Rate Adjustment'!$C34</f>
        <v>30.301069287044918</v>
      </c>
      <c r="E34" s="10">
        <f>'Row 3-nom'!E34*'Discount Rate Adjustment'!$C34</f>
        <v>133.46433136733825</v>
      </c>
      <c r="F34" s="10">
        <f>'Row 3-nom'!F34*'Discount Rate Adjustment'!$C34</f>
        <v>1612.0036873573511</v>
      </c>
      <c r="G34" s="10">
        <f>'Row 3-nom'!G34*'Discount Rate Adjustment'!$C34</f>
        <v>741.19984801539715</v>
      </c>
      <c r="H34" s="10">
        <f t="shared" si="0"/>
        <v>2874.9225827182772</v>
      </c>
      <c r="I34" s="15">
        <v>0.13566287637526167</v>
      </c>
    </row>
    <row r="35" spans="2:9" x14ac:dyDescent="0.25">
      <c r="B35" s="9">
        <v>2039</v>
      </c>
      <c r="C35" s="10">
        <f>'Row 3-nom'!C35*'Discount Rate Adjustment'!$C35</f>
        <v>347.19580063797434</v>
      </c>
      <c r="D35" s="10">
        <f>'Row 3-nom'!D35*'Discount Rate Adjustment'!$C35</f>
        <v>29.448324671132749</v>
      </c>
      <c r="E35" s="10">
        <f>'Row 3-nom'!E35*'Discount Rate Adjustment'!$C35</f>
        <v>134.40206233916314</v>
      </c>
      <c r="F35" s="10">
        <f>'Row 3-nom'!F35*'Discount Rate Adjustment'!$C35</f>
        <v>1559.2341792310594</v>
      </c>
      <c r="G35" s="10">
        <f>'Row 3-nom'!G35*'Discount Rate Adjustment'!$C35</f>
        <v>769.25257384045642</v>
      </c>
      <c r="H35" s="10">
        <f t="shared" si="0"/>
        <v>2839.532940719786</v>
      </c>
      <c r="I35" s="15">
        <v>0.13955187449638382</v>
      </c>
    </row>
    <row r="36" spans="2:9" x14ac:dyDescent="0.25">
      <c r="B36" s="9">
        <v>2040</v>
      </c>
      <c r="C36" s="10">
        <f>'Row 3-nom'!C36*'Discount Rate Adjustment'!$C36</f>
        <v>336.52144510216539</v>
      </c>
      <c r="D36" s="10">
        <f>'Row 3-nom'!D36*'Discount Rate Adjustment'!$C36</f>
        <v>28.597124514002726</v>
      </c>
      <c r="E36" s="10">
        <f>'Row 3-nom'!E36*'Discount Rate Adjustment'!$C36</f>
        <v>134.97651033548686</v>
      </c>
      <c r="F36" s="10">
        <f>'Row 3-nom'!F36*'Discount Rate Adjustment'!$C36</f>
        <v>1503.9740514952973</v>
      </c>
      <c r="G36" s="10">
        <f>'Row 3-nom'!G36*'Discount Rate Adjustment'!$C36</f>
        <v>793.35609615259978</v>
      </c>
      <c r="H36" s="10">
        <f t="shared" si="0"/>
        <v>2797.4252275995523</v>
      </c>
      <c r="I36" s="15">
        <v>0.13825452455597673</v>
      </c>
    </row>
    <row r="37" spans="2:9" x14ac:dyDescent="0.25">
      <c r="B37" s="9">
        <v>2041</v>
      </c>
      <c r="C37" s="10">
        <f>'Row 3-nom'!C37*'Discount Rate Adjustment'!$C37</f>
        <v>325.79638337505554</v>
      </c>
      <c r="D37" s="10">
        <f>'Row 3-nom'!D37*'Discount Rate Adjustment'!$C37</f>
        <v>27.740169687119337</v>
      </c>
      <c r="E37" s="10">
        <f>'Row 3-nom'!E37*'Discount Rate Adjustment'!$C37</f>
        <v>135.27291049618057</v>
      </c>
      <c r="F37" s="10">
        <f>'Row 3-nom'!F37*'Discount Rate Adjustment'!$C37</f>
        <v>1450.0967247032179</v>
      </c>
      <c r="G37" s="10">
        <f>'Row 3-nom'!G37*'Discount Rate Adjustment'!$C37</f>
        <v>818.13147813678165</v>
      </c>
      <c r="H37" s="10">
        <f t="shared" si="0"/>
        <v>2757.0376663983552</v>
      </c>
      <c r="I37" s="15">
        <v>0.13220496914873764</v>
      </c>
    </row>
    <row r="38" spans="2:9" x14ac:dyDescent="0.25">
      <c r="B38" s="9">
        <v>2042</v>
      </c>
      <c r="C38" s="10">
        <f>'Row 3-nom'!C38*'Discount Rate Adjustment'!$C38</f>
        <v>290.15802790918764</v>
      </c>
      <c r="D38" s="10">
        <f>'Row 3-nom'!D38*'Discount Rate Adjustment'!$C38</f>
        <v>24.722879382876975</v>
      </c>
      <c r="E38" s="10">
        <f>'Row 3-nom'!E38*'Discount Rate Adjustment'!$C38</f>
        <v>129.51139882500951</v>
      </c>
      <c r="F38" s="10">
        <f>'Row 3-nom'!F38*'Discount Rate Adjustment'!$C38</f>
        <v>1412.9819823473654</v>
      </c>
      <c r="G38" s="10">
        <f>'Row 3-nom'!G38*'Discount Rate Adjustment'!$C38</f>
        <v>839.71478504016341</v>
      </c>
      <c r="H38" s="10">
        <f t="shared" si="0"/>
        <v>2697.0890735046028</v>
      </c>
      <c r="I38" s="15">
        <v>0.1380286581605388</v>
      </c>
    </row>
    <row r="39" spans="2:9" x14ac:dyDescent="0.25">
      <c r="B39" s="9">
        <v>2043</v>
      </c>
      <c r="C39" s="10">
        <f>'Row 3-nom'!C39*'Discount Rate Adjustment'!$C39</f>
        <v>305.4357392729504</v>
      </c>
      <c r="D39" s="10">
        <f>'Row 3-nom'!D39*'Discount Rate Adjustment'!$C39</f>
        <v>26.107909734370796</v>
      </c>
      <c r="E39" s="10">
        <f>'Row 3-nom'!E39*'Discount Rate Adjustment'!$C39</f>
        <v>135.34357889860829</v>
      </c>
      <c r="F39" s="10">
        <f>'Row 3-nom'!F39*'Discount Rate Adjustment'!$C39</f>
        <v>1403.9072017542353</v>
      </c>
      <c r="G39" s="10">
        <f>'Row 3-nom'!G39*'Discount Rate Adjustment'!$C39</f>
        <v>900.98500762755657</v>
      </c>
      <c r="H39" s="10">
        <f t="shared" si="0"/>
        <v>2771.7794372877215</v>
      </c>
      <c r="I39" s="15">
        <v>0.11696919796123445</v>
      </c>
    </row>
    <row r="41" spans="2:9" x14ac:dyDescent="0.25">
      <c r="B41" s="12" t="s">
        <v>44</v>
      </c>
    </row>
    <row r="42" spans="2:9" x14ac:dyDescent="0.25">
      <c r="B42" s="12" t="s">
        <v>45</v>
      </c>
    </row>
    <row r="43" spans="2:9" x14ac:dyDescent="0.25">
      <c r="B43" s="12" t="s">
        <v>46</v>
      </c>
    </row>
    <row r="44" spans="2:9" x14ac:dyDescent="0.25">
      <c r="B44" s="12"/>
    </row>
    <row r="45" spans="2:9" x14ac:dyDescent="0.25">
      <c r="B45" s="12" t="s">
        <v>16</v>
      </c>
    </row>
    <row r="46" spans="2:9" x14ac:dyDescent="0.25">
      <c r="B46" s="12" t="s">
        <v>17</v>
      </c>
    </row>
    <row r="47" spans="2:9" x14ac:dyDescent="0.25">
      <c r="B47" s="12" t="s">
        <v>18</v>
      </c>
    </row>
    <row r="48" spans="2:9" x14ac:dyDescent="0.25">
      <c r="B48" s="12" t="s">
        <v>47</v>
      </c>
    </row>
  </sheetData>
  <mergeCells count="4">
    <mergeCell ref="B8:I8"/>
    <mergeCell ref="B9:I9"/>
    <mergeCell ref="B10:I10"/>
    <mergeCell ref="B11:I11"/>
  </mergeCells>
  <pageMargins left="0.7" right="0.7" top="0.75" bottom="0.75" header="0.3" footer="0.3"/>
  <pageSetup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9"/>
  <sheetViews>
    <sheetView showGridLines="0" workbookViewId="0"/>
  </sheetViews>
  <sheetFormatPr defaultRowHeight="15" x14ac:dyDescent="0.25"/>
  <cols>
    <col min="2" max="2" width="9.140625" style="17"/>
    <col min="3" max="8" width="15.140625" customWidth="1"/>
    <col min="9" max="9" width="17.28515625" customWidth="1"/>
  </cols>
  <sheetData>
    <row r="1" spans="1:23" x14ac:dyDescent="0.25">
      <c r="A1" s="31" t="s">
        <v>48</v>
      </c>
      <c r="B1" s="30"/>
    </row>
    <row r="2" spans="1:23" x14ac:dyDescent="0.25">
      <c r="A2" s="31" t="s">
        <v>49</v>
      </c>
      <c r="B2" s="30"/>
    </row>
    <row r="3" spans="1:23" x14ac:dyDescent="0.25">
      <c r="A3" s="31" t="s">
        <v>50</v>
      </c>
      <c r="B3" s="30"/>
    </row>
    <row r="4" spans="1:23" x14ac:dyDescent="0.25">
      <c r="A4" s="31" t="s">
        <v>52</v>
      </c>
      <c r="B4" s="30"/>
    </row>
    <row r="5" spans="1:23" x14ac:dyDescent="0.25">
      <c r="A5" s="32" t="s">
        <v>51</v>
      </c>
      <c r="B5" s="30"/>
    </row>
    <row r="6" spans="1:23" x14ac:dyDescent="0.25">
      <c r="A6" s="32" t="s">
        <v>57</v>
      </c>
      <c r="B6" s="30"/>
    </row>
    <row r="7" spans="1:23" x14ac:dyDescent="0.25">
      <c r="A7" t="s">
        <v>35</v>
      </c>
      <c r="I7" s="17" t="s">
        <v>34</v>
      </c>
    </row>
    <row r="8" spans="1:23" x14ac:dyDescent="0.25">
      <c r="B8" s="33" t="s">
        <v>14</v>
      </c>
      <c r="C8" s="33"/>
      <c r="D8" s="33"/>
      <c r="E8" s="33"/>
      <c r="F8" s="33"/>
      <c r="G8" s="33"/>
      <c r="H8" s="33"/>
      <c r="I8" s="33"/>
    </row>
    <row r="9" spans="1:23" x14ac:dyDescent="0.25">
      <c r="B9" s="33" t="s">
        <v>15</v>
      </c>
      <c r="C9" s="33"/>
      <c r="D9" s="33"/>
      <c r="E9" s="33"/>
      <c r="F9" s="33"/>
      <c r="G9" s="33"/>
      <c r="H9" s="33"/>
      <c r="I9" s="33"/>
    </row>
    <row r="10" spans="1:23" ht="18.75" x14ac:dyDescent="0.3">
      <c r="B10" s="34" t="s">
        <v>33</v>
      </c>
      <c r="C10" s="34"/>
      <c r="D10" s="34"/>
      <c r="E10" s="34"/>
      <c r="F10" s="34"/>
      <c r="G10" s="34"/>
      <c r="H10" s="34"/>
      <c r="I10" s="34"/>
    </row>
    <row r="11" spans="1:23" ht="15.75" thickBot="1" x14ac:dyDescent="0.3">
      <c r="B11" s="35" t="s">
        <v>43</v>
      </c>
      <c r="C11" s="35"/>
      <c r="D11" s="35"/>
      <c r="E11" s="35"/>
      <c r="F11" s="35"/>
      <c r="G11" s="35"/>
      <c r="H11" s="35"/>
      <c r="I11" s="35"/>
    </row>
    <row r="12" spans="1:23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11</v>
      </c>
    </row>
    <row r="13" spans="1:23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8</v>
      </c>
      <c r="I13" s="2"/>
    </row>
    <row r="14" spans="1:23" x14ac:dyDescent="0.25">
      <c r="B14" s="8"/>
      <c r="C14" s="4" t="s">
        <v>8</v>
      </c>
      <c r="D14" s="2" t="s">
        <v>8</v>
      </c>
      <c r="E14" s="2" t="s">
        <v>8</v>
      </c>
      <c r="F14" s="2" t="s">
        <v>8</v>
      </c>
      <c r="G14" s="2" t="s">
        <v>8</v>
      </c>
      <c r="H14" s="2"/>
      <c r="I14" s="2"/>
    </row>
    <row r="15" spans="1:23" x14ac:dyDescent="0.25">
      <c r="B15" s="9">
        <v>2019</v>
      </c>
      <c r="C15" s="10">
        <f>'Row 4-nom'!C15*'Discount Rate Adjustment'!$C15</f>
        <v>152.68725427637025</v>
      </c>
      <c r="D15" s="10">
        <f>'Row 4-nom'!D15*'Discount Rate Adjustment'!$C15</f>
        <v>6.3474663149918849</v>
      </c>
      <c r="E15" s="10">
        <f>'Row 4-nom'!E15*'Discount Rate Adjustment'!$C15</f>
        <v>28.85552198619542</v>
      </c>
      <c r="F15" s="10">
        <f>'Row 4-nom'!F15*'Discount Rate Adjustment'!$C15</f>
        <v>2476.2424202906359</v>
      </c>
      <c r="G15" s="10">
        <f>'Row 4-nom'!G15*'Discount Rate Adjustment'!$C15</f>
        <v>1.8982517187287051</v>
      </c>
      <c r="H15" s="10">
        <f t="shared" ref="H15:H40" si="0">SUM(C15:G15)</f>
        <v>2666.0309145869223</v>
      </c>
      <c r="I15" s="9" t="s">
        <v>12</v>
      </c>
      <c r="K15" s="11"/>
      <c r="Q15" s="11"/>
      <c r="R15" s="11"/>
      <c r="S15" s="11"/>
      <c r="T15" s="11"/>
      <c r="U15" s="11"/>
      <c r="V15" s="11"/>
      <c r="W15" s="11"/>
    </row>
    <row r="16" spans="1:23" x14ac:dyDescent="0.25">
      <c r="B16" s="9">
        <v>2020</v>
      </c>
      <c r="C16" s="10">
        <f>'Row 4-nom'!C16*'Discount Rate Adjustment'!$C16</f>
        <v>137.31768192686053</v>
      </c>
      <c r="D16" s="10">
        <f>'Row 4-nom'!D16*'Discount Rate Adjustment'!$C16</f>
        <v>5.6833641988194561</v>
      </c>
      <c r="E16" s="10">
        <f>'Row 4-nom'!E16*'Discount Rate Adjustment'!$C16</f>
        <v>28.109781472882119</v>
      </c>
      <c r="F16" s="10">
        <f>'Row 4-nom'!F16*'Discount Rate Adjustment'!$C16</f>
        <v>2544.368281305346</v>
      </c>
      <c r="G16" s="10">
        <f>'Row 4-nom'!G16*'Discount Rate Adjustment'!$C16</f>
        <v>245.10247856822264</v>
      </c>
      <c r="H16" s="10">
        <f t="shared" si="0"/>
        <v>2960.5815874721306</v>
      </c>
      <c r="I16" s="9" t="s">
        <v>12</v>
      </c>
      <c r="K16" s="11"/>
      <c r="Q16" s="11"/>
      <c r="R16" s="11"/>
      <c r="S16" s="11"/>
      <c r="T16" s="11"/>
      <c r="U16" s="11"/>
    </row>
    <row r="17" spans="2:21" x14ac:dyDescent="0.25">
      <c r="B17" s="9">
        <v>2021</v>
      </c>
      <c r="C17" s="10">
        <f>'Row 4-nom'!C17*'Discount Rate Adjustment'!$C17</f>
        <v>122.80114682244481</v>
      </c>
      <c r="D17" s="10">
        <f>'Row 4-nom'!D17*'Discount Rate Adjustment'!$C17</f>
        <v>5.0493370693452979</v>
      </c>
      <c r="E17" s="10">
        <f>'Row 4-nom'!E17*'Discount Rate Adjustment'!$C17</f>
        <v>25.911122929533761</v>
      </c>
      <c r="F17" s="10">
        <f>'Row 4-nom'!F17*'Discount Rate Adjustment'!$C17</f>
        <v>2550.0343784162924</v>
      </c>
      <c r="G17" s="10">
        <f>'Row 4-nom'!G17*'Discount Rate Adjustment'!$C17</f>
        <v>265.99975031709289</v>
      </c>
      <c r="H17" s="10">
        <f t="shared" si="0"/>
        <v>2969.7957355547092</v>
      </c>
      <c r="I17" s="9" t="s">
        <v>12</v>
      </c>
      <c r="K17" s="11"/>
      <c r="Q17" s="11"/>
      <c r="R17" s="11"/>
      <c r="S17" s="11"/>
      <c r="T17" s="11"/>
      <c r="U17" s="11"/>
    </row>
    <row r="18" spans="2:21" x14ac:dyDescent="0.25">
      <c r="B18" s="9">
        <v>2022</v>
      </c>
      <c r="C18" s="10">
        <f>'Row 4-nom'!C18*'Discount Rate Adjustment'!$C18</f>
        <v>109.82454817673221</v>
      </c>
      <c r="D18" s="10">
        <f>'Row 4-nom'!D18*'Discount Rate Adjustment'!$C18</f>
        <v>4.4912152125936684</v>
      </c>
      <c r="E18" s="10">
        <f>'Row 4-nom'!E18*'Discount Rate Adjustment'!$C18</f>
        <v>26.45757051807292</v>
      </c>
      <c r="F18" s="10">
        <f>'Row 4-nom'!F18*'Discount Rate Adjustment'!$C18</f>
        <v>2520.5222623773698</v>
      </c>
      <c r="G18" s="10">
        <f>'Row 4-nom'!G18*'Discount Rate Adjustment'!$C18</f>
        <v>286.07041060537944</v>
      </c>
      <c r="H18" s="10">
        <f t="shared" si="0"/>
        <v>2947.3660068901481</v>
      </c>
      <c r="I18" s="9" t="s">
        <v>12</v>
      </c>
      <c r="K18" s="11"/>
      <c r="Q18" s="11"/>
      <c r="R18" s="11"/>
      <c r="S18" s="11"/>
      <c r="T18" s="11"/>
      <c r="U18" s="11"/>
    </row>
    <row r="19" spans="2:21" x14ac:dyDescent="0.25">
      <c r="B19" s="9">
        <v>2023</v>
      </c>
      <c r="C19" s="10">
        <f>'Row 4-nom'!C19*'Discount Rate Adjustment'!$C19</f>
        <v>208.44456194748381</v>
      </c>
      <c r="D19" s="10">
        <f>'Row 4-nom'!D19*'Discount Rate Adjustment'!$C19</f>
        <v>9.1410520791789942</v>
      </c>
      <c r="E19" s="10">
        <f>'Row 4-nom'!E19*'Discount Rate Adjustment'!$C19</f>
        <v>48.209174692054994</v>
      </c>
      <c r="F19" s="10">
        <f>'Row 4-nom'!F19*'Discount Rate Adjustment'!$C19</f>
        <v>2423.8114500885599</v>
      </c>
      <c r="G19" s="10">
        <f>'Row 4-nom'!G19*'Discount Rate Adjustment'!$C19</f>
        <v>299.43879087933936</v>
      </c>
      <c r="H19" s="10">
        <f t="shared" si="0"/>
        <v>2989.045029686617</v>
      </c>
      <c r="I19" s="9" t="s">
        <v>12</v>
      </c>
      <c r="K19" s="11"/>
      <c r="Q19" s="11"/>
      <c r="R19" s="11"/>
      <c r="S19" s="11"/>
      <c r="T19" s="11"/>
      <c r="U19" s="11"/>
    </row>
    <row r="20" spans="2:21" x14ac:dyDescent="0.25">
      <c r="B20" s="9">
        <v>2024</v>
      </c>
      <c r="C20" s="10">
        <f>'Row 4-nom'!C20*'Discount Rate Adjustment'!$C20</f>
        <v>186.96148676078164</v>
      </c>
      <c r="D20" s="10">
        <f>'Row 4-nom'!D20*'Discount Rate Adjustment'!$C20</f>
        <v>8.1689792473177771</v>
      </c>
      <c r="E20" s="10">
        <f>'Row 4-nom'!E20*'Discount Rate Adjustment'!$C20</f>
        <v>46.585330457271837</v>
      </c>
      <c r="F20" s="10">
        <f>'Row 4-nom'!F20*'Discount Rate Adjustment'!$C20</f>
        <v>2373.1418889134598</v>
      </c>
      <c r="G20" s="10">
        <f>'Row 4-nom'!G20*'Discount Rate Adjustment'!$C20</f>
        <v>321.11462672029006</v>
      </c>
      <c r="H20" s="10">
        <f t="shared" si="0"/>
        <v>2935.9723120991212</v>
      </c>
      <c r="I20" s="9" t="s">
        <v>12</v>
      </c>
      <c r="K20" s="11"/>
      <c r="Q20" s="11"/>
      <c r="R20" s="11"/>
      <c r="S20" s="11"/>
      <c r="T20" s="11"/>
      <c r="U20" s="11"/>
    </row>
    <row r="21" spans="2:21" x14ac:dyDescent="0.25">
      <c r="B21" s="9">
        <v>2025</v>
      </c>
      <c r="C21" s="10">
        <f>'Row 4-nom'!C21*'Discount Rate Adjustment'!$C21</f>
        <v>266.39865513111653</v>
      </c>
      <c r="D21" s="10">
        <f>'Row 4-nom'!D21*'Discount Rate Adjustment'!$C21</f>
        <v>11.897527674584035</v>
      </c>
      <c r="E21" s="10">
        <f>'Row 4-nom'!E21*'Discount Rate Adjustment'!$C21</f>
        <v>67.597870426516394</v>
      </c>
      <c r="F21" s="10">
        <f>'Row 4-nom'!F21*'Discount Rate Adjustment'!$C21</f>
        <v>2276.3915278515428</v>
      </c>
      <c r="G21" s="10">
        <f>'Row 4-nom'!G21*'Discount Rate Adjustment'!$C21</f>
        <v>336.83130154528641</v>
      </c>
      <c r="H21" s="10">
        <f t="shared" si="0"/>
        <v>2959.1168826290464</v>
      </c>
      <c r="I21" s="9" t="s">
        <v>12</v>
      </c>
      <c r="K21" s="11"/>
      <c r="Q21" s="11"/>
      <c r="R21" s="11"/>
      <c r="S21" s="11"/>
      <c r="T21" s="11"/>
      <c r="U21" s="11"/>
    </row>
    <row r="22" spans="2:21" x14ac:dyDescent="0.25">
      <c r="B22" s="9">
        <v>2026</v>
      </c>
      <c r="C22" s="10">
        <f>'Row 4-nom'!C22*'Discount Rate Adjustment'!$C22</f>
        <v>238.71250373033877</v>
      </c>
      <c r="D22" s="10">
        <f>'Row 4-nom'!D22*'Discount Rate Adjustment'!$C22</f>
        <v>10.613753034484262</v>
      </c>
      <c r="E22" s="10">
        <f>'Row 4-nom'!E22*'Discount Rate Adjustment'!$C22</f>
        <v>62.836664311718977</v>
      </c>
      <c r="F22" s="10">
        <f>'Row 4-nom'!F22*'Discount Rate Adjustment'!$C22</f>
        <v>2203.9142558981503</v>
      </c>
      <c r="G22" s="10">
        <f>'Row 4-nom'!G22*'Discount Rate Adjustment'!$C22</f>
        <v>363.42500364874337</v>
      </c>
      <c r="H22" s="10">
        <f t="shared" si="0"/>
        <v>2879.5021806234358</v>
      </c>
      <c r="I22" s="9" t="s">
        <v>12</v>
      </c>
      <c r="K22" s="11"/>
      <c r="Q22" s="11"/>
      <c r="R22" s="11"/>
      <c r="S22" s="11"/>
      <c r="T22" s="11"/>
      <c r="U22" s="11"/>
    </row>
    <row r="23" spans="2:21" x14ac:dyDescent="0.25">
      <c r="B23" s="9">
        <v>2027</v>
      </c>
      <c r="C23" s="10">
        <f>'Row 4-nom'!C23*'Discount Rate Adjustment'!$C23</f>
        <v>213.40359416058146</v>
      </c>
      <c r="D23" s="10">
        <f>'Row 4-nom'!D23*'Discount Rate Adjustment'!$C23</f>
        <v>9.4378566546193081</v>
      </c>
      <c r="E23" s="10">
        <f>'Row 4-nom'!E23*'Discount Rate Adjustment'!$C23</f>
        <v>59.356502312547981</v>
      </c>
      <c r="F23" s="10">
        <f>'Row 4-nom'!F23*'Discount Rate Adjustment'!$C23</f>
        <v>2075.9183047641936</v>
      </c>
      <c r="G23" s="10">
        <f>'Row 4-nom'!G23*'Discount Rate Adjustment'!$C23</f>
        <v>374.32022440190786</v>
      </c>
      <c r="H23" s="10">
        <f t="shared" si="0"/>
        <v>2732.4364822938505</v>
      </c>
      <c r="I23" s="9" t="s">
        <v>12</v>
      </c>
      <c r="K23" s="11"/>
      <c r="Q23" s="11"/>
      <c r="R23" s="11"/>
      <c r="S23" s="11"/>
      <c r="T23" s="11"/>
      <c r="U23" s="11"/>
    </row>
    <row r="24" spans="2:21" x14ac:dyDescent="0.25">
      <c r="B24" s="9">
        <v>2028</v>
      </c>
      <c r="C24" s="10">
        <f>'Row 4-nom'!C24*'Discount Rate Adjustment'!$C24</f>
        <v>190.68690510639948</v>
      </c>
      <c r="D24" s="10">
        <f>'Row 4-nom'!D24*'Discount Rate Adjustment'!$C24</f>
        <v>8.3943462955980639</v>
      </c>
      <c r="E24" s="10">
        <f>'Row 4-nom'!E24*'Discount Rate Adjustment'!$C24</f>
        <v>57.58118205740184</v>
      </c>
      <c r="F24" s="10">
        <f>'Row 4-nom'!F24*'Discount Rate Adjustment'!$C24</f>
        <v>1891.0298374859262</v>
      </c>
      <c r="G24" s="10">
        <f>'Row 4-nom'!G24*'Discount Rate Adjustment'!$C24</f>
        <v>366.84724941992869</v>
      </c>
      <c r="H24" s="10">
        <f t="shared" si="0"/>
        <v>2514.5395203652542</v>
      </c>
      <c r="I24" s="9" t="s">
        <v>12</v>
      </c>
      <c r="K24" s="11"/>
      <c r="Q24" s="11"/>
      <c r="R24" s="11"/>
      <c r="S24" s="11"/>
      <c r="T24" s="11"/>
      <c r="U24" s="11"/>
    </row>
    <row r="25" spans="2:21" x14ac:dyDescent="0.25">
      <c r="B25" s="9">
        <v>2029</v>
      </c>
      <c r="C25" s="10">
        <f>'Row 4-nom'!C25*'Discount Rate Adjustment'!$C25</f>
        <v>170.28801011263499</v>
      </c>
      <c r="D25" s="10">
        <f>'Row 4-nom'!D25*'Discount Rate Adjustment'!$C25</f>
        <v>7.4654463340871873</v>
      </c>
      <c r="E25" s="10">
        <f>'Row 4-nom'!E25*'Discount Rate Adjustment'!$C25</f>
        <v>53.036054688077279</v>
      </c>
      <c r="F25" s="10">
        <f>'Row 4-nom'!F25*'Discount Rate Adjustment'!$C25</f>
        <v>1800.9522998938066</v>
      </c>
      <c r="G25" s="10">
        <f>'Row 4-nom'!G25*'Discount Rate Adjustment'!$C25</f>
        <v>379.73741137171129</v>
      </c>
      <c r="H25" s="10">
        <f t="shared" si="0"/>
        <v>2411.4792224003177</v>
      </c>
      <c r="I25" s="9" t="s">
        <v>12</v>
      </c>
      <c r="K25" s="11"/>
      <c r="Q25" s="11"/>
      <c r="R25" s="11"/>
      <c r="S25" s="11"/>
      <c r="T25" s="11"/>
      <c r="U25" s="11"/>
    </row>
    <row r="26" spans="2:21" x14ac:dyDescent="0.25">
      <c r="B26" s="9">
        <v>2030</v>
      </c>
      <c r="C26" s="10">
        <f>'Row 4-nom'!C26*'Discount Rate Adjustment'!$C26</f>
        <v>175.71193716841248</v>
      </c>
      <c r="D26" s="10">
        <f>'Row 4-nom'!D26*'Discount Rate Adjustment'!$C26</f>
        <v>7.7428054581660106</v>
      </c>
      <c r="E26" s="10">
        <f>'Row 4-nom'!E26*'Discount Rate Adjustment'!$C26</f>
        <v>56.167232829300843</v>
      </c>
      <c r="F26" s="10">
        <f>'Row 4-nom'!F26*'Discount Rate Adjustment'!$C26</f>
        <v>1759.8902039050097</v>
      </c>
      <c r="G26" s="10">
        <f>'Row 4-nom'!G26*'Discount Rate Adjustment'!$C26</f>
        <v>404.51619214000124</v>
      </c>
      <c r="H26" s="10">
        <f t="shared" si="0"/>
        <v>2404.02837150089</v>
      </c>
      <c r="I26" s="9" t="s">
        <v>12</v>
      </c>
      <c r="K26" s="11"/>
      <c r="Q26" s="11"/>
      <c r="R26" s="11"/>
      <c r="S26" s="11"/>
      <c r="T26" s="11"/>
      <c r="U26" s="11"/>
    </row>
    <row r="27" spans="2:21" x14ac:dyDescent="0.25">
      <c r="B27" s="9">
        <v>2031</v>
      </c>
      <c r="C27" s="10">
        <f>'Row 4-nom'!C27*'Discount Rate Adjustment'!$C27</f>
        <v>193.10503184301373</v>
      </c>
      <c r="D27" s="10">
        <f>'Row 4-nom'!D27*'Discount Rate Adjustment'!$C27</f>
        <v>8.5728259728662035</v>
      </c>
      <c r="E27" s="10">
        <f>'Row 4-nom'!E27*'Discount Rate Adjustment'!$C27</f>
        <v>61.369366902468251</v>
      </c>
      <c r="F27" s="10">
        <f>'Row 4-nom'!F27*'Discount Rate Adjustment'!$C27</f>
        <v>1715.0793946151152</v>
      </c>
      <c r="G27" s="10">
        <f>'Row 4-nom'!G27*'Discount Rate Adjustment'!$C27</f>
        <v>429.83827346606228</v>
      </c>
      <c r="H27" s="10">
        <f t="shared" si="0"/>
        <v>2407.9648927995258</v>
      </c>
      <c r="I27" s="9" t="s">
        <v>12</v>
      </c>
      <c r="K27" s="11"/>
      <c r="Q27" s="11"/>
      <c r="R27" s="11"/>
      <c r="S27" s="11"/>
      <c r="T27" s="11"/>
      <c r="U27" s="11"/>
    </row>
    <row r="28" spans="2:21" x14ac:dyDescent="0.25">
      <c r="B28" s="9">
        <v>2032</v>
      </c>
      <c r="C28" s="10">
        <f>'Row 4-nom'!C28*'Discount Rate Adjustment'!$C28</f>
        <v>275.56030016251003</v>
      </c>
      <c r="D28" s="10">
        <f>'Row 4-nom'!D28*'Discount Rate Adjustment'!$C28</f>
        <v>12.428009583065599</v>
      </c>
      <c r="E28" s="10">
        <f>'Row 4-nom'!E28*'Discount Rate Adjustment'!$C28</f>
        <v>87.937737802634544</v>
      </c>
      <c r="F28" s="10">
        <f>'Row 4-nom'!F28*'Discount Rate Adjustment'!$C28</f>
        <v>1756.1353054977562</v>
      </c>
      <c r="G28" s="10">
        <f>'Row 4-nom'!G28*'Discount Rate Adjustment'!$C28</f>
        <v>486.29044005180413</v>
      </c>
      <c r="H28" s="10">
        <f t="shared" si="0"/>
        <v>2618.3517930977705</v>
      </c>
      <c r="I28" s="9" t="s">
        <v>12</v>
      </c>
      <c r="K28" s="11"/>
      <c r="Q28" s="11"/>
      <c r="R28" s="11"/>
      <c r="S28" s="11"/>
      <c r="T28" s="11"/>
      <c r="U28" s="11"/>
    </row>
    <row r="29" spans="2:21" x14ac:dyDescent="0.25">
      <c r="B29" s="9">
        <v>2033</v>
      </c>
      <c r="C29" s="10">
        <f>'Row 4-nom'!C29*'Discount Rate Adjustment'!$C29</f>
        <v>311.58426986136624</v>
      </c>
      <c r="D29" s="10">
        <f>'Row 4-nom'!D29*'Discount Rate Adjustment'!$C29</f>
        <v>14.096010423323738</v>
      </c>
      <c r="E29" s="10">
        <f>'Row 4-nom'!E29*'Discount Rate Adjustment'!$C29</f>
        <v>93.155180037716079</v>
      </c>
      <c r="F29" s="10">
        <f>'Row 4-nom'!F29*'Discount Rate Adjustment'!$C29</f>
        <v>1768.580943934242</v>
      </c>
      <c r="G29" s="10">
        <f>'Row 4-nom'!G29*'Discount Rate Adjustment'!$C29</f>
        <v>535.31922391942533</v>
      </c>
      <c r="H29" s="10">
        <f t="shared" si="0"/>
        <v>2722.7356281760735</v>
      </c>
      <c r="I29" s="9" t="s">
        <v>12</v>
      </c>
      <c r="K29" s="11"/>
      <c r="Q29" s="11"/>
      <c r="R29" s="11"/>
      <c r="S29" s="11"/>
      <c r="T29" s="11"/>
      <c r="U29" s="11"/>
    </row>
    <row r="30" spans="2:21" x14ac:dyDescent="0.25">
      <c r="B30" s="9">
        <v>2034</v>
      </c>
      <c r="C30" s="10">
        <f>'Row 4-nom'!C30*'Discount Rate Adjustment'!$C30</f>
        <v>309.16645394300792</v>
      </c>
      <c r="D30" s="10">
        <f>'Row 4-nom'!D30*'Discount Rate Adjustment'!$C30</f>
        <v>13.969000765002763</v>
      </c>
      <c r="E30" s="10">
        <f>'Row 4-nom'!E30*'Discount Rate Adjustment'!$C30</f>
        <v>95.630158412756728</v>
      </c>
      <c r="F30" s="10">
        <f>'Row 4-nom'!F30*'Discount Rate Adjustment'!$C30</f>
        <v>1714.1709053264956</v>
      </c>
      <c r="G30" s="10">
        <f>'Row 4-nom'!G30*'Discount Rate Adjustment'!$C30</f>
        <v>565.72760529085735</v>
      </c>
      <c r="H30" s="10">
        <f t="shared" si="0"/>
        <v>2698.6641237381205</v>
      </c>
      <c r="I30" s="9" t="s">
        <v>12</v>
      </c>
      <c r="K30" s="11"/>
      <c r="Q30" s="11"/>
      <c r="R30" s="11"/>
      <c r="S30" s="11"/>
      <c r="T30" s="11"/>
      <c r="U30" s="11"/>
    </row>
    <row r="31" spans="2:21" x14ac:dyDescent="0.25">
      <c r="B31" s="9">
        <v>2035</v>
      </c>
      <c r="C31" s="10">
        <f>'Row 4-nom'!C31*'Discount Rate Adjustment'!$C31</f>
        <v>305.13367164391394</v>
      </c>
      <c r="D31" s="10">
        <f>'Row 4-nom'!D31*'Discount Rate Adjustment'!$C31</f>
        <v>13.788603043438746</v>
      </c>
      <c r="E31" s="10">
        <f>'Row 4-nom'!E31*'Discount Rate Adjustment'!$C31</f>
        <v>229.01896621202053</v>
      </c>
      <c r="F31" s="10">
        <f>'Row 4-nom'!F31*'Discount Rate Adjustment'!$C31</f>
        <v>1642.312124678685</v>
      </c>
      <c r="G31" s="10">
        <f>'Row 4-nom'!G31*'Discount Rate Adjustment'!$C31</f>
        <v>588.35774861533912</v>
      </c>
      <c r="H31" s="10">
        <f t="shared" si="0"/>
        <v>2778.611114193397</v>
      </c>
      <c r="I31" s="9" t="s">
        <v>12</v>
      </c>
      <c r="K31" s="11"/>
      <c r="Q31" s="11"/>
      <c r="R31" s="11"/>
      <c r="S31" s="11"/>
      <c r="T31" s="11"/>
      <c r="U31" s="11"/>
    </row>
    <row r="32" spans="2:21" x14ac:dyDescent="0.25">
      <c r="B32" s="9">
        <v>2036</v>
      </c>
      <c r="C32" s="10">
        <f>'Row 4-nom'!C32*'Discount Rate Adjustment'!$C32</f>
        <v>327.79390924987183</v>
      </c>
      <c r="D32" s="10">
        <f>'Row 4-nom'!D32*'Discount Rate Adjustment'!$C32</f>
        <v>14.866342827583173</v>
      </c>
      <c r="E32" s="10">
        <f>'Row 4-nom'!E32*'Discount Rate Adjustment'!$C32</f>
        <v>230.31498962759349</v>
      </c>
      <c r="F32" s="10">
        <f>'Row 4-nom'!F32*'Discount Rate Adjustment'!$C32</f>
        <v>1675.0210668989869</v>
      </c>
      <c r="G32" s="10">
        <f>'Row 4-nom'!G32*'Discount Rate Adjustment'!$C32</f>
        <v>658.28792875264298</v>
      </c>
      <c r="H32" s="10">
        <f t="shared" si="0"/>
        <v>2906.2842373566782</v>
      </c>
      <c r="I32" s="9" t="s">
        <v>12</v>
      </c>
      <c r="K32" s="11"/>
      <c r="Q32" s="11"/>
      <c r="R32" s="11"/>
      <c r="S32" s="11"/>
      <c r="T32" s="11"/>
      <c r="U32" s="11"/>
    </row>
    <row r="33" spans="2:21" x14ac:dyDescent="0.25">
      <c r="B33" s="9">
        <v>2037</v>
      </c>
      <c r="C33" s="10">
        <f>'Row 4-nom'!C33*'Discount Rate Adjustment'!$C33</f>
        <v>318.80457862427352</v>
      </c>
      <c r="D33" s="10">
        <f>'Row 4-nom'!D33*'Discount Rate Adjustment'!$C33</f>
        <v>14.443648008948761</v>
      </c>
      <c r="E33" s="10">
        <f>'Row 4-nom'!E33*'Discount Rate Adjustment'!$C33</f>
        <v>226.28314115945145</v>
      </c>
      <c r="F33" s="10">
        <f>'Row 4-nom'!F33*'Discount Rate Adjustment'!$C33</f>
        <v>1605.111169967332</v>
      </c>
      <c r="G33" s="10">
        <f>'Row 4-nom'!G33*'Discount Rate Adjustment'!$C33</f>
        <v>678.79433074371809</v>
      </c>
      <c r="H33" s="10">
        <f t="shared" si="0"/>
        <v>2843.4368685037239</v>
      </c>
      <c r="I33" s="9" t="s">
        <v>12</v>
      </c>
      <c r="K33" s="11"/>
      <c r="Q33" s="11"/>
      <c r="R33" s="11"/>
      <c r="S33" s="11"/>
      <c r="T33" s="11"/>
      <c r="U33" s="11"/>
    </row>
    <row r="34" spans="2:21" x14ac:dyDescent="0.25">
      <c r="B34" s="9">
        <v>2038</v>
      </c>
      <c r="C34" s="10">
        <f>'Row 4-nom'!C34*'Discount Rate Adjustment'!$C34</f>
        <v>309.18213141617497</v>
      </c>
      <c r="D34" s="10">
        <f>'Row 4-nom'!D34*'Discount Rate Adjustment'!$C34</f>
        <v>14.020323895359235</v>
      </c>
      <c r="E34" s="10">
        <f>'Row 4-nom'!E34*'Discount Rate Adjustment'!$C34</f>
        <v>220.13165986263655</v>
      </c>
      <c r="F34" s="10">
        <f>'Row 4-nom'!F34*'Discount Rate Adjustment'!$C34</f>
        <v>1543.5933184965113</v>
      </c>
      <c r="G34" s="10">
        <f>'Row 4-nom'!G34*'Discount Rate Adjustment'!$C34</f>
        <v>700.46290772611371</v>
      </c>
      <c r="H34" s="10">
        <f t="shared" si="0"/>
        <v>2787.390341396796</v>
      </c>
      <c r="I34" s="9" t="s">
        <v>12</v>
      </c>
      <c r="K34" s="11"/>
      <c r="Q34" s="11"/>
      <c r="R34" s="11"/>
      <c r="S34" s="11"/>
      <c r="T34" s="11"/>
      <c r="U34" s="11"/>
    </row>
    <row r="35" spans="2:21" x14ac:dyDescent="0.25">
      <c r="B35" s="9">
        <v>2039</v>
      </c>
      <c r="C35" s="10">
        <f>'Row 4-nom'!C35*'Discount Rate Adjustment'!$C35</f>
        <v>299.31443934148143</v>
      </c>
      <c r="D35" s="10">
        <f>'Row 4-nom'!D35*'Discount Rate Adjustment'!$C35</f>
        <v>13.592873890934433</v>
      </c>
      <c r="E35" s="10">
        <f>'Row 4-nom'!E35*'Discount Rate Adjustment'!$C35</f>
        <v>215.99430667986954</v>
      </c>
      <c r="F35" s="10">
        <f>'Row 4-nom'!F35*'Discount Rate Adjustment'!$C35</f>
        <v>1497.5872255653007</v>
      </c>
      <c r="G35" s="10">
        <f>'Row 4-nom'!G35*'Discount Rate Adjustment'!$C35</f>
        <v>730.22892668577163</v>
      </c>
      <c r="H35" s="10">
        <f t="shared" si="0"/>
        <v>2756.7177721633575</v>
      </c>
      <c r="I35" s="9" t="s">
        <v>12</v>
      </c>
      <c r="K35" s="11"/>
      <c r="Q35" s="11"/>
      <c r="R35" s="11"/>
      <c r="S35" s="11"/>
      <c r="T35" s="11"/>
      <c r="U35" s="11"/>
    </row>
    <row r="36" spans="2:21" x14ac:dyDescent="0.25">
      <c r="B36" s="9">
        <v>2040</v>
      </c>
      <c r="C36" s="10">
        <f>'Row 4-nom'!C36*'Discount Rate Adjustment'!$C36</f>
        <v>289.36476207525055</v>
      </c>
      <c r="D36" s="10">
        <f>'Row 4-nom'!D36*'Discount Rate Adjustment'!$C36</f>
        <v>13.160982350089402</v>
      </c>
      <c r="E36" s="10">
        <f>'Row 4-nom'!E36*'Discount Rate Adjustment'!$C36</f>
        <v>209.7276246644301</v>
      </c>
      <c r="F36" s="10">
        <f>'Row 4-nom'!F36*'Discount Rate Adjustment'!$C36</f>
        <v>1443.6446070497236</v>
      </c>
      <c r="G36" s="10">
        <f>'Row 4-nom'!G36*'Discount Rate Adjustment'!$C36</f>
        <v>753.22971748172552</v>
      </c>
      <c r="H36" s="10">
        <f t="shared" si="0"/>
        <v>2709.1276936212194</v>
      </c>
      <c r="I36" s="9" t="s">
        <v>12</v>
      </c>
      <c r="K36" s="11"/>
      <c r="Q36" s="11"/>
      <c r="R36" s="11"/>
      <c r="S36" s="11"/>
      <c r="T36" s="11"/>
      <c r="U36" s="11"/>
    </row>
    <row r="37" spans="2:21" x14ac:dyDescent="0.25">
      <c r="B37" s="9">
        <v>2041</v>
      </c>
      <c r="C37" s="10">
        <f>'Row 4-nom'!C37*'Discount Rate Adjustment'!$C37</f>
        <v>279.25665152478604</v>
      </c>
      <c r="D37" s="10">
        <f>'Row 4-nom'!D37*'Discount Rate Adjustment'!$C37</f>
        <v>12.726297587306235</v>
      </c>
      <c r="E37" s="10">
        <f>'Row 4-nom'!E37*'Discount Rate Adjustment'!$C37</f>
        <v>204.50380502731795</v>
      </c>
      <c r="F37" s="10">
        <f>'Row 4-nom'!F37*'Discount Rate Adjustment'!$C37</f>
        <v>1384.4031784803178</v>
      </c>
      <c r="G37" s="10">
        <f>'Row 4-nom'!G37*'Discount Rate Adjustment'!$C37</f>
        <v>770.78387473147325</v>
      </c>
      <c r="H37" s="10">
        <f t="shared" si="0"/>
        <v>2651.673807351201</v>
      </c>
      <c r="I37" s="9" t="s">
        <v>12</v>
      </c>
      <c r="K37" s="11"/>
      <c r="Q37" s="11"/>
      <c r="R37" s="11"/>
      <c r="S37" s="11"/>
      <c r="T37" s="11"/>
      <c r="U37" s="11"/>
    </row>
    <row r="38" spans="2:21" x14ac:dyDescent="0.25">
      <c r="B38" s="9">
        <v>2042</v>
      </c>
      <c r="C38" s="10">
        <f>'Row 4-nom'!C38*'Discount Rate Adjustment'!$C38</f>
        <v>248.6290540093091</v>
      </c>
      <c r="D38" s="10">
        <f>'Row 4-nom'!D38*'Discount Rate Adjustment'!$C38</f>
        <v>11.335412596651317</v>
      </c>
      <c r="E38" s="10">
        <f>'Row 4-nom'!E38*'Discount Rate Adjustment'!$C38</f>
        <v>195.57684326739607</v>
      </c>
      <c r="F38" s="10">
        <f>'Row 4-nom'!F38*'Discount Rate Adjustment'!$C38</f>
        <v>1339.7169387597939</v>
      </c>
      <c r="G38" s="10">
        <f>'Row 4-nom'!G38*'Discount Rate Adjustment'!$C38</f>
        <v>795.47205510657625</v>
      </c>
      <c r="H38" s="10">
        <f t="shared" si="0"/>
        <v>2590.7303037397264</v>
      </c>
      <c r="I38" s="9" t="s">
        <v>12</v>
      </c>
      <c r="K38" s="11"/>
      <c r="Q38" s="11"/>
      <c r="R38" s="11"/>
      <c r="S38" s="11"/>
      <c r="T38" s="11"/>
      <c r="U38" s="11"/>
    </row>
    <row r="39" spans="2:21" x14ac:dyDescent="0.25">
      <c r="B39" s="9">
        <v>2043</v>
      </c>
      <c r="C39" s="10">
        <f>'Row 4-nom'!C39*'Discount Rate Adjustment'!$C39</f>
        <v>259.63854654236115</v>
      </c>
      <c r="D39" s="10">
        <f>'Row 4-nom'!D39*'Discount Rate Adjustment'!$C39</f>
        <v>11.880133724358835</v>
      </c>
      <c r="E39" s="10">
        <f>'Row 4-nom'!E39*'Discount Rate Adjustment'!$C39</f>
        <v>195.44451161402006</v>
      </c>
      <c r="F39" s="10">
        <f>'Row 4-nom'!F39*'Discount Rate Adjustment'!$C39</f>
        <v>1342.7190757910148</v>
      </c>
      <c r="G39" s="10">
        <f>'Row 4-nom'!G39*'Discount Rate Adjustment'!$C39</f>
        <v>857.28860717782004</v>
      </c>
      <c r="H39" s="10">
        <f t="shared" si="0"/>
        <v>2666.970874849575</v>
      </c>
      <c r="I39" s="9" t="s">
        <v>12</v>
      </c>
      <c r="K39" s="11"/>
      <c r="Q39" s="11"/>
      <c r="R39" s="11"/>
      <c r="S39" s="11"/>
      <c r="T39" s="11"/>
      <c r="U39" s="11"/>
    </row>
    <row r="40" spans="2:21" x14ac:dyDescent="0.25">
      <c r="B40" s="9">
        <v>2044</v>
      </c>
      <c r="C40" s="10">
        <f>'Row 4-nom'!C40*'Discount Rate Adjustment'!$C40</f>
        <v>249.40561757443223</v>
      </c>
      <c r="D40" s="10">
        <f>'Row 4-nom'!D40*'Discount Rate Adjustment'!$C40</f>
        <v>11.418976763774722</v>
      </c>
      <c r="E40" s="10">
        <f>'Row 4-nom'!E40*'Discount Rate Adjustment'!$C40</f>
        <v>189.10616102093175</v>
      </c>
      <c r="F40" s="10">
        <f>'Row 4-nom'!F40*'Discount Rate Adjustment'!$C40</f>
        <v>1287.2380119480554</v>
      </c>
      <c r="G40" s="10">
        <f>'Row 4-nom'!G40*'Discount Rate Adjustment'!$C40</f>
        <v>872.99974827609219</v>
      </c>
      <c r="H40" s="10">
        <f t="shared" si="0"/>
        <v>2610.1685155832865</v>
      </c>
      <c r="I40" s="9" t="s">
        <v>12</v>
      </c>
      <c r="K40" s="11"/>
      <c r="Q40" s="11"/>
      <c r="R40" s="11"/>
      <c r="S40" s="11"/>
      <c r="T40" s="11"/>
      <c r="U40" s="11"/>
    </row>
    <row r="42" spans="2:21" x14ac:dyDescent="0.25">
      <c r="B42" s="12" t="s">
        <v>44</v>
      </c>
    </row>
    <row r="43" spans="2:21" x14ac:dyDescent="0.25">
      <c r="B43" s="12" t="s">
        <v>45</v>
      </c>
    </row>
    <row r="44" spans="2:21" x14ac:dyDescent="0.25">
      <c r="B44" s="12" t="s">
        <v>46</v>
      </c>
    </row>
    <row r="45" spans="2:21" x14ac:dyDescent="0.25">
      <c r="B45" s="12"/>
    </row>
    <row r="46" spans="2:21" x14ac:dyDescent="0.25">
      <c r="B46" s="12" t="s">
        <v>16</v>
      </c>
    </row>
    <row r="47" spans="2:21" x14ac:dyDescent="0.25">
      <c r="B47" s="12" t="s">
        <v>17</v>
      </c>
    </row>
    <row r="48" spans="2:21" x14ac:dyDescent="0.25">
      <c r="B48" s="12" t="s">
        <v>18</v>
      </c>
    </row>
    <row r="49" spans="2:2" x14ac:dyDescent="0.25">
      <c r="B49" s="12" t="s">
        <v>47</v>
      </c>
    </row>
  </sheetData>
  <mergeCells count="4">
    <mergeCell ref="B8:I8"/>
    <mergeCell ref="B9:I9"/>
    <mergeCell ref="B10:I10"/>
    <mergeCell ref="B11:I11"/>
  </mergeCells>
  <pageMargins left="0.7" right="0.7" top="0.75" bottom="0.75" header="0.3" footer="0.3"/>
  <pageSetup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showGridLines="0" workbookViewId="0"/>
  </sheetViews>
  <sheetFormatPr defaultRowHeight="15" x14ac:dyDescent="0.25"/>
  <cols>
    <col min="2" max="2" width="9.140625" style="17"/>
    <col min="3" max="8" width="15.140625" customWidth="1"/>
    <col min="9" max="9" width="17.28515625" customWidth="1"/>
  </cols>
  <sheetData>
    <row r="1" spans="1:11" x14ac:dyDescent="0.25">
      <c r="A1" s="31" t="s">
        <v>48</v>
      </c>
      <c r="B1" s="30"/>
    </row>
    <row r="2" spans="1:11" x14ac:dyDescent="0.25">
      <c r="A2" s="31" t="s">
        <v>49</v>
      </c>
      <c r="B2" s="30"/>
    </row>
    <row r="3" spans="1:11" x14ac:dyDescent="0.25">
      <c r="A3" s="31" t="s">
        <v>50</v>
      </c>
      <c r="B3" s="30"/>
    </row>
    <row r="4" spans="1:11" x14ac:dyDescent="0.25">
      <c r="A4" s="31" t="s">
        <v>52</v>
      </c>
      <c r="B4" s="30"/>
    </row>
    <row r="5" spans="1:11" x14ac:dyDescent="0.25">
      <c r="A5" s="32" t="s">
        <v>51</v>
      </c>
      <c r="B5" s="30"/>
    </row>
    <row r="6" spans="1:11" x14ac:dyDescent="0.25">
      <c r="A6" s="32" t="s">
        <v>58</v>
      </c>
      <c r="B6" s="30"/>
    </row>
    <row r="7" spans="1:11" x14ac:dyDescent="0.25">
      <c r="A7" t="s">
        <v>38</v>
      </c>
      <c r="I7" s="17" t="s">
        <v>37</v>
      </c>
    </row>
    <row r="8" spans="1:11" x14ac:dyDescent="0.25">
      <c r="B8" s="33" t="s">
        <v>14</v>
      </c>
      <c r="C8" s="33"/>
      <c r="D8" s="33"/>
      <c r="E8" s="33"/>
      <c r="F8" s="33"/>
      <c r="G8" s="33"/>
      <c r="H8" s="33"/>
      <c r="I8" s="33"/>
    </row>
    <row r="9" spans="1:11" x14ac:dyDescent="0.25">
      <c r="B9" s="33" t="s">
        <v>15</v>
      </c>
      <c r="C9" s="33"/>
      <c r="D9" s="33"/>
      <c r="E9" s="33"/>
      <c r="F9" s="33"/>
      <c r="G9" s="33"/>
      <c r="H9" s="33"/>
      <c r="I9" s="33"/>
    </row>
    <row r="10" spans="1:11" ht="18.75" x14ac:dyDescent="0.3">
      <c r="B10" s="34" t="s">
        <v>10</v>
      </c>
      <c r="C10" s="34"/>
      <c r="D10" s="34"/>
      <c r="E10" s="34"/>
      <c r="F10" s="34"/>
      <c r="G10" s="34"/>
      <c r="H10" s="34"/>
      <c r="I10" s="34"/>
    </row>
    <row r="11" spans="1:11" ht="15.75" thickBot="1" x14ac:dyDescent="0.3">
      <c r="B11" s="35" t="s">
        <v>43</v>
      </c>
      <c r="C11" s="35"/>
      <c r="D11" s="35"/>
      <c r="E11" s="35"/>
      <c r="F11" s="35"/>
      <c r="G11" s="35"/>
      <c r="H11" s="35"/>
      <c r="I11" s="35"/>
    </row>
    <row r="12" spans="1:11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36</v>
      </c>
    </row>
    <row r="13" spans="1:11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8</v>
      </c>
      <c r="I13" s="2"/>
    </row>
    <row r="14" spans="1:11" x14ac:dyDescent="0.25">
      <c r="B14" s="8"/>
      <c r="C14" s="4" t="s">
        <v>8</v>
      </c>
      <c r="D14" s="2" t="s">
        <v>8</v>
      </c>
      <c r="E14" s="2" t="s">
        <v>8</v>
      </c>
      <c r="F14" s="2" t="s">
        <v>8</v>
      </c>
      <c r="G14" s="2" t="s">
        <v>8</v>
      </c>
      <c r="H14" s="2"/>
      <c r="I14" s="2"/>
    </row>
    <row r="15" spans="1:11" x14ac:dyDescent="0.25">
      <c r="B15" s="9">
        <v>2019</v>
      </c>
      <c r="C15" s="10">
        <f>'Row 5-nom'!C15*'Discount Rate Adjustment'!$C15</f>
        <v>146.08903310105731</v>
      </c>
      <c r="D15" s="10">
        <f>'Row 5-nom'!D15*'Discount Rate Adjustment'!$C15</f>
        <v>6.3482148369629927</v>
      </c>
      <c r="E15" s="10">
        <f>'Row 5-nom'!E15*'Discount Rate Adjustment'!$C15</f>
        <v>30.272474077501979</v>
      </c>
      <c r="F15" s="10">
        <f>'Row 5-nom'!F15*'Discount Rate Adjustment'!$C15</f>
        <v>2477.859227748228</v>
      </c>
      <c r="G15" s="10">
        <f>'Row 5-nom'!G15*'Discount Rate Adjustment'!$C15</f>
        <v>1.8982517187287051</v>
      </c>
      <c r="H15" s="10">
        <f t="shared" ref="H15:H40" si="0">SUM(C15:G15)</f>
        <v>2662.4672014824791</v>
      </c>
      <c r="I15" s="15">
        <v>-4.0200164170303636E-2</v>
      </c>
      <c r="K15" s="16"/>
    </row>
    <row r="16" spans="1:11" x14ac:dyDescent="0.25">
      <c r="B16" s="9">
        <v>2020</v>
      </c>
      <c r="C16" s="10">
        <f>'Row 5-nom'!C16*'Discount Rate Adjustment'!$C16</f>
        <v>131.38297698618467</v>
      </c>
      <c r="D16" s="10">
        <f>'Row 5-nom'!D16*'Discount Rate Adjustment'!$C16</f>
        <v>5.6840604335614406</v>
      </c>
      <c r="E16" s="10">
        <f>'Row 5-nom'!E16*'Discount Rate Adjustment'!$C16</f>
        <v>29.444463473266396</v>
      </c>
      <c r="F16" s="10">
        <f>'Row 5-nom'!F16*'Discount Rate Adjustment'!$C16</f>
        <v>2546.0148764701389</v>
      </c>
      <c r="G16" s="10">
        <f>'Row 5-nom'!G16*'Discount Rate Adjustment'!$C16</f>
        <v>245.25008033352336</v>
      </c>
      <c r="H16" s="10">
        <f t="shared" si="0"/>
        <v>2957.7764576966747</v>
      </c>
      <c r="I16" s="15">
        <v>-3.3583873245664114E-2</v>
      </c>
      <c r="K16" s="16"/>
    </row>
    <row r="17" spans="2:11" x14ac:dyDescent="0.25">
      <c r="B17" s="9">
        <v>2021</v>
      </c>
      <c r="C17" s="10">
        <f>'Row 5-nom'!C17*'Discount Rate Adjustment'!$C17</f>
        <v>117.49276975980233</v>
      </c>
      <c r="D17" s="10">
        <f>'Row 5-nom'!D17*'Discount Rate Adjustment'!$C17</f>
        <v>5.0493370693452979</v>
      </c>
      <c r="E17" s="10">
        <f>'Row 5-nom'!E17*'Discount Rate Adjustment'!$C17</f>
        <v>28.666013258249279</v>
      </c>
      <c r="F17" s="10">
        <f>'Row 5-nom'!F17*'Discount Rate Adjustment'!$C17</f>
        <v>2551.7025959731263</v>
      </c>
      <c r="G17" s="10">
        <f>'Row 5-nom'!G17*'Discount Rate Adjustment'!$C17</f>
        <v>266.1370415135404</v>
      </c>
      <c r="H17" s="10">
        <f t="shared" si="0"/>
        <v>2969.0477575740633</v>
      </c>
      <c r="I17" s="15">
        <v>-9.4936943301883354E-3</v>
      </c>
      <c r="K17" s="16"/>
    </row>
    <row r="18" spans="2:11" x14ac:dyDescent="0.25">
      <c r="B18" s="9">
        <v>2022</v>
      </c>
      <c r="C18" s="10">
        <f>'Row 5-nom'!C18*'Discount Rate Adjustment'!$C18</f>
        <v>105.07552179045423</v>
      </c>
      <c r="D18" s="10">
        <f>'Row 5-nom'!D18*'Discount Rate Adjustment'!$C18</f>
        <v>4.4912152125936684</v>
      </c>
      <c r="E18" s="10">
        <f>'Row 5-nom'!E18*'Discount Rate Adjustment'!$C18</f>
        <v>25.732928364002351</v>
      </c>
      <c r="F18" s="10">
        <f>'Row 5-nom'!F18*'Discount Rate Adjustment'!$C18</f>
        <v>2522.1540625397779</v>
      </c>
      <c r="G18" s="10">
        <f>'Row 5-nom'!G18*'Discount Rate Adjustment'!$C18</f>
        <v>286.23907212087386</v>
      </c>
      <c r="H18" s="10">
        <f t="shared" si="0"/>
        <v>2943.6928000277021</v>
      </c>
      <c r="I18" s="15">
        <v>-4.995681030388776E-2</v>
      </c>
      <c r="K18" s="16"/>
    </row>
    <row r="19" spans="2:11" x14ac:dyDescent="0.25">
      <c r="B19" s="9">
        <v>2023</v>
      </c>
      <c r="C19" s="10">
        <f>'Row 5-nom'!C19*'Discount Rate Adjustment'!$C19</f>
        <v>204.19704029181381</v>
      </c>
      <c r="D19" s="10">
        <f>'Row 5-nom'!D19*'Discount Rate Adjustment'!$C19</f>
        <v>9.1416123643202223</v>
      </c>
      <c r="E19" s="10">
        <f>'Row 5-nom'!E19*'Discount Rate Adjustment'!$C19</f>
        <v>50.050271666139089</v>
      </c>
      <c r="F19" s="10">
        <f>'Row 5-nom'!F19*'Discount Rate Adjustment'!$C19</f>
        <v>2424.9426657887052</v>
      </c>
      <c r="G19" s="10">
        <f>'Row 5-nom'!G19*'Discount Rate Adjustment'!$C19</f>
        <v>299.61079841769714</v>
      </c>
      <c r="H19" s="10">
        <f t="shared" si="0"/>
        <v>2987.9423885286751</v>
      </c>
      <c r="I19" s="15">
        <v>-1.6024583930428101E-2</v>
      </c>
      <c r="K19" s="16"/>
    </row>
    <row r="20" spans="2:11" x14ac:dyDescent="0.25">
      <c r="B20" s="9">
        <v>2024</v>
      </c>
      <c r="C20" s="10">
        <f>'Row 5-nom'!C20*'Discount Rate Adjustment'!$C20</f>
        <v>183.16232512040224</v>
      </c>
      <c r="D20" s="10">
        <f>'Row 5-nom'!D20*'Discount Rate Adjustment'!$C20</f>
        <v>8.1689792473177771</v>
      </c>
      <c r="E20" s="10">
        <f>'Row 5-nom'!E20*'Discount Rate Adjustment'!$C20</f>
        <v>48.380160730175334</v>
      </c>
      <c r="F20" s="10">
        <f>'Row 5-nom'!F20*'Discount Rate Adjustment'!$C20</f>
        <v>2374.4953076761576</v>
      </c>
      <c r="G20" s="10">
        <f>'Row 5-nom'!G20*'Discount Rate Adjustment'!$C20</f>
        <v>321.29494358278271</v>
      </c>
      <c r="H20" s="10">
        <f t="shared" si="0"/>
        <v>2935.5017163568355</v>
      </c>
      <c r="I20" s="15">
        <v>-7.2738857881028858E-3</v>
      </c>
      <c r="K20" s="16"/>
    </row>
    <row r="21" spans="2:11" x14ac:dyDescent="0.25">
      <c r="B21" s="9">
        <v>2025</v>
      </c>
      <c r="C21" s="10">
        <f>'Row 5-nom'!C21*'Discount Rate Adjustment'!$C21</f>
        <v>263.00109273414944</v>
      </c>
      <c r="D21" s="10">
        <f>'Row 5-nom'!D21*'Discount Rate Adjustment'!$C21</f>
        <v>11.897527674584035</v>
      </c>
      <c r="E21" s="10">
        <f>'Row 5-nom'!E21*'Discount Rate Adjustment'!$C21</f>
        <v>66.894508600578419</v>
      </c>
      <c r="F21" s="10">
        <f>'Row 5-nom'!F21*'Discount Rate Adjustment'!$C21</f>
        <v>2277.4487519331215</v>
      </c>
      <c r="G21" s="10">
        <f>'Row 5-nom'!G21*'Discount Rate Adjustment'!$C21</f>
        <v>337.00047678805163</v>
      </c>
      <c r="H21" s="10">
        <f t="shared" si="0"/>
        <v>2956.2423577304853</v>
      </c>
      <c r="I21" s="15">
        <v>-4.7131913721310967E-2</v>
      </c>
      <c r="K21" s="16"/>
    </row>
    <row r="22" spans="2:11" x14ac:dyDescent="0.25">
      <c r="B22" s="9">
        <v>2026</v>
      </c>
      <c r="C22" s="10">
        <f>'Row 5-nom'!C22*'Discount Rate Adjustment'!$C22</f>
        <v>235.67491434234725</v>
      </c>
      <c r="D22" s="10">
        <f>'Row 5-nom'!D22*'Discount Rate Adjustment'!$C22</f>
        <v>10.613753034484262</v>
      </c>
      <c r="E22" s="10">
        <f>'Row 5-nom'!E22*'Discount Rate Adjustment'!$C22</f>
        <v>64.67941744051835</v>
      </c>
      <c r="F22" s="10">
        <f>'Row 5-nom'!F22*'Discount Rate Adjustment'!$C22</f>
        <v>2205.0734725103703</v>
      </c>
      <c r="G22" s="10">
        <f>'Row 5-nom'!G22*'Discount Rate Adjustment'!$C22</f>
        <v>363.61211951574893</v>
      </c>
      <c r="H22" s="10">
        <f t="shared" si="0"/>
        <v>2879.6536768434689</v>
      </c>
      <c r="I22" s="15">
        <v>2.6464946600181006E-3</v>
      </c>
      <c r="K22" s="16"/>
    </row>
    <row r="23" spans="2:11" x14ac:dyDescent="0.25">
      <c r="B23" s="9">
        <v>2027</v>
      </c>
      <c r="C23" s="10">
        <f>'Row 5-nom'!C23*'Discount Rate Adjustment'!$C23</f>
        <v>210.68932966232796</v>
      </c>
      <c r="D23" s="10">
        <f>'Row 5-nom'!D23*'Discount Rate Adjustment'!$C23</f>
        <v>9.4378566546193081</v>
      </c>
      <c r="E23" s="10">
        <f>'Row 5-nom'!E23*'Discount Rate Adjustment'!$C23</f>
        <v>61.890011557595763</v>
      </c>
      <c r="F23" s="10">
        <f>'Row 5-nom'!F23*'Discount Rate Adjustment'!$C23</f>
        <v>2076.9395090369453</v>
      </c>
      <c r="G23" s="10">
        <f>'Row 5-nom'!G23*'Discount Rate Adjustment'!$C23</f>
        <v>374.51020614135604</v>
      </c>
      <c r="H23" s="10">
        <f t="shared" si="0"/>
        <v>2733.4669130528441</v>
      </c>
      <c r="I23" s="15">
        <v>1.9102585095494354E-2</v>
      </c>
      <c r="K23" s="16"/>
    </row>
    <row r="24" spans="2:11" x14ac:dyDescent="0.25">
      <c r="B24" s="9">
        <v>2028</v>
      </c>
      <c r="C24" s="10">
        <f>'Row 5-nom'!C24*'Discount Rate Adjustment'!$C24</f>
        <v>188.26600668591149</v>
      </c>
      <c r="D24" s="10">
        <f>'Row 5-nom'!D24*'Discount Rate Adjustment'!$C24</f>
        <v>8.3943462955980639</v>
      </c>
      <c r="E24" s="10">
        <f>'Row 5-nom'!E24*'Discount Rate Adjustment'!$C24</f>
        <v>56.715182300153479</v>
      </c>
      <c r="F24" s="10">
        <f>'Row 5-nom'!F24*'Discount Rate Adjustment'!$C24</f>
        <v>1891.8685309445225</v>
      </c>
      <c r="G24" s="10">
        <f>'Row 5-nom'!G24*'Discount Rate Adjustment'!$C24</f>
        <v>367.02161964132057</v>
      </c>
      <c r="H24" s="10">
        <f t="shared" si="0"/>
        <v>2512.2656858675064</v>
      </c>
      <c r="I24" s="15">
        <v>-4.4619153104712657E-2</v>
      </c>
      <c r="K24" s="16"/>
    </row>
    <row r="25" spans="2:11" x14ac:dyDescent="0.25">
      <c r="B25" s="9">
        <v>2029</v>
      </c>
      <c r="C25" s="10">
        <f>'Row 5-nom'!C25*'Discount Rate Adjustment'!$C25</f>
        <v>168.13273666308564</v>
      </c>
      <c r="D25" s="10">
        <f>'Row 5-nom'!D25*'Discount Rate Adjustment'!$C25</f>
        <v>7.4654463340871873</v>
      </c>
      <c r="E25" s="10">
        <f>'Row 5-nom'!E25*'Discount Rate Adjustment'!$C25</f>
        <v>54.329218757806892</v>
      </c>
      <c r="F25" s="10">
        <f>'Row 5-nom'!F25*'Discount Rate Adjustment'!$C25</f>
        <v>1801.8245688117725</v>
      </c>
      <c r="G25" s="10">
        <f>'Row 5-nom'!G25*'Discount Rate Adjustment'!$C25</f>
        <v>379.91810601445127</v>
      </c>
      <c r="H25" s="10">
        <f t="shared" si="0"/>
        <v>2411.6700765812034</v>
      </c>
      <c r="I25" s="15">
        <v>3.9531406791475142E-3</v>
      </c>
      <c r="K25" s="16"/>
    </row>
    <row r="26" spans="2:11" x14ac:dyDescent="0.25">
      <c r="B26" s="9">
        <v>2030</v>
      </c>
      <c r="C26" s="10">
        <f>'Row 5-nom'!C26*'Discount Rate Adjustment'!$C26</f>
        <v>175.53373991961499</v>
      </c>
      <c r="D26" s="10">
        <f>'Row 5-nom'!D26*'Discount Rate Adjustment'!$C26</f>
        <v>7.8238042076194079</v>
      </c>
      <c r="E26" s="10">
        <f>'Row 5-nom'!E26*'Discount Rate Adjustment'!$C26</f>
        <v>64.222558462441228</v>
      </c>
      <c r="F26" s="10">
        <f>'Row 5-nom'!F26*'Discount Rate Adjustment'!$C26</f>
        <v>1760.2675230795469</v>
      </c>
      <c r="G26" s="10">
        <f>'Row 5-nom'!G26*'Discount Rate Adjustment'!$C26</f>
        <v>404.60765322792565</v>
      </c>
      <c r="H26" s="10">
        <f t="shared" si="0"/>
        <v>2412.4552788971482</v>
      </c>
      <c r="I26" s="15">
        <v>0.18506880008271498</v>
      </c>
      <c r="K26" s="16"/>
    </row>
    <row r="27" spans="2:11" x14ac:dyDescent="0.25">
      <c r="B27" s="9">
        <v>2031</v>
      </c>
      <c r="C27" s="10">
        <f>'Row 5-nom'!C27*'Discount Rate Adjustment'!$C27</f>
        <v>192.96941864515668</v>
      </c>
      <c r="D27" s="10">
        <f>'Row 5-nom'!D27*'Discount Rate Adjustment'!$C27</f>
        <v>8.6456552828264712</v>
      </c>
      <c r="E27" s="10">
        <f>'Row 5-nom'!E27*'Discount Rate Adjustment'!$C27</f>
        <v>62.368572478345541</v>
      </c>
      <c r="F27" s="10">
        <f>'Row 5-nom'!F27*'Discount Rate Adjustment'!$C27</f>
        <v>1715.5264158969403</v>
      </c>
      <c r="G27" s="10">
        <f>'Row 5-nom'!G27*'Discount Rate Adjustment'!$C27</f>
        <v>429.98926871645403</v>
      </c>
      <c r="H27" s="10">
        <f t="shared" si="0"/>
        <v>2409.4993310197233</v>
      </c>
      <c r="I27" s="15">
        <v>3.5618792255646257E-2</v>
      </c>
      <c r="K27" s="16"/>
    </row>
    <row r="28" spans="2:11" x14ac:dyDescent="0.25">
      <c r="B28" s="9">
        <v>2032</v>
      </c>
      <c r="C28" s="10">
        <f>'Row 5-nom'!C28*'Discount Rate Adjustment'!$C28</f>
        <v>275.45547542176524</v>
      </c>
      <c r="D28" s="10">
        <f>'Row 5-nom'!D28*'Discount Rate Adjustment'!$C28</f>
        <v>12.492539576671723</v>
      </c>
      <c r="E28" s="10">
        <f>'Row 5-nom'!E28*'Discount Rate Adjustment'!$C28</f>
        <v>83.37129178450698</v>
      </c>
      <c r="F28" s="10">
        <f>'Row 5-nom'!F28*'Discount Rate Adjustment'!$C28</f>
        <v>1756.4655472297404</v>
      </c>
      <c r="G28" s="10">
        <f>'Row 5-nom'!G28*'Discount Rate Adjustment'!$C28</f>
        <v>486.38212520109062</v>
      </c>
      <c r="H28" s="10">
        <f t="shared" si="0"/>
        <v>2614.166979213775</v>
      </c>
      <c r="I28" s="15">
        <v>-0.10291120162564123</v>
      </c>
      <c r="K28" s="16"/>
    </row>
    <row r="29" spans="2:11" x14ac:dyDescent="0.25">
      <c r="B29" s="9">
        <v>2033</v>
      </c>
      <c r="C29" s="10">
        <f>'Row 5-nom'!C29*'Discount Rate Adjustment'!$C29</f>
        <v>311.50876667457442</v>
      </c>
      <c r="D29" s="10">
        <f>'Row 5-nom'!D29*'Discount Rate Adjustment'!$C29</f>
        <v>14.153588393107453</v>
      </c>
      <c r="E29" s="10">
        <f>'Row 5-nom'!E29*'Discount Rate Adjustment'!$C29</f>
        <v>94.628850151142686</v>
      </c>
      <c r="F29" s="10">
        <f>'Row 5-nom'!F29*'Discount Rate Adjustment'!$C29</f>
        <v>1768.8862158117747</v>
      </c>
      <c r="G29" s="10">
        <f>'Row 5-nom'!G29*'Discount Rate Adjustment'!$C29</f>
        <v>535.41781261297001</v>
      </c>
      <c r="H29" s="10">
        <f t="shared" si="0"/>
        <v>2724.5952336435694</v>
      </c>
      <c r="I29" s="15">
        <v>4.8309654364159058E-2</v>
      </c>
      <c r="K29" s="16"/>
    </row>
    <row r="30" spans="2:11" x14ac:dyDescent="0.25">
      <c r="B30" s="9">
        <v>2034</v>
      </c>
      <c r="C30" s="10">
        <f>'Row 5-nom'!C30*'Discount Rate Adjustment'!$C30</f>
        <v>309.1184557126594</v>
      </c>
      <c r="D30" s="10">
        <f>'Row 5-nom'!D30*'Discount Rate Adjustment'!$C30</f>
        <v>14.020283084796159</v>
      </c>
      <c r="E30" s="10">
        <f>'Row 5-nom'!E30*'Discount Rate Adjustment'!$C30</f>
        <v>96.460275175520749</v>
      </c>
      <c r="F30" s="10">
        <f>'Row 5-nom'!F30*'Discount Rate Adjustment'!$C30</f>
        <v>1714.4583894640566</v>
      </c>
      <c r="G30" s="10">
        <f>'Row 5-nom'!G30*'Discount Rate Adjustment'!$C30</f>
        <v>565.8213281511695</v>
      </c>
      <c r="H30" s="10">
        <f t="shared" si="0"/>
        <v>2699.8787315882023</v>
      </c>
      <c r="I30" s="15">
        <v>3.3571573035621492E-2</v>
      </c>
      <c r="K30" s="16"/>
    </row>
    <row r="31" spans="2:11" x14ac:dyDescent="0.25">
      <c r="B31" s="9">
        <v>2035</v>
      </c>
      <c r="C31" s="10">
        <f>'Row 5-nom'!C31*'Discount Rate Adjustment'!$C31</f>
        <v>305.11134896214088</v>
      </c>
      <c r="D31" s="10">
        <f>'Row 5-nom'!D31*'Discount Rate Adjustment'!$C31</f>
        <v>13.834188309375373</v>
      </c>
      <c r="E31" s="10">
        <f>'Row 5-nom'!E31*'Discount Rate Adjustment'!$C31</f>
        <v>228.9846597747692</v>
      </c>
      <c r="F31" s="10">
        <f>'Row 5-nom'!F31*'Discount Rate Adjustment'!$C31</f>
        <v>1642.6563639291858</v>
      </c>
      <c r="G31" s="10">
        <f>'Row 5-nom'!G31*'Discount Rate Adjustment'!$C31</f>
        <v>588.46160782948334</v>
      </c>
      <c r="H31" s="10">
        <f t="shared" si="0"/>
        <v>2779.0481688049545</v>
      </c>
      <c r="I31" s="15">
        <v>1.2834176489782759E-2</v>
      </c>
      <c r="K31" s="16"/>
    </row>
    <row r="32" spans="2:11" x14ac:dyDescent="0.25">
      <c r="B32" s="9">
        <v>2036</v>
      </c>
      <c r="C32" s="10">
        <f>'Row 5-nom'!C32*'Discount Rate Adjustment'!$C32</f>
        <v>327.79522061959159</v>
      </c>
      <c r="D32" s="10">
        <f>'Row 5-nom'!D32*'Discount Rate Adjustment'!$C32</f>
        <v>14.906995288894429</v>
      </c>
      <c r="E32" s="10">
        <f>'Row 5-nom'!E32*'Discount Rate Adjustment'!$C32</f>
        <v>231.90393260465186</v>
      </c>
      <c r="F32" s="10">
        <f>'Row 5-nom'!F32*'Discount Rate Adjustment'!$C32</f>
        <v>1675.3349213852391</v>
      </c>
      <c r="G32" s="10">
        <f>'Row 5-nom'!G32*'Discount Rate Adjustment'!$C32</f>
        <v>658.38846709782138</v>
      </c>
      <c r="H32" s="10">
        <f t="shared" si="0"/>
        <v>2908.3295369961984</v>
      </c>
      <c r="I32" s="15">
        <v>6.3814778395224231E-2</v>
      </c>
      <c r="K32" s="16"/>
    </row>
    <row r="33" spans="2:11" x14ac:dyDescent="0.25">
      <c r="B33" s="9">
        <v>2037</v>
      </c>
      <c r="C33" s="10">
        <f>'Row 5-nom'!C33*'Discount Rate Adjustment'!$C33</f>
        <v>318.82734757733346</v>
      </c>
      <c r="D33" s="10">
        <f>'Row 5-nom'!D33*'Discount Rate Adjustment'!$C33</f>
        <v>14.479834380776158</v>
      </c>
      <c r="E33" s="10">
        <f>'Row 5-nom'!E33*'Discount Rate Adjustment'!$C33</f>
        <v>226.77328353291125</v>
      </c>
      <c r="F33" s="10">
        <f>'Row 5-nom'!F33*'Discount Rate Adjustment'!$C33</f>
        <v>1605.37565575243</v>
      </c>
      <c r="G33" s="10">
        <f>'Row 5-nom'!G33*'Discount Rate Adjustment'!$C33</f>
        <v>678.90532938988531</v>
      </c>
      <c r="H33" s="10">
        <f t="shared" si="0"/>
        <v>2844.3614506333361</v>
      </c>
      <c r="I33" s="15">
        <v>3.0562480564490072E-2</v>
      </c>
      <c r="K33" s="16"/>
    </row>
    <row r="34" spans="2:11" x14ac:dyDescent="0.25">
      <c r="B34" s="9">
        <v>2038</v>
      </c>
      <c r="C34" s="10">
        <f>'Row 5-nom'!C34*'Discount Rate Adjustment'!$C34</f>
        <v>309.22392103895294</v>
      </c>
      <c r="D34" s="10">
        <f>'Row 5-nom'!D34*'Discount Rate Adjustment'!$C34</f>
        <v>14.052469759034615</v>
      </c>
      <c r="E34" s="10">
        <f>'Row 5-nom'!E34*'Discount Rate Adjustment'!$C34</f>
        <v>220.78497726850969</v>
      </c>
      <c r="F34" s="10">
        <f>'Row 5-nom'!F34*'Discount Rate Adjustment'!$C34</f>
        <v>1543.7411894694183</v>
      </c>
      <c r="G34" s="10">
        <f>'Row 5-nom'!G34*'Discount Rate Adjustment'!$C34</f>
        <v>700.57768736876642</v>
      </c>
      <c r="H34" s="10">
        <f t="shared" si="0"/>
        <v>2788.3802449046821</v>
      </c>
      <c r="I34" s="15">
        <v>3.4854035562100823E-2</v>
      </c>
      <c r="K34" s="16"/>
    </row>
    <row r="35" spans="2:11" x14ac:dyDescent="0.25">
      <c r="B35" s="9">
        <v>2039</v>
      </c>
      <c r="C35" s="10">
        <f>'Row 5-nom'!C35*'Discount Rate Adjustment'!$C35</f>
        <v>299.36790819831725</v>
      </c>
      <c r="D35" s="10">
        <f>'Row 5-nom'!D35*'Discount Rate Adjustment'!$C35</f>
        <v>13.621367163327214</v>
      </c>
      <c r="E35" s="10">
        <f>'Row 5-nom'!E35*'Discount Rate Adjustment'!$C35</f>
        <v>216.53163351419022</v>
      </c>
      <c r="F35" s="10">
        <f>'Row 5-nom'!F35*'Discount Rate Adjustment'!$C35</f>
        <v>1498.1880466671137</v>
      </c>
      <c r="G35" s="10">
        <f>'Row 5-nom'!G35*'Discount Rate Adjustment'!$C35</f>
        <v>730.30350167030576</v>
      </c>
      <c r="H35" s="10">
        <f t="shared" si="0"/>
        <v>2758.012457213254</v>
      </c>
      <c r="I35" s="15">
        <v>4.8429409941724989E-2</v>
      </c>
      <c r="K35" s="16"/>
    </row>
    <row r="36" spans="2:11" x14ac:dyDescent="0.25">
      <c r="B36" s="9">
        <v>2040</v>
      </c>
      <c r="C36" s="10">
        <f>'Row 5-nom'!C36*'Discount Rate Adjustment'!$C36</f>
        <v>289.41891307103509</v>
      </c>
      <c r="D36" s="10">
        <f>'Row 5-nom'!D36*'Discount Rate Adjustment'!$C36</f>
        <v>13.186176468974056</v>
      </c>
      <c r="E36" s="10">
        <f>'Row 5-nom'!E36*'Discount Rate Adjustment'!$C36</f>
        <v>210.3061078097297</v>
      </c>
      <c r="F36" s="10">
        <f>'Row 5-nom'!F36*'Discount Rate Adjustment'!$C36</f>
        <v>1443.9066913253937</v>
      </c>
      <c r="G36" s="10">
        <f>'Row 5-nom'!G36*'Discount Rate Adjustment'!$C36</f>
        <v>753.14660960904098</v>
      </c>
      <c r="H36" s="10">
        <f t="shared" si="0"/>
        <v>2709.9644982841737</v>
      </c>
      <c r="I36" s="15">
        <v>3.3259148171127309E-2</v>
      </c>
      <c r="K36" s="16"/>
    </row>
    <row r="37" spans="2:11" x14ac:dyDescent="0.25">
      <c r="B37" s="9">
        <v>2041</v>
      </c>
      <c r="C37" s="10">
        <f>'Row 5-nom'!C37*'Discount Rate Adjustment'!$C37</f>
        <v>279.30717202888718</v>
      </c>
      <c r="D37" s="10">
        <f>'Row 5-nom'!D37*'Discount Rate Adjustment'!$C37</f>
        <v>12.74866660568836</v>
      </c>
      <c r="E37" s="10">
        <f>'Row 5-nom'!E37*'Discount Rate Adjustment'!$C37</f>
        <v>205.04842214833587</v>
      </c>
      <c r="F37" s="10">
        <f>'Row 5-nom'!F37*'Discount Rate Adjustment'!$C37</f>
        <v>1384.610890793866</v>
      </c>
      <c r="G37" s="10">
        <f>'Row 5-nom'!G37*'Discount Rate Adjustment'!$C37</f>
        <v>770.89921973782475</v>
      </c>
      <c r="H37" s="10">
        <f t="shared" si="0"/>
        <v>2652.6143713146021</v>
      </c>
      <c r="I37" s="15">
        <v>3.9619417510342619E-2</v>
      </c>
      <c r="K37" s="16"/>
    </row>
    <row r="38" spans="2:11" x14ac:dyDescent="0.25">
      <c r="B38" s="9">
        <v>2042</v>
      </c>
      <c r="C38" s="10">
        <f>'Row 5-nom'!C38*'Discount Rate Adjustment'!$C38</f>
        <v>248.67604545578024</v>
      </c>
      <c r="D38" s="10">
        <f>'Row 5-nom'!D38*'Discount Rate Adjustment'!$C38</f>
        <v>11.355086726348574</v>
      </c>
      <c r="E38" s="10">
        <f>'Row 5-nom'!E38*'Discount Rate Adjustment'!$C38</f>
        <v>199.30473699377274</v>
      </c>
      <c r="F38" s="10">
        <f>'Row 5-nom'!F38*'Discount Rate Adjustment'!$C38</f>
        <v>1339.9308064574384</v>
      </c>
      <c r="G38" s="10">
        <f>'Row 5-nom'!G38*'Discount Rate Adjustment'!$C38</f>
        <v>795.59830923384209</v>
      </c>
      <c r="H38" s="10">
        <f t="shared" si="0"/>
        <v>2594.8649848671821</v>
      </c>
      <c r="I38" s="15">
        <v>0.18540429950903567</v>
      </c>
      <c r="K38" s="16"/>
    </row>
    <row r="39" spans="2:11" x14ac:dyDescent="0.25">
      <c r="B39" s="9">
        <v>2043</v>
      </c>
      <c r="C39" s="10">
        <f>'Row 5-nom'!C39*'Discount Rate Adjustment'!$C39</f>
        <v>259.6822554498778</v>
      </c>
      <c r="D39" s="10">
        <f>'Row 5-nom'!D39*'Discount Rate Adjustment'!$C39</f>
        <v>11.897380311360886</v>
      </c>
      <c r="E39" s="10">
        <f>'Row 5-nom'!E39*'Discount Rate Adjustment'!$C39</f>
        <v>194.72357794666718</v>
      </c>
      <c r="F39" s="10">
        <f>'Row 5-nom'!F39*'Discount Rate Adjustment'!$C39</f>
        <v>1343.2825520686392</v>
      </c>
      <c r="G39" s="10">
        <f>'Row 5-nom'!G39*'Discount Rate Adjustment'!$C39</f>
        <v>857.59562275712369</v>
      </c>
      <c r="H39" s="10">
        <f t="shared" si="0"/>
        <v>2667.1813885336687</v>
      </c>
      <c r="I39" s="15">
        <v>1.0049989727197371E-2</v>
      </c>
      <c r="K39" s="16"/>
    </row>
    <row r="40" spans="2:11" x14ac:dyDescent="0.25">
      <c r="B40" s="9">
        <v>2044</v>
      </c>
      <c r="C40" s="10">
        <f>'Row 5-nom'!C40*'Discount Rate Adjustment'!$C40</f>
        <v>249.44639569819051</v>
      </c>
      <c r="D40" s="10">
        <f>'Row 5-nom'!D40*'Discount Rate Adjustment'!$C40</f>
        <v>11.433916496803286</v>
      </c>
      <c r="E40" s="10">
        <f>'Row 5-nom'!E40*'Discount Rate Adjustment'!$C40</f>
        <v>189.56255761927156</v>
      </c>
      <c r="F40" s="10">
        <f>'Row 5-nom'!F40*'Discount Rate Adjustment'!$C40</f>
        <v>1287.4461885558303</v>
      </c>
      <c r="G40" s="10">
        <f>'Row 5-nom'!G40*'Discount Rate Adjustment'!$C40</f>
        <v>873.12722583414734</v>
      </c>
      <c r="H40" s="10">
        <f t="shared" si="0"/>
        <v>2611.0162842042428</v>
      </c>
      <c r="I40" s="15">
        <v>4.3089328871662877E-2</v>
      </c>
      <c r="K40" s="16"/>
    </row>
    <row r="42" spans="2:11" x14ac:dyDescent="0.25">
      <c r="B42" s="12" t="s">
        <v>44</v>
      </c>
    </row>
    <row r="43" spans="2:11" x14ac:dyDescent="0.25">
      <c r="B43" s="12" t="s">
        <v>45</v>
      </c>
    </row>
    <row r="44" spans="2:11" x14ac:dyDescent="0.25">
      <c r="B44" s="12" t="s">
        <v>46</v>
      </c>
    </row>
    <row r="45" spans="2:11" x14ac:dyDescent="0.25">
      <c r="B45" s="12"/>
    </row>
    <row r="46" spans="2:11" x14ac:dyDescent="0.25">
      <c r="B46" s="12" t="s">
        <v>16</v>
      </c>
    </row>
    <row r="47" spans="2:11" x14ac:dyDescent="0.25">
      <c r="B47" s="12" t="s">
        <v>17</v>
      </c>
    </row>
    <row r="48" spans="2:11" x14ac:dyDescent="0.25">
      <c r="B48" s="12" t="s">
        <v>18</v>
      </c>
    </row>
    <row r="49" spans="2:2" x14ac:dyDescent="0.25">
      <c r="B49" s="12" t="s">
        <v>47</v>
      </c>
    </row>
  </sheetData>
  <mergeCells count="4">
    <mergeCell ref="B8:I8"/>
    <mergeCell ref="B9:I9"/>
    <mergeCell ref="B10:I10"/>
    <mergeCell ref="B11:I11"/>
  </mergeCells>
  <pageMargins left="0.7" right="0.7" top="0.75" bottom="0.75" header="0.3" footer="0.3"/>
  <pageSetup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showGridLines="0" workbookViewId="0"/>
  </sheetViews>
  <sheetFormatPr defaultRowHeight="15" x14ac:dyDescent="0.25"/>
  <cols>
    <col min="2" max="2" width="9.140625" style="6"/>
    <col min="3" max="8" width="15.140625" customWidth="1"/>
    <col min="9" max="9" width="17.28515625" customWidth="1"/>
  </cols>
  <sheetData>
    <row r="1" spans="1:11" x14ac:dyDescent="0.25">
      <c r="A1" s="31" t="s">
        <v>48</v>
      </c>
      <c r="B1" s="30"/>
    </row>
    <row r="2" spans="1:11" x14ac:dyDescent="0.25">
      <c r="A2" s="31" t="s">
        <v>49</v>
      </c>
      <c r="B2" s="30"/>
    </row>
    <row r="3" spans="1:11" x14ac:dyDescent="0.25">
      <c r="A3" s="31" t="s">
        <v>50</v>
      </c>
      <c r="B3" s="30"/>
    </row>
    <row r="4" spans="1:11" x14ac:dyDescent="0.25">
      <c r="A4" s="31" t="s">
        <v>52</v>
      </c>
      <c r="B4" s="30"/>
    </row>
    <row r="5" spans="1:11" x14ac:dyDescent="0.25">
      <c r="A5" s="32" t="s">
        <v>51</v>
      </c>
      <c r="B5" s="30"/>
    </row>
    <row r="6" spans="1:11" x14ac:dyDescent="0.25">
      <c r="A6" s="32" t="s">
        <v>59</v>
      </c>
      <c r="B6" s="30"/>
    </row>
    <row r="7" spans="1:11" x14ac:dyDescent="0.25">
      <c r="A7">
        <v>1</v>
      </c>
      <c r="I7" s="6" t="s">
        <v>13</v>
      </c>
    </row>
    <row r="8" spans="1:11" x14ac:dyDescent="0.25">
      <c r="B8" s="33" t="s">
        <v>14</v>
      </c>
      <c r="C8" s="33"/>
      <c r="D8" s="33"/>
      <c r="E8" s="33"/>
      <c r="F8" s="33"/>
      <c r="G8" s="33"/>
      <c r="H8" s="33"/>
      <c r="I8" s="33"/>
    </row>
    <row r="9" spans="1:11" x14ac:dyDescent="0.25">
      <c r="B9" s="33" t="s">
        <v>15</v>
      </c>
      <c r="C9" s="33"/>
      <c r="D9" s="33"/>
      <c r="E9" s="33"/>
      <c r="F9" s="33"/>
      <c r="G9" s="33"/>
      <c r="H9" s="33"/>
      <c r="I9" s="33"/>
    </row>
    <row r="10" spans="1:11" ht="18.75" x14ac:dyDescent="0.3">
      <c r="B10" s="34" t="s">
        <v>10</v>
      </c>
      <c r="C10" s="34"/>
      <c r="D10" s="34"/>
      <c r="E10" s="34"/>
      <c r="F10" s="34"/>
      <c r="G10" s="34"/>
      <c r="H10" s="34"/>
      <c r="I10" s="34"/>
    </row>
    <row r="11" spans="1:11" ht="15.75" thickBot="1" x14ac:dyDescent="0.3">
      <c r="B11" s="35" t="s">
        <v>9</v>
      </c>
      <c r="C11" s="35"/>
      <c r="D11" s="35"/>
      <c r="E11" s="35"/>
      <c r="F11" s="35"/>
      <c r="G11" s="35"/>
      <c r="H11" s="35"/>
      <c r="I11" s="35"/>
    </row>
    <row r="12" spans="1:11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11</v>
      </c>
    </row>
    <row r="13" spans="1:11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8</v>
      </c>
      <c r="I13" s="2"/>
    </row>
    <row r="14" spans="1:11" x14ac:dyDescent="0.25">
      <c r="B14" s="8"/>
      <c r="C14" s="4" t="s">
        <v>8</v>
      </c>
      <c r="D14" s="2" t="s">
        <v>8</v>
      </c>
      <c r="E14" s="2" t="s">
        <v>8</v>
      </c>
      <c r="F14" s="2" t="s">
        <v>8</v>
      </c>
      <c r="G14" s="2" t="s">
        <v>8</v>
      </c>
      <c r="H14" s="2"/>
      <c r="I14" s="2"/>
    </row>
    <row r="15" spans="1:11" x14ac:dyDescent="0.25">
      <c r="B15" s="9">
        <v>2019</v>
      </c>
      <c r="C15" s="10">
        <v>206</v>
      </c>
      <c r="D15" s="10">
        <v>15.362</v>
      </c>
      <c r="E15" s="10">
        <v>37.942</v>
      </c>
      <c r="F15" s="10">
        <v>3779.7350000000001</v>
      </c>
      <c r="G15" s="10">
        <v>8.677999999999999</v>
      </c>
      <c r="H15" s="10">
        <f t="shared" ref="H15:H39" si="0">SUM(C15:G15)</f>
        <v>4047.7170000000001</v>
      </c>
      <c r="I15" s="9" t="s">
        <v>12</v>
      </c>
      <c r="K15" s="11"/>
    </row>
    <row r="16" spans="1:11" x14ac:dyDescent="0.25">
      <c r="B16" s="9">
        <v>2020</v>
      </c>
      <c r="C16" s="10">
        <v>199</v>
      </c>
      <c r="D16" s="10">
        <v>14.802</v>
      </c>
      <c r="E16" s="10">
        <v>38.457999999999998</v>
      </c>
      <c r="F16" s="10">
        <v>3968.3820000000001</v>
      </c>
      <c r="G16" s="10">
        <v>382.60300000000001</v>
      </c>
      <c r="H16" s="10">
        <f t="shared" si="0"/>
        <v>4603.2449999999999</v>
      </c>
      <c r="I16" s="9" t="s">
        <v>12</v>
      </c>
      <c r="K16" s="11"/>
    </row>
    <row r="17" spans="2:11" x14ac:dyDescent="0.25">
      <c r="B17" s="9">
        <v>2021</v>
      </c>
      <c r="C17" s="10">
        <v>191</v>
      </c>
      <c r="D17" s="10">
        <v>14.15</v>
      </c>
      <c r="E17" s="10">
        <v>39.344000000000001</v>
      </c>
      <c r="F17" s="10">
        <v>4131.2169999999996</v>
      </c>
      <c r="G17" s="10">
        <v>563.24</v>
      </c>
      <c r="H17" s="10">
        <f t="shared" si="0"/>
        <v>4938.9509999999991</v>
      </c>
      <c r="I17" s="9" t="s">
        <v>12</v>
      </c>
      <c r="K17" s="11"/>
    </row>
    <row r="18" spans="2:11" x14ac:dyDescent="0.25">
      <c r="B18" s="9">
        <v>2022</v>
      </c>
      <c r="C18" s="10">
        <v>184</v>
      </c>
      <c r="D18" s="10">
        <v>13.544</v>
      </c>
      <c r="E18" s="10">
        <v>40.508000000000003</v>
      </c>
      <c r="F18" s="10">
        <v>4288.9750000000004</v>
      </c>
      <c r="G18" s="10">
        <v>503.10899999999998</v>
      </c>
      <c r="H18" s="10">
        <f t="shared" si="0"/>
        <v>5030.1360000000004</v>
      </c>
      <c r="I18" s="9" t="s">
        <v>12</v>
      </c>
      <c r="K18" s="11"/>
    </row>
    <row r="19" spans="2:11" x14ac:dyDescent="0.25">
      <c r="B19" s="9">
        <v>2023</v>
      </c>
      <c r="C19" s="10">
        <v>277</v>
      </c>
      <c r="D19" s="10">
        <v>21.619</v>
      </c>
      <c r="E19" s="10">
        <v>66.042000000000002</v>
      </c>
      <c r="F19" s="10">
        <v>4470.34</v>
      </c>
      <c r="G19" s="10">
        <v>575.00900000000001</v>
      </c>
      <c r="H19" s="10">
        <f t="shared" si="0"/>
        <v>5410.01</v>
      </c>
      <c r="I19" s="9" t="s">
        <v>12</v>
      </c>
      <c r="K19" s="11"/>
    </row>
    <row r="20" spans="2:11" x14ac:dyDescent="0.25">
      <c r="B20" s="9">
        <v>2024</v>
      </c>
      <c r="C20" s="10">
        <v>369</v>
      </c>
      <c r="D20" s="10">
        <v>29.677</v>
      </c>
      <c r="E20" s="10">
        <v>92.964999999999989</v>
      </c>
      <c r="F20" s="10">
        <v>4693.3140000000003</v>
      </c>
      <c r="G20" s="10">
        <v>652.96600000000001</v>
      </c>
      <c r="H20" s="10">
        <f t="shared" si="0"/>
        <v>5837.9220000000005</v>
      </c>
      <c r="I20" s="9" t="s">
        <v>12</v>
      </c>
      <c r="K20" s="11"/>
    </row>
    <row r="21" spans="2:11" x14ac:dyDescent="0.25">
      <c r="B21" s="9">
        <v>2025</v>
      </c>
      <c r="C21" s="10">
        <v>461</v>
      </c>
      <c r="D21" s="10">
        <v>37.652000000000001</v>
      </c>
      <c r="E21" s="10">
        <v>121.18299999999999</v>
      </c>
      <c r="F21" s="10">
        <v>4830.1409999999996</v>
      </c>
      <c r="G21" s="10">
        <v>738.09100000000001</v>
      </c>
      <c r="H21" s="10">
        <f t="shared" si="0"/>
        <v>6188.067</v>
      </c>
      <c r="I21" s="9" t="s">
        <v>12</v>
      </c>
      <c r="K21" s="11"/>
    </row>
    <row r="22" spans="2:11" x14ac:dyDescent="0.25">
      <c r="B22" s="9">
        <v>2026</v>
      </c>
      <c r="C22" s="10">
        <v>444</v>
      </c>
      <c r="D22" s="10">
        <v>36.109000000000002</v>
      </c>
      <c r="E22" s="10">
        <v>124.298</v>
      </c>
      <c r="F22" s="10">
        <v>4865.9170000000004</v>
      </c>
      <c r="G22" s="10">
        <v>821.95699999999999</v>
      </c>
      <c r="H22" s="10">
        <f t="shared" si="0"/>
        <v>6292.2810000000009</v>
      </c>
      <c r="I22" s="9" t="s">
        <v>12</v>
      </c>
      <c r="K22" s="11"/>
    </row>
    <row r="23" spans="2:11" x14ac:dyDescent="0.25">
      <c r="B23" s="9">
        <v>2027</v>
      </c>
      <c r="C23" s="10">
        <v>426</v>
      </c>
      <c r="D23" s="10">
        <v>34.561999999999998</v>
      </c>
      <c r="E23" s="10">
        <v>126.693</v>
      </c>
      <c r="F23" s="10">
        <v>4789.125</v>
      </c>
      <c r="G23" s="10">
        <v>868.58600000000001</v>
      </c>
      <c r="H23" s="10">
        <f t="shared" si="0"/>
        <v>6244.9660000000003</v>
      </c>
      <c r="I23" s="9" t="s">
        <v>12</v>
      </c>
      <c r="K23" s="11"/>
    </row>
    <row r="24" spans="2:11" x14ac:dyDescent="0.25">
      <c r="B24" s="9">
        <v>2028</v>
      </c>
      <c r="C24" s="10">
        <v>409</v>
      </c>
      <c r="D24" s="10">
        <v>33.088000000000001</v>
      </c>
      <c r="E24" s="10">
        <v>130.05699999999999</v>
      </c>
      <c r="F24" s="10">
        <v>4949.4179999999997</v>
      </c>
      <c r="G24" s="10">
        <v>973.19999999999993</v>
      </c>
      <c r="H24" s="10">
        <f t="shared" si="0"/>
        <v>6494.7629999999999</v>
      </c>
      <c r="I24" s="9" t="s">
        <v>12</v>
      </c>
      <c r="K24" s="11"/>
    </row>
    <row r="25" spans="2:11" x14ac:dyDescent="0.25">
      <c r="B25" s="9">
        <v>2029</v>
      </c>
      <c r="C25" s="10">
        <v>501</v>
      </c>
      <c r="D25" s="10">
        <v>41.076000000000001</v>
      </c>
      <c r="E25" s="10">
        <v>160.04700000000003</v>
      </c>
      <c r="F25" s="10">
        <v>5232.8850000000002</v>
      </c>
      <c r="G25" s="10">
        <v>1116.4170000000001</v>
      </c>
      <c r="H25" s="10">
        <f t="shared" si="0"/>
        <v>7051.4250000000002</v>
      </c>
      <c r="I25" s="9" t="s">
        <v>12</v>
      </c>
      <c r="K25" s="11"/>
    </row>
    <row r="26" spans="2:11" x14ac:dyDescent="0.25">
      <c r="B26" s="9">
        <v>2030</v>
      </c>
      <c r="C26" s="10">
        <v>621</v>
      </c>
      <c r="D26" s="10">
        <v>51.466000000000001</v>
      </c>
      <c r="E26" s="10">
        <v>198.49999999999997</v>
      </c>
      <c r="F26" s="10">
        <v>5540.7809999999999</v>
      </c>
      <c r="G26" s="10">
        <v>1277.201</v>
      </c>
      <c r="H26" s="10">
        <f t="shared" si="0"/>
        <v>7688.9480000000003</v>
      </c>
      <c r="I26" s="9" t="s">
        <v>12</v>
      </c>
      <c r="K26" s="11"/>
    </row>
    <row r="27" spans="2:11" x14ac:dyDescent="0.25">
      <c r="B27" s="9">
        <v>2031</v>
      </c>
      <c r="C27" s="10">
        <v>723</v>
      </c>
      <c r="D27" s="10">
        <v>60.220999999999997</v>
      </c>
      <c r="E27" s="10">
        <v>234.72</v>
      </c>
      <c r="F27" s="10">
        <v>5766.37</v>
      </c>
      <c r="G27" s="10">
        <v>1457.309</v>
      </c>
      <c r="H27" s="10">
        <f t="shared" si="0"/>
        <v>8241.619999999999</v>
      </c>
      <c r="I27" s="9" t="s">
        <v>12</v>
      </c>
      <c r="K27" s="11"/>
    </row>
    <row r="28" spans="2:11" x14ac:dyDescent="0.25">
      <c r="B28" s="9">
        <v>2032</v>
      </c>
      <c r="C28" s="10">
        <v>1083</v>
      </c>
      <c r="D28" s="10">
        <v>91.411000000000001</v>
      </c>
      <c r="E28" s="10">
        <v>336.23999999999995</v>
      </c>
      <c r="F28" s="10">
        <v>6275.8339999999998</v>
      </c>
      <c r="G28" s="10">
        <v>1758.78</v>
      </c>
      <c r="H28" s="10">
        <f t="shared" si="0"/>
        <v>9545.2649999999994</v>
      </c>
      <c r="I28" s="9" t="s">
        <v>12</v>
      </c>
      <c r="K28" s="11"/>
    </row>
    <row r="29" spans="2:11" x14ac:dyDescent="0.25">
      <c r="B29" s="9">
        <v>2033</v>
      </c>
      <c r="C29" s="10">
        <v>1309</v>
      </c>
      <c r="D29" s="10">
        <v>110.768</v>
      </c>
      <c r="E29" s="10">
        <v>411.34500000000003</v>
      </c>
      <c r="F29" s="10">
        <v>6799.2060000000001</v>
      </c>
      <c r="G29" s="10">
        <v>2101.2249999999999</v>
      </c>
      <c r="H29" s="10">
        <f t="shared" si="0"/>
        <v>10731.544</v>
      </c>
      <c r="I29" s="9" t="s">
        <v>12</v>
      </c>
      <c r="K29" s="11"/>
    </row>
    <row r="30" spans="2:11" x14ac:dyDescent="0.25">
      <c r="B30" s="9">
        <v>2034</v>
      </c>
      <c r="C30" s="10">
        <v>1395</v>
      </c>
      <c r="D30" s="10">
        <v>117.98099999999999</v>
      </c>
      <c r="E30" s="10">
        <v>456.07699999999994</v>
      </c>
      <c r="F30" s="10">
        <v>7030.0870000000004</v>
      </c>
      <c r="G30" s="10">
        <v>2352.4719999999998</v>
      </c>
      <c r="H30" s="10">
        <f t="shared" si="0"/>
        <v>11351.617</v>
      </c>
      <c r="I30" s="9" t="s">
        <v>12</v>
      </c>
      <c r="K30" s="11"/>
    </row>
    <row r="31" spans="2:11" x14ac:dyDescent="0.25">
      <c r="B31" s="9">
        <v>2035</v>
      </c>
      <c r="C31" s="10">
        <v>1480</v>
      </c>
      <c r="D31" s="10">
        <v>125.309</v>
      </c>
      <c r="E31" s="10">
        <v>503.10599999999999</v>
      </c>
      <c r="F31" s="10">
        <v>7282.076</v>
      </c>
      <c r="G31" s="10">
        <v>2638.7730000000001</v>
      </c>
      <c r="H31" s="10">
        <f t="shared" si="0"/>
        <v>12029.263999999999</v>
      </c>
      <c r="I31" s="9" t="s">
        <v>12</v>
      </c>
      <c r="K31" s="11"/>
    </row>
    <row r="32" spans="2:11" x14ac:dyDescent="0.25">
      <c r="B32" s="9">
        <v>2036</v>
      </c>
      <c r="C32" s="10">
        <v>1712</v>
      </c>
      <c r="D32" s="10">
        <v>145.46600000000001</v>
      </c>
      <c r="E32" s="10">
        <v>589.298</v>
      </c>
      <c r="F32" s="10">
        <v>7959.1670000000004</v>
      </c>
      <c r="G32" s="10">
        <v>3162.9360000000001</v>
      </c>
      <c r="H32" s="10">
        <f t="shared" si="0"/>
        <v>13568.867</v>
      </c>
      <c r="I32" s="9" t="s">
        <v>12</v>
      </c>
      <c r="K32" s="11"/>
    </row>
    <row r="33" spans="2:11" x14ac:dyDescent="0.25">
      <c r="B33" s="9">
        <v>2037</v>
      </c>
      <c r="C33" s="10">
        <v>1793</v>
      </c>
      <c r="D33" s="10">
        <v>152.52799999999999</v>
      </c>
      <c r="E33" s="10">
        <v>641.82100000000003</v>
      </c>
      <c r="F33" s="10">
        <v>8200.82</v>
      </c>
      <c r="G33" s="10">
        <v>3507.6350000000002</v>
      </c>
      <c r="H33" s="10">
        <f t="shared" si="0"/>
        <v>14295.804</v>
      </c>
      <c r="I33" s="9" t="s">
        <v>12</v>
      </c>
      <c r="K33" s="11"/>
    </row>
    <row r="34" spans="2:11" x14ac:dyDescent="0.25">
      <c r="B34" s="9">
        <v>2038</v>
      </c>
      <c r="C34" s="10">
        <v>1874</v>
      </c>
      <c r="D34" s="10">
        <v>158.63999999999999</v>
      </c>
      <c r="E34" s="10">
        <v>697.35699999999997</v>
      </c>
      <c r="F34" s="10">
        <v>8531.6090000000004</v>
      </c>
      <c r="G34" s="10">
        <v>3921.4979999999996</v>
      </c>
      <c r="H34" s="10">
        <f t="shared" si="0"/>
        <v>15183.103999999999</v>
      </c>
      <c r="I34" s="9" t="s">
        <v>12</v>
      </c>
      <c r="K34" s="11"/>
    </row>
    <row r="35" spans="2:11" x14ac:dyDescent="0.25">
      <c r="B35" s="9">
        <v>2039</v>
      </c>
      <c r="C35" s="10">
        <v>1957</v>
      </c>
      <c r="D35" s="10">
        <v>165.9</v>
      </c>
      <c r="E35" s="10">
        <v>755.45499999999993</v>
      </c>
      <c r="F35" s="10">
        <v>8868.8709999999992</v>
      </c>
      <c r="G35" s="10">
        <v>4375.6259999999993</v>
      </c>
      <c r="H35" s="10">
        <f t="shared" si="0"/>
        <v>16122.851999999999</v>
      </c>
      <c r="I35" s="9" t="s">
        <v>12</v>
      </c>
      <c r="K35" s="11"/>
    </row>
    <row r="36" spans="2:11" x14ac:dyDescent="0.25">
      <c r="B36" s="9">
        <v>2040</v>
      </c>
      <c r="C36" s="10">
        <v>2040</v>
      </c>
      <c r="D36" s="10">
        <v>173.34700000000001</v>
      </c>
      <c r="E36" s="10">
        <v>816.11400000000003</v>
      </c>
      <c r="F36" s="10">
        <v>9196.8799999999992</v>
      </c>
      <c r="G36" s="10">
        <v>4851.4569999999994</v>
      </c>
      <c r="H36" s="10">
        <f t="shared" si="0"/>
        <v>17077.797999999999</v>
      </c>
      <c r="I36" s="9" t="s">
        <v>12</v>
      </c>
      <c r="K36" s="11"/>
    </row>
    <row r="37" spans="2:11" x14ac:dyDescent="0.25">
      <c r="B37" s="9">
        <v>2041</v>
      </c>
      <c r="C37" s="10">
        <v>2125</v>
      </c>
      <c r="D37" s="10">
        <v>180.91800000000001</v>
      </c>
      <c r="E37" s="10">
        <v>879.81099999999992</v>
      </c>
      <c r="F37" s="10">
        <v>9533.2919999999995</v>
      </c>
      <c r="G37" s="10">
        <v>5378.2679999999991</v>
      </c>
      <c r="H37" s="10">
        <f t="shared" si="0"/>
        <v>18097.289000000001</v>
      </c>
      <c r="I37" s="9" t="s">
        <v>12</v>
      </c>
      <c r="K37" s="11"/>
    </row>
    <row r="38" spans="2:11" x14ac:dyDescent="0.25">
      <c r="B38" s="9">
        <v>2042</v>
      </c>
      <c r="C38" s="10">
        <v>2035</v>
      </c>
      <c r="D38" s="10">
        <v>173.36500000000001</v>
      </c>
      <c r="E38" s="10">
        <v>905.58200000000011</v>
      </c>
      <c r="F38" s="10">
        <v>9984.0550000000003</v>
      </c>
      <c r="G38" s="10">
        <v>5935.2830000000004</v>
      </c>
      <c r="H38" s="10">
        <f t="shared" si="0"/>
        <v>19033.285</v>
      </c>
      <c r="I38" s="9" t="s">
        <v>12</v>
      </c>
      <c r="K38" s="11"/>
    </row>
    <row r="39" spans="2:11" x14ac:dyDescent="0.25">
      <c r="B39" s="9">
        <v>2043</v>
      </c>
      <c r="C39" s="10">
        <v>2306</v>
      </c>
      <c r="D39" s="10">
        <v>197.07900000000001</v>
      </c>
      <c r="E39" s="10">
        <v>1018.325</v>
      </c>
      <c r="F39" s="10">
        <v>10667.25</v>
      </c>
      <c r="G39" s="10">
        <v>6846.174</v>
      </c>
      <c r="H39" s="10">
        <f t="shared" si="0"/>
        <v>21034.828000000001</v>
      </c>
      <c r="I39" s="9" t="s">
        <v>12</v>
      </c>
      <c r="K39" s="11"/>
    </row>
    <row r="41" spans="2:11" x14ac:dyDescent="0.25">
      <c r="B41" s="12" t="s">
        <v>20</v>
      </c>
    </row>
    <row r="42" spans="2:11" x14ac:dyDescent="0.25">
      <c r="B42" s="12" t="s">
        <v>21</v>
      </c>
    </row>
    <row r="43" spans="2:11" x14ac:dyDescent="0.25">
      <c r="B43" s="13"/>
    </row>
    <row r="44" spans="2:11" x14ac:dyDescent="0.25">
      <c r="B44" s="12" t="s">
        <v>16</v>
      </c>
    </row>
    <row r="45" spans="2:11" x14ac:dyDescent="0.25">
      <c r="B45" s="12" t="s">
        <v>17</v>
      </c>
    </row>
    <row r="46" spans="2:11" x14ac:dyDescent="0.25">
      <c r="B46" s="12" t="s">
        <v>18</v>
      </c>
    </row>
    <row r="47" spans="2:11" x14ac:dyDescent="0.25">
      <c r="B47" s="12" t="s">
        <v>19</v>
      </c>
    </row>
  </sheetData>
  <mergeCells count="4">
    <mergeCell ref="B10:I10"/>
    <mergeCell ref="B11:I11"/>
    <mergeCell ref="B8:I8"/>
    <mergeCell ref="B9:I9"/>
  </mergeCells>
  <pageMargins left="0.7" right="0.7" top="0.75" bottom="0.75" header="0.3" footer="0.3"/>
  <pageSetup scale="87" orientation="landscape" r:id="rId1"/>
  <ignoredErrors>
    <ignoredError sqref="H15:H3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showGridLines="0" workbookViewId="0"/>
  </sheetViews>
  <sheetFormatPr defaultRowHeight="15" x14ac:dyDescent="0.25"/>
  <cols>
    <col min="2" max="2" width="9.140625" style="14"/>
    <col min="3" max="8" width="15.140625" customWidth="1"/>
    <col min="9" max="9" width="17.28515625" customWidth="1"/>
  </cols>
  <sheetData>
    <row r="1" spans="1:9" x14ac:dyDescent="0.25">
      <c r="A1" s="31" t="s">
        <v>48</v>
      </c>
      <c r="B1" s="30"/>
    </row>
    <row r="2" spans="1:9" x14ac:dyDescent="0.25">
      <c r="A2" s="31" t="s">
        <v>49</v>
      </c>
      <c r="B2" s="30"/>
    </row>
    <row r="3" spans="1:9" x14ac:dyDescent="0.25">
      <c r="A3" s="31" t="s">
        <v>50</v>
      </c>
      <c r="B3" s="30"/>
    </row>
    <row r="4" spans="1:9" x14ac:dyDescent="0.25">
      <c r="A4" s="31" t="s">
        <v>52</v>
      </c>
      <c r="B4" s="30"/>
    </row>
    <row r="5" spans="1:9" x14ac:dyDescent="0.25">
      <c r="A5" s="32" t="s">
        <v>51</v>
      </c>
      <c r="B5" s="30"/>
    </row>
    <row r="6" spans="1:9" x14ac:dyDescent="0.25">
      <c r="A6" s="32" t="s">
        <v>60</v>
      </c>
      <c r="B6" s="30"/>
    </row>
    <row r="7" spans="1:9" x14ac:dyDescent="0.25">
      <c r="A7">
        <v>5</v>
      </c>
      <c r="I7" s="14" t="s">
        <v>24</v>
      </c>
    </row>
    <row r="8" spans="1:9" x14ac:dyDescent="0.25">
      <c r="B8" s="33" t="s">
        <v>14</v>
      </c>
      <c r="C8" s="33"/>
      <c r="D8" s="33"/>
      <c r="E8" s="33"/>
      <c r="F8" s="33"/>
      <c r="G8" s="33"/>
      <c r="H8" s="33"/>
      <c r="I8" s="33"/>
    </row>
    <row r="9" spans="1:9" x14ac:dyDescent="0.25">
      <c r="B9" s="33" t="s">
        <v>15</v>
      </c>
      <c r="C9" s="33"/>
      <c r="D9" s="33"/>
      <c r="E9" s="33"/>
      <c r="F9" s="33"/>
      <c r="G9" s="33"/>
      <c r="H9" s="33"/>
      <c r="I9" s="33"/>
    </row>
    <row r="10" spans="1:9" ht="18.75" x14ac:dyDescent="0.3">
      <c r="B10" s="34" t="s">
        <v>23</v>
      </c>
      <c r="C10" s="34"/>
      <c r="D10" s="34"/>
      <c r="E10" s="34"/>
      <c r="F10" s="34"/>
      <c r="G10" s="34"/>
      <c r="H10" s="34"/>
      <c r="I10" s="34"/>
    </row>
    <row r="11" spans="1:9" ht="15.75" thickBot="1" x14ac:dyDescent="0.3">
      <c r="B11" s="35" t="s">
        <v>9</v>
      </c>
      <c r="C11" s="35"/>
      <c r="D11" s="35"/>
      <c r="E11" s="35"/>
      <c r="F11" s="35"/>
      <c r="G11" s="35"/>
      <c r="H11" s="35"/>
      <c r="I11" s="35"/>
    </row>
    <row r="12" spans="1:9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22</v>
      </c>
    </row>
    <row r="13" spans="1:9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8</v>
      </c>
      <c r="I13" s="2"/>
    </row>
    <row r="14" spans="1:9" x14ac:dyDescent="0.25">
      <c r="B14" s="8"/>
      <c r="C14" s="4" t="s">
        <v>8</v>
      </c>
      <c r="D14" s="2" t="s">
        <v>8</v>
      </c>
      <c r="E14" s="2" t="s">
        <v>8</v>
      </c>
      <c r="F14" s="2" t="s">
        <v>8</v>
      </c>
      <c r="G14" s="2" t="s">
        <v>8</v>
      </c>
      <c r="H14" s="2"/>
      <c r="I14" s="2"/>
    </row>
    <row r="15" spans="1:9" x14ac:dyDescent="0.25">
      <c r="B15" s="9">
        <v>2019</v>
      </c>
      <c r="C15" s="10">
        <v>208</v>
      </c>
      <c r="D15" s="10">
        <v>15.362</v>
      </c>
      <c r="E15" s="10">
        <v>37.826999999999998</v>
      </c>
      <c r="F15" s="10">
        <v>3782.3420000000001</v>
      </c>
      <c r="G15" s="10">
        <v>8.6810000000000009</v>
      </c>
      <c r="H15" s="10">
        <f t="shared" ref="H15:H39" si="0">SUM(C15:G15)</f>
        <v>4052.212</v>
      </c>
      <c r="I15" s="15">
        <v>3.7468232871491591E-2</v>
      </c>
    </row>
    <row r="16" spans="1:9" x14ac:dyDescent="0.25">
      <c r="B16" s="9">
        <v>2020</v>
      </c>
      <c r="C16" s="10">
        <v>201</v>
      </c>
      <c r="D16" s="10">
        <v>14.802</v>
      </c>
      <c r="E16" s="10">
        <v>38.332000000000001</v>
      </c>
      <c r="F16" s="10">
        <v>3969.3919999999998</v>
      </c>
      <c r="G16" s="10">
        <v>382.92699999999996</v>
      </c>
      <c r="H16" s="10">
        <f t="shared" si="0"/>
        <v>4606.4529999999995</v>
      </c>
      <c r="I16" s="15">
        <v>2.6368633256470469E-2</v>
      </c>
    </row>
    <row r="17" spans="2:9" x14ac:dyDescent="0.25">
      <c r="B17" s="9">
        <v>2021</v>
      </c>
      <c r="C17" s="10">
        <v>193</v>
      </c>
      <c r="D17" s="10">
        <v>14.15</v>
      </c>
      <c r="E17" s="10">
        <v>39.22</v>
      </c>
      <c r="F17" s="10">
        <v>4133.8890000000001</v>
      </c>
      <c r="G17" s="10">
        <v>563.75599999999997</v>
      </c>
      <c r="H17" s="10">
        <f t="shared" si="0"/>
        <v>4944.0150000000003</v>
      </c>
      <c r="I17" s="15">
        <v>4.1485944142169585E-2</v>
      </c>
    </row>
    <row r="18" spans="2:9" x14ac:dyDescent="0.25">
      <c r="B18" s="9">
        <v>2022</v>
      </c>
      <c r="C18" s="10">
        <v>186</v>
      </c>
      <c r="D18" s="10">
        <v>13.544</v>
      </c>
      <c r="E18" s="10">
        <v>40.384999999999998</v>
      </c>
      <c r="F18" s="10">
        <v>4291.63</v>
      </c>
      <c r="G18" s="10">
        <v>503.51800000000003</v>
      </c>
      <c r="H18" s="10">
        <f t="shared" si="0"/>
        <v>5035.0770000000002</v>
      </c>
      <c r="I18" s="15">
        <v>4.0232453861933359E-2</v>
      </c>
    </row>
    <row r="19" spans="2:9" x14ac:dyDescent="0.25">
      <c r="B19" s="9">
        <v>2023</v>
      </c>
      <c r="C19" s="10">
        <v>278</v>
      </c>
      <c r="D19" s="10">
        <v>21.619</v>
      </c>
      <c r="E19" s="10">
        <v>65.915999999999997</v>
      </c>
      <c r="F19" s="10">
        <v>4473.1239999999998</v>
      </c>
      <c r="G19" s="10">
        <v>575.49300000000005</v>
      </c>
      <c r="H19" s="10">
        <f t="shared" si="0"/>
        <v>5414.152</v>
      </c>
      <c r="I19" s="15">
        <v>3.3364822740169796E-2</v>
      </c>
    </row>
    <row r="20" spans="2:9" x14ac:dyDescent="0.25">
      <c r="B20" s="9">
        <v>2024</v>
      </c>
      <c r="C20" s="10">
        <v>370</v>
      </c>
      <c r="D20" s="10">
        <v>29.677</v>
      </c>
      <c r="E20" s="10">
        <v>92.843000000000004</v>
      </c>
      <c r="F20" s="10">
        <v>4695.9849999999997</v>
      </c>
      <c r="G20" s="10">
        <v>653.48199999999997</v>
      </c>
      <c r="H20" s="10">
        <f t="shared" si="0"/>
        <v>5841.9870000000001</v>
      </c>
      <c r="I20" s="15">
        <v>3.2308807635261519E-2</v>
      </c>
    </row>
    <row r="21" spans="2:9" x14ac:dyDescent="0.25">
      <c r="B21" s="9">
        <v>2025</v>
      </c>
      <c r="C21" s="10">
        <v>462</v>
      </c>
      <c r="D21" s="10">
        <v>37.652000000000001</v>
      </c>
      <c r="E21" s="10">
        <v>121.06</v>
      </c>
      <c r="F21" s="10">
        <v>4832.3879999999999</v>
      </c>
      <c r="G21" s="10">
        <v>738.84199999999998</v>
      </c>
      <c r="H21" s="10">
        <f t="shared" si="0"/>
        <v>6191.942</v>
      </c>
      <c r="I21" s="15">
        <v>3.0521329784413128E-2</v>
      </c>
    </row>
    <row r="22" spans="2:9" x14ac:dyDescent="0.25">
      <c r="B22" s="9">
        <v>2026</v>
      </c>
      <c r="C22" s="10">
        <v>445</v>
      </c>
      <c r="D22" s="10">
        <v>36.109000000000002</v>
      </c>
      <c r="E22" s="10">
        <v>124.176</v>
      </c>
      <c r="F22" s="10">
        <v>4868.4470000000001</v>
      </c>
      <c r="G22" s="10">
        <v>822.53300000000002</v>
      </c>
      <c r="H22" s="10">
        <f t="shared" si="0"/>
        <v>6296.2650000000003</v>
      </c>
      <c r="I22" s="15">
        <v>3.0974643475946608E-2</v>
      </c>
    </row>
    <row r="23" spans="2:9" x14ac:dyDescent="0.25">
      <c r="B23" s="9">
        <v>2027</v>
      </c>
      <c r="C23" s="10">
        <v>428</v>
      </c>
      <c r="D23" s="10">
        <v>34.561999999999998</v>
      </c>
      <c r="E23" s="10">
        <v>126.559</v>
      </c>
      <c r="F23" s="10">
        <v>4792.1760000000004</v>
      </c>
      <c r="G23" s="10">
        <v>869.34</v>
      </c>
      <c r="H23" s="10">
        <f t="shared" si="0"/>
        <v>6250.6370000000006</v>
      </c>
      <c r="I23" s="15">
        <v>4.3409713030840777E-2</v>
      </c>
    </row>
    <row r="24" spans="2:9" x14ac:dyDescent="0.25">
      <c r="B24" s="9">
        <v>2028</v>
      </c>
      <c r="C24" s="10">
        <v>411</v>
      </c>
      <c r="D24" s="10">
        <v>33.088000000000001</v>
      </c>
      <c r="E24" s="10">
        <v>129.93799999999999</v>
      </c>
      <c r="F24" s="10">
        <v>4952.1229999999996</v>
      </c>
      <c r="G24" s="10">
        <v>973.85900000000004</v>
      </c>
      <c r="H24" s="10">
        <f t="shared" si="0"/>
        <v>6500.0079999999998</v>
      </c>
      <c r="I24" s="15">
        <v>3.941867464284142E-2</v>
      </c>
    </row>
    <row r="25" spans="2:9" x14ac:dyDescent="0.25">
      <c r="B25" s="9">
        <v>2029</v>
      </c>
      <c r="C25" s="10">
        <v>502</v>
      </c>
      <c r="D25" s="10">
        <v>41.076000000000001</v>
      </c>
      <c r="E25" s="10">
        <v>159.93299999999999</v>
      </c>
      <c r="F25" s="10">
        <v>5235.8209999999999</v>
      </c>
      <c r="G25" s="10">
        <v>1117.1580000000001</v>
      </c>
      <c r="H25" s="10">
        <f t="shared" si="0"/>
        <v>7055.9880000000003</v>
      </c>
      <c r="I25" s="15">
        <v>3.3820695052963499E-2</v>
      </c>
    </row>
    <row r="26" spans="2:9" x14ac:dyDescent="0.25">
      <c r="B26" s="9">
        <v>2030</v>
      </c>
      <c r="C26" s="10">
        <v>622</v>
      </c>
      <c r="D26" s="10">
        <v>51.466000000000001</v>
      </c>
      <c r="E26" s="10">
        <v>198.39500000000001</v>
      </c>
      <c r="F26" s="10">
        <v>5544.0820000000003</v>
      </c>
      <c r="G26" s="10">
        <v>1278.0529999999999</v>
      </c>
      <c r="H26" s="10">
        <f t="shared" si="0"/>
        <v>7693.9960000000001</v>
      </c>
      <c r="I26" s="15">
        <v>3.6784710169086993E-2</v>
      </c>
    </row>
    <row r="27" spans="2:9" x14ac:dyDescent="0.25">
      <c r="B27" s="9">
        <v>2031</v>
      </c>
      <c r="C27" s="10">
        <v>724</v>
      </c>
      <c r="D27" s="10">
        <v>60.220999999999997</v>
      </c>
      <c r="E27" s="10">
        <v>234.62799999999999</v>
      </c>
      <c r="F27" s="10">
        <v>5769.7659999999996</v>
      </c>
      <c r="G27" s="10">
        <v>1458.2190000000001</v>
      </c>
      <c r="H27" s="10">
        <f t="shared" si="0"/>
        <v>8246.8339999999989</v>
      </c>
      <c r="I27" s="15">
        <v>3.7439227272960847E-2</v>
      </c>
    </row>
    <row r="28" spans="2:9" x14ac:dyDescent="0.25">
      <c r="B28" s="9">
        <v>2032</v>
      </c>
      <c r="C28" s="10">
        <v>1084</v>
      </c>
      <c r="D28" s="10">
        <v>91.411000000000001</v>
      </c>
      <c r="E28" s="10">
        <v>336.21199999999999</v>
      </c>
      <c r="F28" s="10">
        <v>6279.7979999999998</v>
      </c>
      <c r="G28" s="10">
        <v>1759.903</v>
      </c>
      <c r="H28" s="10">
        <f t="shared" si="0"/>
        <v>9551.3240000000005</v>
      </c>
      <c r="I28" s="15">
        <v>4.2749846033653574E-2</v>
      </c>
    </row>
    <row r="29" spans="2:9" x14ac:dyDescent="0.25">
      <c r="B29" s="9">
        <v>2033</v>
      </c>
      <c r="C29" s="10">
        <v>1310</v>
      </c>
      <c r="D29" s="10">
        <v>110.768</v>
      </c>
      <c r="E29" s="10">
        <v>411.34999999999997</v>
      </c>
      <c r="F29" s="10">
        <v>6803.3419999999996</v>
      </c>
      <c r="G29" s="10">
        <v>2102.4859999999999</v>
      </c>
      <c r="H29" s="10">
        <f t="shared" si="0"/>
        <v>10737.946</v>
      </c>
      <c r="I29" s="15">
        <v>4.4701582898105496E-2</v>
      </c>
    </row>
    <row r="30" spans="2:9" x14ac:dyDescent="0.25">
      <c r="B30" s="9">
        <v>2034</v>
      </c>
      <c r="C30" s="10">
        <v>1396</v>
      </c>
      <c r="D30" s="10">
        <v>117.98099999999999</v>
      </c>
      <c r="E30" s="10">
        <v>456.14</v>
      </c>
      <c r="F30" s="10">
        <v>7034.2860000000001</v>
      </c>
      <c r="G30" s="10">
        <v>2353.857</v>
      </c>
      <c r="H30" s="10">
        <f t="shared" si="0"/>
        <v>11358.263999999999</v>
      </c>
      <c r="I30" s="15">
        <v>4.5864930713734833E-2</v>
      </c>
    </row>
    <row r="31" spans="2:9" x14ac:dyDescent="0.25">
      <c r="B31" s="9">
        <v>2035</v>
      </c>
      <c r="C31" s="10">
        <v>1481</v>
      </c>
      <c r="D31" s="10">
        <v>125.309</v>
      </c>
      <c r="E31" s="10">
        <v>503.22800000000001</v>
      </c>
      <c r="F31" s="10">
        <v>7286.3040000000001</v>
      </c>
      <c r="G31" s="10">
        <v>2640.2840000000001</v>
      </c>
      <c r="H31" s="10">
        <f t="shared" si="0"/>
        <v>12036.125</v>
      </c>
      <c r="I31" s="15">
        <v>4.6787047934353003E-2</v>
      </c>
    </row>
    <row r="32" spans="2:9" x14ac:dyDescent="0.25">
      <c r="B32" s="9">
        <v>2036</v>
      </c>
      <c r="C32" s="10">
        <v>1713</v>
      </c>
      <c r="D32" s="10">
        <v>145.46600000000001</v>
      </c>
      <c r="E32" s="10">
        <v>589.43299999999999</v>
      </c>
      <c r="F32" s="10">
        <v>7963.5439999999999</v>
      </c>
      <c r="G32" s="10">
        <v>3164.6370000000002</v>
      </c>
      <c r="H32" s="10">
        <f t="shared" si="0"/>
        <v>13576.08</v>
      </c>
      <c r="I32" s="15">
        <v>4.8471234017507858E-2</v>
      </c>
    </row>
    <row r="33" spans="2:9" x14ac:dyDescent="0.25">
      <c r="B33" s="9">
        <v>2037</v>
      </c>
      <c r="C33" s="10">
        <v>1794</v>
      </c>
      <c r="D33" s="10">
        <v>152.52799999999999</v>
      </c>
      <c r="E33" s="10">
        <v>642.03399999999999</v>
      </c>
      <c r="F33" s="10">
        <v>8205.0779999999995</v>
      </c>
      <c r="G33" s="10">
        <v>3509.4090000000001</v>
      </c>
      <c r="H33" s="10">
        <f t="shared" si="0"/>
        <v>14303.048999999999</v>
      </c>
      <c r="I33" s="15">
        <v>4.8236387325187556E-2</v>
      </c>
    </row>
    <row r="34" spans="2:9" x14ac:dyDescent="0.25">
      <c r="B34" s="9">
        <v>2038</v>
      </c>
      <c r="C34" s="10">
        <v>1875</v>
      </c>
      <c r="D34" s="10">
        <v>158.63999999999999</v>
      </c>
      <c r="E34" s="10">
        <v>697.62200000000007</v>
      </c>
      <c r="F34" s="10">
        <v>8535.7270000000008</v>
      </c>
      <c r="G34" s="10">
        <v>3923.3439999999996</v>
      </c>
      <c r="H34" s="10">
        <f t="shared" si="0"/>
        <v>15190.333000000001</v>
      </c>
      <c r="I34" s="15">
        <v>4.7560956998879175E-2</v>
      </c>
    </row>
    <row r="35" spans="2:9" x14ac:dyDescent="0.25">
      <c r="B35" s="9">
        <v>2039</v>
      </c>
      <c r="C35" s="10">
        <v>1957</v>
      </c>
      <c r="D35" s="10">
        <v>165.9</v>
      </c>
      <c r="E35" s="10">
        <v>755.77499999999986</v>
      </c>
      <c r="F35" s="10">
        <v>8873.0429999999997</v>
      </c>
      <c r="G35" s="10">
        <v>4377.6369999999997</v>
      </c>
      <c r="H35" s="10">
        <f t="shared" si="0"/>
        <v>16129.355</v>
      </c>
      <c r="I35" s="15">
        <v>4.2284309004290782E-2</v>
      </c>
    </row>
    <row r="36" spans="2:9" x14ac:dyDescent="0.25">
      <c r="B36" s="9">
        <v>2040</v>
      </c>
      <c r="C36" s="10">
        <v>2041</v>
      </c>
      <c r="D36" s="10">
        <v>173.34700000000001</v>
      </c>
      <c r="E36" s="10">
        <v>816.50300000000004</v>
      </c>
      <c r="F36" s="10">
        <v>9201.0159999999996</v>
      </c>
      <c r="G36" s="10">
        <v>4853.5949999999993</v>
      </c>
      <c r="H36" s="10">
        <f t="shared" si="0"/>
        <v>17085.460999999999</v>
      </c>
      <c r="I36" s="15">
        <v>4.9118847497451816E-2</v>
      </c>
    </row>
    <row r="37" spans="2:9" x14ac:dyDescent="0.25">
      <c r="B37" s="9">
        <v>2041</v>
      </c>
      <c r="C37" s="10">
        <v>2126</v>
      </c>
      <c r="D37" s="10">
        <v>180.91800000000001</v>
      </c>
      <c r="E37" s="10">
        <v>880.25699999999995</v>
      </c>
      <c r="F37" s="10">
        <v>9537.17</v>
      </c>
      <c r="G37" s="10">
        <v>5380.4119999999994</v>
      </c>
      <c r="H37" s="10">
        <f t="shared" si="0"/>
        <v>18104.757000000001</v>
      </c>
      <c r="I37" s="15">
        <v>4.7398305789868575E-2</v>
      </c>
    </row>
    <row r="38" spans="2:9" x14ac:dyDescent="0.25">
      <c r="B38" s="9">
        <v>2042</v>
      </c>
      <c r="C38" s="10">
        <v>2036</v>
      </c>
      <c r="D38" s="10">
        <v>173.36500000000001</v>
      </c>
      <c r="E38" s="10">
        <v>906.02300000000002</v>
      </c>
      <c r="F38" s="10">
        <v>9988.2270000000008</v>
      </c>
      <c r="G38" s="10">
        <v>5937.7370000000001</v>
      </c>
      <c r="H38" s="10">
        <f t="shared" si="0"/>
        <v>19041.352000000003</v>
      </c>
      <c r="I38" s="15">
        <v>5.0702481006396703E-2</v>
      </c>
    </row>
    <row r="39" spans="2:9" x14ac:dyDescent="0.25">
      <c r="B39" s="9">
        <v>2043</v>
      </c>
      <c r="C39" s="10">
        <v>2306</v>
      </c>
      <c r="D39" s="10">
        <v>197.07900000000001</v>
      </c>
      <c r="E39" s="10">
        <v>1018.81</v>
      </c>
      <c r="F39" s="10">
        <v>10671.425999999999</v>
      </c>
      <c r="G39" s="10">
        <v>6848.7889999999998</v>
      </c>
      <c r="H39" s="10">
        <f t="shared" si="0"/>
        <v>21042.103999999999</v>
      </c>
      <c r="I39" s="15">
        <v>4.5286430286053739E-2</v>
      </c>
    </row>
    <row r="41" spans="2:9" x14ac:dyDescent="0.25">
      <c r="B41" s="12" t="s">
        <v>20</v>
      </c>
    </row>
    <row r="42" spans="2:9" x14ac:dyDescent="0.25">
      <c r="B42" s="12" t="s">
        <v>21</v>
      </c>
    </row>
    <row r="44" spans="2:9" x14ac:dyDescent="0.25">
      <c r="B44" s="12" t="s">
        <v>16</v>
      </c>
    </row>
    <row r="45" spans="2:9" x14ac:dyDescent="0.25">
      <c r="B45" s="12" t="s">
        <v>17</v>
      </c>
    </row>
    <row r="46" spans="2:9" x14ac:dyDescent="0.25">
      <c r="B46" s="12" t="s">
        <v>18</v>
      </c>
    </row>
    <row r="47" spans="2:9" x14ac:dyDescent="0.25">
      <c r="B47" s="12" t="s">
        <v>19</v>
      </c>
    </row>
  </sheetData>
  <mergeCells count="4">
    <mergeCell ref="B10:I10"/>
    <mergeCell ref="B11:I11"/>
    <mergeCell ref="B9:I9"/>
    <mergeCell ref="B8:I8"/>
  </mergeCells>
  <pageMargins left="0.7" right="0.7" top="0.75" bottom="0.75" header="0.3" footer="0.3"/>
  <pageSetup scale="8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showGridLines="0" workbookViewId="0"/>
  </sheetViews>
  <sheetFormatPr defaultRowHeight="15" x14ac:dyDescent="0.25"/>
  <cols>
    <col min="2" max="2" width="9.140625" style="14"/>
    <col min="3" max="8" width="15.140625" customWidth="1"/>
    <col min="9" max="9" width="17.28515625" customWidth="1"/>
  </cols>
  <sheetData>
    <row r="1" spans="1:9" x14ac:dyDescent="0.25">
      <c r="A1" s="31" t="s">
        <v>48</v>
      </c>
      <c r="B1" s="30"/>
    </row>
    <row r="2" spans="1:9" x14ac:dyDescent="0.25">
      <c r="A2" s="31" t="s">
        <v>49</v>
      </c>
      <c r="B2" s="30"/>
    </row>
    <row r="3" spans="1:9" x14ac:dyDescent="0.25">
      <c r="A3" s="31" t="s">
        <v>50</v>
      </c>
      <c r="B3" s="30"/>
    </row>
    <row r="4" spans="1:9" x14ac:dyDescent="0.25">
      <c r="A4" s="31" t="s">
        <v>52</v>
      </c>
      <c r="B4" s="30"/>
    </row>
    <row r="5" spans="1:9" x14ac:dyDescent="0.25">
      <c r="A5" s="32" t="s">
        <v>51</v>
      </c>
      <c r="B5" s="30"/>
    </row>
    <row r="6" spans="1:9" x14ac:dyDescent="0.25">
      <c r="A6" s="32" t="s">
        <v>61</v>
      </c>
      <c r="B6" s="30"/>
    </row>
    <row r="7" spans="1:9" x14ac:dyDescent="0.25">
      <c r="A7">
        <v>6</v>
      </c>
      <c r="I7" s="14" t="s">
        <v>26</v>
      </c>
    </row>
    <row r="8" spans="1:9" x14ac:dyDescent="0.25">
      <c r="B8" s="33" t="s">
        <v>14</v>
      </c>
      <c r="C8" s="33"/>
      <c r="D8" s="33"/>
      <c r="E8" s="33"/>
      <c r="F8" s="33"/>
      <c r="G8" s="33"/>
      <c r="H8" s="33"/>
      <c r="I8" s="33"/>
    </row>
    <row r="9" spans="1:9" x14ac:dyDescent="0.25">
      <c r="B9" s="33" t="s">
        <v>15</v>
      </c>
      <c r="C9" s="33"/>
      <c r="D9" s="33"/>
      <c r="E9" s="33"/>
      <c r="F9" s="33"/>
      <c r="G9" s="33"/>
      <c r="H9" s="33"/>
      <c r="I9" s="33"/>
    </row>
    <row r="10" spans="1:9" ht="18.75" x14ac:dyDescent="0.3">
      <c r="B10" s="34" t="s">
        <v>25</v>
      </c>
      <c r="C10" s="34"/>
      <c r="D10" s="34"/>
      <c r="E10" s="34"/>
      <c r="F10" s="34"/>
      <c r="G10" s="34"/>
      <c r="H10" s="34"/>
      <c r="I10" s="34"/>
    </row>
    <row r="11" spans="1:9" ht="15.75" thickBot="1" x14ac:dyDescent="0.3">
      <c r="B11" s="35" t="s">
        <v>9</v>
      </c>
      <c r="C11" s="35"/>
      <c r="D11" s="35"/>
      <c r="E11" s="35"/>
      <c r="F11" s="35"/>
      <c r="G11" s="35"/>
      <c r="H11" s="35"/>
      <c r="I11" s="35"/>
    </row>
    <row r="12" spans="1:9" ht="21" customHeight="1" x14ac:dyDescent="0.25">
      <c r="B12" s="7"/>
      <c r="C12" s="3" t="s">
        <v>0</v>
      </c>
      <c r="D12" s="1" t="s">
        <v>0</v>
      </c>
      <c r="E12" s="1" t="s">
        <v>0</v>
      </c>
      <c r="F12" s="1" t="s">
        <v>0</v>
      </c>
      <c r="G12" s="1" t="s">
        <v>0</v>
      </c>
      <c r="H12" s="1" t="s">
        <v>6</v>
      </c>
      <c r="I12" s="1" t="s">
        <v>22</v>
      </c>
    </row>
    <row r="13" spans="1:9" ht="21" x14ac:dyDescent="0.25">
      <c r="A13" s="5"/>
      <c r="B13" s="2" t="s">
        <v>7</v>
      </c>
      <c r="C13" s="4" t="s">
        <v>1</v>
      </c>
      <c r="D13" s="2" t="s">
        <v>2</v>
      </c>
      <c r="E13" s="2" t="s">
        <v>3</v>
      </c>
      <c r="F13" s="2" t="s">
        <v>4</v>
      </c>
      <c r="G13" s="2" t="s">
        <v>5</v>
      </c>
      <c r="H13" s="2" t="s">
        <v>8</v>
      </c>
      <c r="I13" s="2"/>
    </row>
    <row r="14" spans="1:9" x14ac:dyDescent="0.25">
      <c r="B14" s="8"/>
      <c r="C14" s="4" t="s">
        <v>8</v>
      </c>
      <c r="D14" s="2" t="s">
        <v>8</v>
      </c>
      <c r="E14" s="2" t="s">
        <v>8</v>
      </c>
      <c r="F14" s="2" t="s">
        <v>8</v>
      </c>
      <c r="G14" s="2" t="s">
        <v>8</v>
      </c>
      <c r="H14" s="2"/>
      <c r="I14" s="2"/>
    </row>
    <row r="15" spans="1:9" x14ac:dyDescent="0.25">
      <c r="B15" s="9">
        <v>2019</v>
      </c>
      <c r="C15" s="10">
        <v>204</v>
      </c>
      <c r="D15" s="10">
        <v>15.363</v>
      </c>
      <c r="E15" s="10">
        <v>38.033000000000001</v>
      </c>
      <c r="F15" s="10">
        <v>3782.4090000000001</v>
      </c>
      <c r="G15" s="10">
        <v>8.6989999999999998</v>
      </c>
      <c r="H15" s="10">
        <f t="shared" ref="H15:H39" si="0">SUM(C15:G15)</f>
        <v>4048.5040000000004</v>
      </c>
      <c r="I15" s="15">
        <v>6.5600665783925281E-3</v>
      </c>
    </row>
    <row r="16" spans="1:9" x14ac:dyDescent="0.25">
      <c r="B16" s="9">
        <v>2020</v>
      </c>
      <c r="C16" s="10">
        <v>197</v>
      </c>
      <c r="D16" s="10">
        <v>14.803000000000001</v>
      </c>
      <c r="E16" s="10">
        <v>38.515999999999998</v>
      </c>
      <c r="F16" s="10">
        <v>3968.9189999999999</v>
      </c>
      <c r="G16" s="10">
        <v>382.78400000000005</v>
      </c>
      <c r="H16" s="10">
        <f t="shared" si="0"/>
        <v>4602.0219999999999</v>
      </c>
      <c r="I16" s="15">
        <v>-1.0052630446591633E-2</v>
      </c>
    </row>
    <row r="17" spans="2:9" x14ac:dyDescent="0.25">
      <c r="B17" s="9">
        <v>2021</v>
      </c>
      <c r="C17" s="10">
        <v>190</v>
      </c>
      <c r="D17" s="10">
        <v>14.151</v>
      </c>
      <c r="E17" s="10">
        <v>39.410000000000004</v>
      </c>
      <c r="F17" s="10">
        <v>4133.1509999999998</v>
      </c>
      <c r="G17" s="10">
        <v>563.51400000000001</v>
      </c>
      <c r="H17" s="10">
        <f t="shared" si="0"/>
        <v>4940.2259999999997</v>
      </c>
      <c r="I17" s="15">
        <v>1.0445216978924995E-2</v>
      </c>
    </row>
    <row r="18" spans="2:9" x14ac:dyDescent="0.25">
      <c r="B18" s="9">
        <v>2022</v>
      </c>
      <c r="C18" s="10">
        <v>183</v>
      </c>
      <c r="D18" s="10">
        <v>13.545</v>
      </c>
      <c r="E18" s="10">
        <v>40.578000000000003</v>
      </c>
      <c r="F18" s="10">
        <v>4291.8599999999997</v>
      </c>
      <c r="G18" s="10">
        <v>503.35599999999999</v>
      </c>
      <c r="H18" s="10">
        <f t="shared" si="0"/>
        <v>5032.338999999999</v>
      </c>
      <c r="I18" s="15">
        <v>1.7938088617240801E-2</v>
      </c>
    </row>
    <row r="19" spans="2:9" x14ac:dyDescent="0.25">
      <c r="B19" s="9">
        <v>2023</v>
      </c>
      <c r="C19" s="10">
        <v>275</v>
      </c>
      <c r="D19" s="10">
        <v>21.62</v>
      </c>
      <c r="E19" s="10">
        <v>66.116</v>
      </c>
      <c r="F19" s="10">
        <v>4472.4459999999999</v>
      </c>
      <c r="G19" s="10">
        <v>575.27299999999991</v>
      </c>
      <c r="H19" s="10">
        <f t="shared" si="0"/>
        <v>5410.4549999999999</v>
      </c>
      <c r="I19" s="15">
        <v>3.5845838047722047E-3</v>
      </c>
    </row>
    <row r="20" spans="2:9" x14ac:dyDescent="0.25">
      <c r="B20" s="9">
        <v>2024</v>
      </c>
      <c r="C20" s="10">
        <v>367</v>
      </c>
      <c r="D20" s="10">
        <v>29.678000000000001</v>
      </c>
      <c r="E20" s="10">
        <v>93.013000000000005</v>
      </c>
      <c r="F20" s="10">
        <v>4695.8580000000002</v>
      </c>
      <c r="G20" s="10">
        <v>653.48799999999994</v>
      </c>
      <c r="H20" s="10">
        <f t="shared" si="0"/>
        <v>5839.0370000000003</v>
      </c>
      <c r="I20" s="15">
        <v>8.8620714669896891E-3</v>
      </c>
    </row>
    <row r="21" spans="2:9" x14ac:dyDescent="0.25">
      <c r="B21" s="9">
        <v>2025</v>
      </c>
      <c r="C21" s="10">
        <v>459</v>
      </c>
      <c r="D21" s="10">
        <v>37.652999999999999</v>
      </c>
      <c r="E21" s="10">
        <v>121.271</v>
      </c>
      <c r="F21" s="10">
        <v>4831.2179999999998</v>
      </c>
      <c r="G21" s="10">
        <v>738.54700000000003</v>
      </c>
      <c r="H21" s="10">
        <f t="shared" si="0"/>
        <v>6187.6890000000003</v>
      </c>
      <c r="I21" s="15">
        <v>-2.9773064925158856E-3</v>
      </c>
    </row>
    <row r="22" spans="2:9" x14ac:dyDescent="0.25">
      <c r="B22" s="9">
        <v>2026</v>
      </c>
      <c r="C22" s="10">
        <v>442</v>
      </c>
      <c r="D22" s="10">
        <v>36.11</v>
      </c>
      <c r="E22" s="10">
        <v>124.396</v>
      </c>
      <c r="F22" s="10">
        <v>4867.0129999999999</v>
      </c>
      <c r="G22" s="10">
        <v>822.34100000000001</v>
      </c>
      <c r="H22" s="10">
        <f t="shared" si="0"/>
        <v>6291.8600000000006</v>
      </c>
      <c r="I22" s="15">
        <v>-3.2731739215320849E-3</v>
      </c>
    </row>
    <row r="23" spans="2:9" x14ac:dyDescent="0.25">
      <c r="B23" s="9">
        <v>2027</v>
      </c>
      <c r="C23" s="10">
        <v>425</v>
      </c>
      <c r="D23" s="10">
        <v>34.563000000000002</v>
      </c>
      <c r="E23" s="10">
        <v>126.80500000000001</v>
      </c>
      <c r="F23" s="10">
        <v>4791.933</v>
      </c>
      <c r="G23" s="10">
        <v>868.73199999999997</v>
      </c>
      <c r="H23" s="10">
        <f t="shared" si="0"/>
        <v>6247.0329999999994</v>
      </c>
      <c r="I23" s="15">
        <v>1.5822231852354846E-2</v>
      </c>
    </row>
    <row r="24" spans="2:9" x14ac:dyDescent="0.25">
      <c r="B24" s="9">
        <v>2028</v>
      </c>
      <c r="C24" s="10">
        <v>408</v>
      </c>
      <c r="D24" s="10">
        <v>33.088999999999999</v>
      </c>
      <c r="E24" s="10">
        <v>130.15199999999999</v>
      </c>
      <c r="F24" s="10">
        <v>4950.3609999999999</v>
      </c>
      <c r="G24" s="10">
        <v>973.52099999999996</v>
      </c>
      <c r="H24" s="10">
        <f t="shared" si="0"/>
        <v>6495.1229999999996</v>
      </c>
      <c r="I24" s="15">
        <v>2.7055715674757486E-3</v>
      </c>
    </row>
    <row r="25" spans="2:9" x14ac:dyDescent="0.25">
      <c r="B25" s="9">
        <v>2029</v>
      </c>
      <c r="C25" s="10">
        <v>527</v>
      </c>
      <c r="D25" s="10">
        <v>43.426000000000002</v>
      </c>
      <c r="E25" s="10">
        <v>166.67599999999999</v>
      </c>
      <c r="F25" s="10">
        <v>5226.6629999999996</v>
      </c>
      <c r="G25" s="10">
        <v>1115.027</v>
      </c>
      <c r="H25" s="10">
        <f t="shared" si="0"/>
        <v>7078.7919999999995</v>
      </c>
      <c r="I25" s="15">
        <v>0.20284263894683477</v>
      </c>
    </row>
    <row r="26" spans="2:9" x14ac:dyDescent="0.25">
      <c r="B26" s="9">
        <v>2030</v>
      </c>
      <c r="C26" s="10">
        <v>646</v>
      </c>
      <c r="D26" s="10">
        <v>53.731000000000002</v>
      </c>
      <c r="E26" s="10">
        <v>205.31800000000001</v>
      </c>
      <c r="F26" s="10">
        <v>5534.2439999999997</v>
      </c>
      <c r="G26" s="10">
        <v>1275.7149999999999</v>
      </c>
      <c r="H26" s="10">
        <f t="shared" si="0"/>
        <v>7715.0079999999998</v>
      </c>
      <c r="I26" s="15">
        <v>0.18989888015182865</v>
      </c>
    </row>
    <row r="27" spans="2:9" x14ac:dyDescent="0.25">
      <c r="B27" s="9">
        <v>2031</v>
      </c>
      <c r="C27" s="10">
        <v>747</v>
      </c>
      <c r="D27" s="10">
        <v>62.386000000000003</v>
      </c>
      <c r="E27" s="10">
        <v>241.691</v>
      </c>
      <c r="F27" s="10">
        <v>5760.402</v>
      </c>
      <c r="G27" s="10">
        <v>1455.817</v>
      </c>
      <c r="H27" s="10">
        <f t="shared" si="0"/>
        <v>8267.2960000000003</v>
      </c>
      <c r="I27" s="15">
        <v>0.18436701178761064</v>
      </c>
    </row>
    <row r="28" spans="2:9" x14ac:dyDescent="0.25">
      <c r="B28" s="9">
        <v>2032</v>
      </c>
      <c r="C28" s="10">
        <v>1106</v>
      </c>
      <c r="D28" s="10">
        <v>93.483000000000004</v>
      </c>
      <c r="E28" s="10">
        <v>343.43</v>
      </c>
      <c r="F28" s="10">
        <v>6270.6840000000002</v>
      </c>
      <c r="G28" s="10">
        <v>1757.2850000000001</v>
      </c>
      <c r="H28" s="10">
        <f t="shared" si="0"/>
        <v>9570.8819999999996</v>
      </c>
      <c r="I28" s="15">
        <v>0.18074315990161938</v>
      </c>
    </row>
    <row r="29" spans="2:9" x14ac:dyDescent="0.25">
      <c r="B29" s="9">
        <v>2033</v>
      </c>
      <c r="C29" s="10">
        <v>1331</v>
      </c>
      <c r="D29" s="10">
        <v>112.754</v>
      </c>
      <c r="E29" s="10">
        <v>418.71599999999995</v>
      </c>
      <c r="F29" s="10">
        <v>6796.7839999999997</v>
      </c>
      <c r="G29" s="10">
        <v>2099.7350000000001</v>
      </c>
      <c r="H29" s="10">
        <f t="shared" si="0"/>
        <v>10758.989</v>
      </c>
      <c r="I29" s="15">
        <v>0.19163307445149702</v>
      </c>
    </row>
    <row r="30" spans="2:9" x14ac:dyDescent="0.25">
      <c r="B30" s="9">
        <v>2034</v>
      </c>
      <c r="C30" s="10">
        <v>1416</v>
      </c>
      <c r="D30" s="10">
        <v>119.886</v>
      </c>
      <c r="E30" s="10">
        <v>463.66300000000001</v>
      </c>
      <c r="F30" s="10">
        <v>7025.2309999999998</v>
      </c>
      <c r="G30" s="10">
        <v>2350.8620000000001</v>
      </c>
      <c r="H30" s="10">
        <f t="shared" si="0"/>
        <v>11375.642</v>
      </c>
      <c r="I30" s="15">
        <v>0.1657747796596396</v>
      </c>
    </row>
    <row r="31" spans="2:9" x14ac:dyDescent="0.25">
      <c r="B31" s="9">
        <v>2035</v>
      </c>
      <c r="C31" s="10">
        <v>1501</v>
      </c>
      <c r="D31" s="10">
        <v>127.139</v>
      </c>
      <c r="E31" s="10">
        <v>510.90699999999998</v>
      </c>
      <c r="F31" s="10">
        <v>7277.1440000000002</v>
      </c>
      <c r="G31" s="10">
        <v>2637.0600000000004</v>
      </c>
      <c r="H31" s="10">
        <f t="shared" si="0"/>
        <v>12053.25</v>
      </c>
      <c r="I31" s="15">
        <v>0.16356713769906711</v>
      </c>
    </row>
    <row r="32" spans="2:9" x14ac:dyDescent="0.25">
      <c r="B32" s="9">
        <v>2036</v>
      </c>
      <c r="C32" s="10">
        <v>1732</v>
      </c>
      <c r="D32" s="10">
        <v>147.221</v>
      </c>
      <c r="E32" s="10">
        <v>597.30999999999995</v>
      </c>
      <c r="F32" s="10">
        <v>7954.7330000000002</v>
      </c>
      <c r="G32" s="10">
        <v>3161.114</v>
      </c>
      <c r="H32" s="10">
        <f t="shared" si="0"/>
        <v>13592.377999999999</v>
      </c>
      <c r="I32" s="15">
        <v>0.15799350935610715</v>
      </c>
    </row>
    <row r="33" spans="2:9" x14ac:dyDescent="0.25">
      <c r="B33" s="9">
        <v>2037</v>
      </c>
      <c r="C33" s="10">
        <v>1812</v>
      </c>
      <c r="D33" s="10">
        <v>154.20699999999999</v>
      </c>
      <c r="E33" s="10">
        <v>650.04700000000003</v>
      </c>
      <c r="F33" s="10">
        <v>8196.357</v>
      </c>
      <c r="G33" s="10">
        <v>3505.683</v>
      </c>
      <c r="H33" s="10">
        <f t="shared" si="0"/>
        <v>14318.294000000002</v>
      </c>
      <c r="I33" s="15">
        <v>0.14973586624481683</v>
      </c>
    </row>
    <row r="34" spans="2:9" x14ac:dyDescent="0.25">
      <c r="B34" s="9">
        <v>2038</v>
      </c>
      <c r="C34" s="10">
        <v>1893</v>
      </c>
      <c r="D34" s="10">
        <v>160.244</v>
      </c>
      <c r="E34" s="10">
        <v>705.81200000000013</v>
      </c>
      <c r="F34" s="10">
        <v>8524.9110000000001</v>
      </c>
      <c r="G34" s="10">
        <v>3919.7569999999996</v>
      </c>
      <c r="H34" s="10">
        <f t="shared" si="0"/>
        <v>15203.724</v>
      </c>
      <c r="I34" s="15">
        <v>0.13566287637526167</v>
      </c>
    </row>
    <row r="35" spans="2:9" x14ac:dyDescent="0.25">
      <c r="B35" s="9">
        <v>2039</v>
      </c>
      <c r="C35" s="10">
        <v>1974</v>
      </c>
      <c r="D35" s="10">
        <v>167.43</v>
      </c>
      <c r="E35" s="10">
        <v>764.14999999999986</v>
      </c>
      <c r="F35" s="10">
        <v>8865.1080000000002</v>
      </c>
      <c r="G35" s="10">
        <v>4373.6259999999993</v>
      </c>
      <c r="H35" s="10">
        <f t="shared" si="0"/>
        <v>16144.313999999998</v>
      </c>
      <c r="I35" s="15">
        <v>0.13955187449638382</v>
      </c>
    </row>
    <row r="36" spans="2:9" x14ac:dyDescent="0.25">
      <c r="B36" s="9">
        <v>2040</v>
      </c>
      <c r="C36" s="10">
        <v>2057</v>
      </c>
      <c r="D36" s="10">
        <v>174.80099999999999</v>
      </c>
      <c r="E36" s="10">
        <v>825.04900000000009</v>
      </c>
      <c r="F36" s="10">
        <v>9193.098</v>
      </c>
      <c r="G36" s="10">
        <v>4849.4189999999999</v>
      </c>
      <c r="H36" s="10">
        <f t="shared" si="0"/>
        <v>17099.366999999998</v>
      </c>
      <c r="I36" s="15">
        <v>0.13825452455597673</v>
      </c>
    </row>
    <row r="37" spans="2:9" x14ac:dyDescent="0.25">
      <c r="B37" s="9">
        <v>2041</v>
      </c>
      <c r="C37" s="10">
        <v>2141</v>
      </c>
      <c r="D37" s="10">
        <v>182.297</v>
      </c>
      <c r="E37" s="10">
        <v>888.95799999999986</v>
      </c>
      <c r="F37" s="10">
        <v>9529.44</v>
      </c>
      <c r="G37" s="10">
        <v>5376.424</v>
      </c>
      <c r="H37" s="10">
        <f t="shared" si="0"/>
        <v>18118.118999999999</v>
      </c>
      <c r="I37" s="15">
        <v>0.13220496914873764</v>
      </c>
    </row>
    <row r="38" spans="2:9" x14ac:dyDescent="0.25">
      <c r="B38" s="9">
        <v>2042</v>
      </c>
      <c r="C38" s="10">
        <v>2050</v>
      </c>
      <c r="D38" s="10">
        <v>174.67</v>
      </c>
      <c r="E38" s="10">
        <v>915.01300000000003</v>
      </c>
      <c r="F38" s="10">
        <v>9982.8809999999994</v>
      </c>
      <c r="G38" s="10">
        <v>5932.6819999999998</v>
      </c>
      <c r="H38" s="10">
        <f t="shared" si="0"/>
        <v>19055.245999999999</v>
      </c>
      <c r="I38" s="15">
        <v>0.1380286581605388</v>
      </c>
    </row>
    <row r="39" spans="2:9" x14ac:dyDescent="0.25">
      <c r="B39" s="9">
        <v>2043</v>
      </c>
      <c r="C39" s="10">
        <v>2320</v>
      </c>
      <c r="D39" s="10">
        <v>198.30799999999999</v>
      </c>
      <c r="E39" s="10">
        <v>1028.03</v>
      </c>
      <c r="F39" s="10">
        <v>10663.665999999999</v>
      </c>
      <c r="G39" s="10">
        <v>6843.6170000000002</v>
      </c>
      <c r="H39" s="10">
        <f t="shared" si="0"/>
        <v>21053.620999999999</v>
      </c>
      <c r="I39" s="15">
        <v>0.11696919796123445</v>
      </c>
    </row>
    <row r="41" spans="2:9" x14ac:dyDescent="0.25">
      <c r="B41" s="12" t="s">
        <v>20</v>
      </c>
    </row>
    <row r="42" spans="2:9" x14ac:dyDescent="0.25">
      <c r="B42" s="12" t="s">
        <v>21</v>
      </c>
    </row>
    <row r="44" spans="2:9" x14ac:dyDescent="0.25">
      <c r="B44" s="12" t="s">
        <v>16</v>
      </c>
    </row>
    <row r="45" spans="2:9" x14ac:dyDescent="0.25">
      <c r="B45" s="12" t="s">
        <v>17</v>
      </c>
    </row>
    <row r="46" spans="2:9" x14ac:dyDescent="0.25">
      <c r="B46" s="12" t="s">
        <v>18</v>
      </c>
    </row>
    <row r="47" spans="2:9" x14ac:dyDescent="0.25">
      <c r="B47" s="12" t="s">
        <v>19</v>
      </c>
    </row>
  </sheetData>
  <mergeCells count="4">
    <mergeCell ref="B10:I10"/>
    <mergeCell ref="B11:I11"/>
    <mergeCell ref="B9:I9"/>
    <mergeCell ref="B8:I8"/>
  </mergeCells>
  <pageMargins left="0.7" right="0.7" top="0.75" bottom="0.75" header="0.3" footer="0.3"/>
  <pageSetup scale="87" orientation="landscape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18CDAAA7B2D546B9196EBD9CBF2B71" ma:contentTypeVersion="" ma:contentTypeDescription="Create a new document." ma:contentTypeScope="" ma:versionID="3065733b25f0ba06b999adefdd8c3295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63BA57-A034-47C1-B69B-836E209963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106140-4517-481F-9574-5C4EF15F1955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c85253b9-0a55-49a1-98ad-b5b6252d7079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E968F10-C08E-44B7-8722-E3E86CCD49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Discount Rate Adjustment</vt:lpstr>
      <vt:lpstr>Row 1-pv</vt:lpstr>
      <vt:lpstr>Row 2-pv</vt:lpstr>
      <vt:lpstr>Row 3-pv</vt:lpstr>
      <vt:lpstr>Row 4-pv</vt:lpstr>
      <vt:lpstr>Row 5-pv</vt:lpstr>
      <vt:lpstr>Row 1-nom</vt:lpstr>
      <vt:lpstr>Row 2-nom</vt:lpstr>
      <vt:lpstr>Row 3-nom</vt:lpstr>
      <vt:lpstr>Row 4-nom</vt:lpstr>
      <vt:lpstr>Row 5-nom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