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4764" windowWidth="19416" windowHeight="4812" tabRatio="821"/>
  </bookViews>
  <sheets>
    <sheet name="2012 - UI Inputs" sheetId="2" r:id="rId1"/>
    <sheet name="2013 - UI Inputs" sheetId="1" r:id="rId2"/>
    <sheet name="2014 - UI Inputs" sheetId="5" r:id="rId3"/>
    <sheet name="Uncollectible Analysis 2015-19" sheetId="4" r:id="rId4"/>
    <sheet name="2015 SEP - NOI - Per Books" sheetId="6" r:id="rId5"/>
    <sheet name="2016 SEP - NOI - Per Books" sheetId="7" r:id="rId6"/>
    <sheet name="2017 SEP - NOI - Per Books" sheetId="8" r:id="rId7"/>
    <sheet name="2018 SEP - NOI - Per Books" sheetId="9" r:id="rId8"/>
  </sheets>
  <externalReferences>
    <externalReference r:id="rId9"/>
  </externalReferences>
  <definedNames>
    <definedName name="\P" localSheetId="0">'[1]1'!#REF!</definedName>
    <definedName name="\P" localSheetId="1">'[1]1'!#REF!</definedName>
    <definedName name="\P">'[1]1'!#REF!</definedName>
    <definedName name="SAPBEXhrIndnt" hidden="1">"Wide"</definedName>
    <definedName name="SAPsysID" hidden="1">"708C5W7SBKP804JT78WJ0JNKI"</definedName>
    <definedName name="SAPwbID" hidden="1">"ARS"</definedName>
  </definedNames>
  <calcPr calcId="145621"/>
</workbook>
</file>

<file path=xl/calcChain.xml><?xml version="1.0" encoding="utf-8"?>
<calcChain xmlns="http://schemas.openxmlformats.org/spreadsheetml/2006/main">
  <c r="K24" i="4" l="1"/>
  <c r="J24" i="4"/>
  <c r="I24" i="4"/>
  <c r="H24" i="4"/>
  <c r="K29" i="4"/>
  <c r="J29" i="4"/>
  <c r="I29" i="4"/>
  <c r="H29" i="4"/>
  <c r="J30" i="4" l="1"/>
  <c r="K30" i="4"/>
  <c r="H30" i="4"/>
  <c r="I30" i="4"/>
  <c r="G21" i="1"/>
  <c r="D22" i="4" l="1"/>
  <c r="D21" i="4"/>
  <c r="D20" i="4"/>
  <c r="D19" i="4"/>
  <c r="D18" i="4"/>
  <c r="D17" i="4"/>
  <c r="D16" i="4"/>
  <c r="D15" i="4"/>
  <c r="D14" i="4"/>
  <c r="C14" i="4"/>
  <c r="D13" i="4"/>
  <c r="D12" i="4"/>
  <c r="D11" i="4"/>
  <c r="D10" i="4"/>
  <c r="D9" i="4"/>
  <c r="D8" i="4"/>
  <c r="D7" i="4"/>
  <c r="D25" i="4"/>
  <c r="D24" i="4" l="1"/>
  <c r="D26" i="4" s="1"/>
  <c r="G31" i="2" l="1"/>
  <c r="B21" i="4" s="1"/>
  <c r="G30" i="2"/>
  <c r="B20" i="4" s="1"/>
  <c r="G29" i="2"/>
  <c r="B22" i="4" s="1"/>
  <c r="G28" i="2"/>
  <c r="G26" i="2"/>
  <c r="G25" i="2"/>
  <c r="B19" i="4" s="1"/>
  <c r="G24" i="2"/>
  <c r="B18" i="4" s="1"/>
  <c r="G23" i="2"/>
  <c r="B17" i="4" s="1"/>
  <c r="G22" i="2"/>
  <c r="B16" i="4" s="1"/>
  <c r="G21" i="2"/>
  <c r="G18" i="2"/>
  <c r="B15" i="4" s="1"/>
  <c r="G15" i="2"/>
  <c r="B12" i="4" s="1"/>
  <c r="G14" i="2"/>
  <c r="B11" i="4" s="1"/>
  <c r="G13" i="2"/>
  <c r="B10" i="4" s="1"/>
  <c r="G12" i="2"/>
  <c r="G11" i="2"/>
  <c r="G10" i="2"/>
  <c r="G9" i="2"/>
  <c r="B9" i="4" s="1"/>
  <c r="G8" i="2"/>
  <c r="B8" i="4" s="1"/>
  <c r="G16" i="2" l="1"/>
  <c r="B13" i="4" s="1"/>
  <c r="G17" i="2"/>
  <c r="B14" i="4" s="1"/>
  <c r="E14" i="4" s="1"/>
  <c r="C33" i="2"/>
  <c r="G7" i="2"/>
  <c r="B7" i="4" s="1"/>
  <c r="B24" i="4" l="1"/>
  <c r="G33" i="2"/>
  <c r="G31" i="1"/>
  <c r="C21" i="4" s="1"/>
  <c r="E21" i="4" s="1"/>
  <c r="G30" i="1"/>
  <c r="C20" i="4" s="1"/>
  <c r="E20" i="4" s="1"/>
  <c r="G29" i="1"/>
  <c r="C22" i="4" s="1"/>
  <c r="E22" i="4" s="1"/>
  <c r="G25" i="1"/>
  <c r="C19" i="4" s="1"/>
  <c r="E19" i="4" s="1"/>
  <c r="G24" i="1"/>
  <c r="C18" i="4" s="1"/>
  <c r="E18" i="4" s="1"/>
  <c r="G23" i="1"/>
  <c r="C17" i="4" s="1"/>
  <c r="E17" i="4" s="1"/>
  <c r="G22" i="1"/>
  <c r="C16" i="4" s="1"/>
  <c r="E16" i="4" s="1"/>
  <c r="G18" i="1"/>
  <c r="C15" i="4" s="1"/>
  <c r="E15" i="4" s="1"/>
  <c r="G16" i="1"/>
  <c r="C13" i="4" s="1"/>
  <c r="E13" i="4" s="1"/>
  <c r="G15" i="1"/>
  <c r="C12" i="4" s="1"/>
  <c r="E12" i="4" s="1"/>
  <c r="G14" i="1"/>
  <c r="C11" i="4" s="1"/>
  <c r="E11" i="4" s="1"/>
  <c r="G13" i="1"/>
  <c r="C10" i="4" s="1"/>
  <c r="E10" i="4" s="1"/>
  <c r="G9" i="1"/>
  <c r="C9" i="4" s="1"/>
  <c r="E9" i="4" s="1"/>
  <c r="C33" i="1"/>
  <c r="G7" i="1"/>
  <c r="C7" i="4" s="1"/>
  <c r="N25" i="4" l="1"/>
  <c r="E7" i="4"/>
  <c r="G34" i="2"/>
  <c r="B25" i="4"/>
  <c r="B26" i="4" s="1"/>
  <c r="G8" i="1"/>
  <c r="G33" i="1" l="1"/>
  <c r="G34" i="1" s="1"/>
  <c r="C8" i="4"/>
  <c r="C25" i="4"/>
  <c r="E8" i="4" l="1"/>
  <c r="C24" i="4"/>
  <c r="O25" i="4" l="1"/>
  <c r="E24" i="4"/>
  <c r="C26" i="4"/>
  <c r="F14" i="4" l="1"/>
  <c r="F19" i="4"/>
  <c r="F13" i="4"/>
  <c r="F20" i="4"/>
  <c r="F18" i="4"/>
  <c r="F11" i="4"/>
  <c r="F21" i="4"/>
  <c r="F10" i="4"/>
  <c r="F16" i="4"/>
  <c r="F12" i="4"/>
  <c r="F15" i="4"/>
  <c r="F22" i="4"/>
  <c r="F17" i="4"/>
  <c r="F9" i="4"/>
  <c r="F7" i="4"/>
  <c r="F8" i="4"/>
  <c r="J9" i="4" l="1"/>
  <c r="H9" i="4"/>
  <c r="L9" i="4"/>
  <c r="I9" i="4"/>
  <c r="K9" i="4"/>
  <c r="L12" i="4"/>
  <c r="H12" i="4"/>
  <c r="I12" i="4"/>
  <c r="J12" i="4"/>
  <c r="K12" i="4"/>
  <c r="K11" i="4"/>
  <c r="L11" i="4"/>
  <c r="I11" i="4"/>
  <c r="H11" i="4"/>
  <c r="J11" i="4"/>
  <c r="I19" i="4"/>
  <c r="H19" i="4"/>
  <c r="J19" i="4"/>
  <c r="L19" i="4"/>
  <c r="K19" i="4"/>
  <c r="I17" i="4"/>
  <c r="J17" i="4"/>
  <c r="L17" i="4"/>
  <c r="K17" i="4"/>
  <c r="H17" i="4"/>
  <c r="K16" i="4"/>
  <c r="I16" i="4"/>
  <c r="L16" i="4"/>
  <c r="H16" i="4"/>
  <c r="J16" i="4"/>
  <c r="I18" i="4"/>
  <c r="K18" i="4"/>
  <c r="H18" i="4"/>
  <c r="J18" i="4"/>
  <c r="L18" i="4"/>
  <c r="L14" i="4"/>
  <c r="H14" i="4"/>
  <c r="I14" i="4"/>
  <c r="J14" i="4"/>
  <c r="K14" i="4"/>
  <c r="J8" i="4"/>
  <c r="L8" i="4"/>
  <c r="H8" i="4"/>
  <c r="K8" i="4"/>
  <c r="I8" i="4"/>
  <c r="I22" i="4"/>
  <c r="K22" i="4"/>
  <c r="L22" i="4"/>
  <c r="H22" i="4"/>
  <c r="J22" i="4"/>
  <c r="K10" i="4"/>
  <c r="L10" i="4"/>
  <c r="I10" i="4"/>
  <c r="J10" i="4"/>
  <c r="H10" i="4"/>
  <c r="H20" i="4"/>
  <c r="K20" i="4"/>
  <c r="J20" i="4"/>
  <c r="I20" i="4"/>
  <c r="L20" i="4"/>
  <c r="I7" i="4"/>
  <c r="L7" i="4"/>
  <c r="H7" i="4"/>
  <c r="J7" i="4"/>
  <c r="F24" i="4"/>
  <c r="K7" i="4"/>
  <c r="I15" i="4"/>
  <c r="K15" i="4"/>
  <c r="L15" i="4"/>
  <c r="J15" i="4"/>
  <c r="H15" i="4"/>
  <c r="J21" i="4"/>
  <c r="L21" i="4"/>
  <c r="K21" i="4"/>
  <c r="H21" i="4"/>
  <c r="I21" i="4"/>
  <c r="J13" i="4"/>
  <c r="I13" i="4"/>
  <c r="K13" i="4"/>
  <c r="H13" i="4"/>
  <c r="L13" i="4"/>
  <c r="L25" i="4" l="1"/>
  <c r="K25" i="4"/>
  <c r="I25" i="4"/>
  <c r="J25" i="4"/>
  <c r="H25" i="4"/>
</calcChain>
</file>

<file path=xl/sharedStrings.xml><?xml version="1.0" encoding="utf-8"?>
<sst xmlns="http://schemas.openxmlformats.org/spreadsheetml/2006/main" count="1903" uniqueCount="439">
  <si>
    <t>Rate Code</t>
  </si>
  <si>
    <t>Net Uncollectibles</t>
  </si>
  <si>
    <t>Aggregated Rate Codes</t>
  </si>
  <si>
    <t>ADJUSTED</t>
  </si>
  <si>
    <t>CILC-1D</t>
  </si>
  <si>
    <t>CILC-1G</t>
  </si>
  <si>
    <t>CILC-1T</t>
  </si>
  <si>
    <t>CS(T)-1</t>
  </si>
  <si>
    <t>73,74</t>
  </si>
  <si>
    <t>CS(T)-2</t>
  </si>
  <si>
    <t>71,75</t>
  </si>
  <si>
    <t>CS(T)-3</t>
  </si>
  <si>
    <t>GS(T)-1</t>
  </si>
  <si>
    <t>60,66,67,68,69</t>
  </si>
  <si>
    <t>GSCU-1</t>
  </si>
  <si>
    <t>GSD(T)-1</t>
  </si>
  <si>
    <t>70,72</t>
  </si>
  <si>
    <t>70,72,170,270,370</t>
  </si>
  <si>
    <t>GSLD(T)-1</t>
  </si>
  <si>
    <t>61,62,64</t>
  </si>
  <si>
    <t>61,62,64,73,74,164,264,364</t>
  </si>
  <si>
    <t>GSLD(T)-2</t>
  </si>
  <si>
    <t>63,65</t>
  </si>
  <si>
    <t>63,65,71,75,165,265,365</t>
  </si>
  <si>
    <t>GSLD(T)-3</t>
  </si>
  <si>
    <t>90,91</t>
  </si>
  <si>
    <t>90,91,82</t>
  </si>
  <si>
    <t>HLFT-1</t>
  </si>
  <si>
    <t>HLFT-2</t>
  </si>
  <si>
    <t>HLFT-3</t>
  </si>
  <si>
    <t>MET</t>
  </si>
  <si>
    <t>OL-1</t>
  </si>
  <si>
    <t>11,12</t>
  </si>
  <si>
    <t>OS-2</t>
  </si>
  <si>
    <t>RS(T)-1</t>
  </si>
  <si>
    <t>44,45,47,48</t>
  </si>
  <si>
    <t>SDTR-1</t>
  </si>
  <si>
    <t>SDTR-2</t>
  </si>
  <si>
    <t>SDTR-3</t>
  </si>
  <si>
    <t>SST-1T</t>
  </si>
  <si>
    <t>SL-1</t>
  </si>
  <si>
    <t>77,87</t>
  </si>
  <si>
    <t>SL-2</t>
  </si>
  <si>
    <t>76,86</t>
  </si>
  <si>
    <t>TOTAL</t>
  </si>
  <si>
    <t>Check</t>
  </si>
  <si>
    <t>2013 - Net Uncollectibles Analysis</t>
  </si>
  <si>
    <t>2012 - Net Uncollectibles Analysis</t>
  </si>
  <si>
    <t>RATE CODE</t>
  </si>
  <si>
    <t>HISTORIC - AGGREGATED</t>
  </si>
  <si>
    <t>3-YEAR</t>
  </si>
  <si>
    <t>AVERAGE</t>
  </si>
  <si>
    <t>WEIGHTED</t>
  </si>
  <si>
    <t>PERCENT</t>
  </si>
  <si>
    <t>INC404000 - CUST ACCT O&amp;M - UNCOLLECTIBLE ACCTS</t>
  </si>
  <si>
    <t> December 2015 - FORECASTED</t>
  </si>
  <si>
    <t>SEP - RIS NOI</t>
  </si>
  <si>
    <t>Utility Per Books</t>
  </si>
  <si>
    <t>Commission Adj Per Books</t>
  </si>
  <si>
    <t>Adj Utility per Books</t>
  </si>
  <si>
    <t>Juris Utility</t>
  </si>
  <si>
    <t>Juris Commission Adj</t>
  </si>
  <si>
    <t>Juris Adj Utility</t>
  </si>
  <si>
    <t>Separation Factor</t>
  </si>
  <si>
    <t>NOI - Net Operating Income</t>
  </si>
  <si>
    <t>OPERATING_REVENUES</t>
  </si>
  <si>
    <t>REVENUE_FROM_SALES</t>
  </si>
  <si>
    <t>RETAIL_SALES_REVENUE</t>
  </si>
  <si>
    <t>INC040000 - RETAIL SALES - BASE REVENUES</t>
  </si>
  <si>
    <t>INC040050 - RETAIL SALES - FUEL REVENUES</t>
  </si>
  <si>
    <t>INC040110 - RETAIL SALES - FRANCHISE REVENUES</t>
  </si>
  <si>
    <t>INC040200 - RETAIL SALES - ECCR REVENUES</t>
  </si>
  <si>
    <t>INC040250 - RETAIL SALES - ENVIRONMENTAL REVENUES</t>
  </si>
  <si>
    <t>INC040300 - RETAIL SALES - STORM RECOVERY REVENUES</t>
  </si>
  <si>
    <t>INC040320 - RETAIL SALES - CAPACITY REVENUES</t>
  </si>
  <si>
    <t>INC040350 - GROSS RECEIPTS TAX REVENUES</t>
  </si>
  <si>
    <t>INC040400 - RECOV CILC INCENTIVES &amp; PENALTY</t>
  </si>
  <si>
    <t>INC040420 - CILC INCENTIVES OFFSET</t>
  </si>
  <si>
    <t>Sub-Total RETAIL_SALES_REVENUE</t>
  </si>
  <si>
    <t>WHOLESALE_REVENUE</t>
  </si>
  <si>
    <t>INC047000 - SALES FOR RESALE - BASE REVENUES</t>
  </si>
  <si>
    <t>INC047050 - SALES FOR RESALE - FUEL REVENUES</t>
  </si>
  <si>
    <t>Sub-Total WHOLESALE_REVENUE</t>
  </si>
  <si>
    <t>INTERCHANGE_REVENUE</t>
  </si>
  <si>
    <t>INC047110 - INTERCHANGE SALES RECOVERABLE</t>
  </si>
  <si>
    <t>INC047120 - CAPACITY SALES - INTERCHG -</t>
  </si>
  <si>
    <t>INC047215 - INTERCHANGE SALES NON RECOVERABLE</t>
  </si>
  <si>
    <t>Sub-Total INTERCHANGE_REVENUE</t>
  </si>
  <si>
    <t>PROV_FOR_REFUNDS</t>
  </si>
  <si>
    <t>INC049110 - PRV FOR RATE REFUNDS - FPSC</t>
  </si>
  <si>
    <t>INC056921 - OTH ELECTRIC REVENUES - NET METERING</t>
  </si>
  <si>
    <t>Sub-Total PROV_FOR_REFUNDS</t>
  </si>
  <si>
    <t>UNBILLED_REVENUES</t>
  </si>
  <si>
    <t>INC056920 - OTH ELECTRIC REVENUES - UNBILLED REVENUES - FPSC</t>
  </si>
  <si>
    <t>INC056930 - OTH ELECTRIC REVENUES - UNBILLED REVENUES - FERC</t>
  </si>
  <si>
    <t>Sub-Total UNBILLED_REVENUES</t>
  </si>
  <si>
    <t>Sub-Total REVENUE_FROM_SALES</t>
  </si>
  <si>
    <t>OTHER_OPERATING_REVENUES</t>
  </si>
  <si>
    <t>MISC_SERVICE_REVENUE</t>
  </si>
  <si>
    <t>INC050400 - FIELD COLLECTION  LATE PAYMENT CHARGES</t>
  </si>
  <si>
    <t>INC051010 - MISC SERV REVS - INITIAL CONNECTION</t>
  </si>
  <si>
    <t>INC051020 - MISC SERV REVS - RECONNECT AFTER NON PAYMENT</t>
  </si>
  <si>
    <t>INC051030 - MISC SERV REVS - CONNECT / DISCONNECT</t>
  </si>
  <si>
    <t>INC051040 - MISC SERV REVS - RETURNED CUSTOMER CHECKS</t>
  </si>
  <si>
    <t>INC051050 - MISC SERV REVS - CURRENT DIVERSION PENALTY</t>
  </si>
  <si>
    <t>INC051060 - MISC SERV REVS - OTHER BILLINGS</t>
  </si>
  <si>
    <t>INC051100 - MISC SERV REVS - REIMBURSEMENTS - OTHER</t>
  </si>
  <si>
    <t>Sub-Total MISC_SERVICE_REVENUE</t>
  </si>
  <si>
    <t>RENT_&amp;_OTHER_REVENUE</t>
  </si>
  <si>
    <t>INC054000 - RENT FROM ELECTRIC PROPERTY - GENERAL</t>
  </si>
  <si>
    <t>INC054100 - RENT FROM ELECTRIC PROPERTY - FUT USE &amp; PLT IN SERV &amp; STORAGE TANKS</t>
  </si>
  <si>
    <t>INC054400 - RENT FROM ELECTRIC PROPERTY - POLE ATTACHMENTS</t>
  </si>
  <si>
    <t>INC056211 - OTH ELECTRIC REVENUES - TRANS. SERVICE DEMAND (LONG-TERM FIRM)</t>
  </si>
  <si>
    <t>INC056212 - OTH ELECTRIC REVENUES - TRANS. SERV RADIAL LINE CH</t>
  </si>
  <si>
    <t>INC056213 - OTH ELECTRIC REVENUES - TRANS. SERVICE DEMAND (SHORT-TERM FIRM &amp; NON</t>
  </si>
  <si>
    <t>INC056222 - OTH ELECTRIC REVENUES - ANCILLARY SERVICES (REACTIVE &amp; VOLTAGE CNTL</t>
  </si>
  <si>
    <t>INC056224 - OTH ELECTRIC REVENUES - ANCILLARY SERVICES (REG, SPINNING &amp; SUPPLEME</t>
  </si>
  <si>
    <t>INC056249 - OTH ELECTRIC REVENUES - WHOLESALE DISTRIBUTION WHEELING</t>
  </si>
  <si>
    <t>INC056400 - OTH ELECTRIC REVENUES - USE CHARGE RECOVERIES PSL 2</t>
  </si>
  <si>
    <t>INC056700 - OTH ELECTRIC REVENUES - MISC</t>
  </si>
  <si>
    <t>INC056820 - OTH ELECTRIC REVENUES - OTHER REVENUE - FCR</t>
  </si>
  <si>
    <t>Sub-Total RENT_&amp;_OTHER_REVENUE</t>
  </si>
  <si>
    <t>DEFERRED_REVENUE</t>
  </si>
  <si>
    <t>INC056944 - OTH ELECTRIC REVENUES - DEF CAPACITY REVENUES</t>
  </si>
  <si>
    <t>INC056948 - OTH ELECTRIC REVENUES - DEF REG ASSESS FEE - CAP</t>
  </si>
  <si>
    <t>INC056949 - OTH ELECTRIC REVENUES - DEF REG ASSESS FEE - ECRC</t>
  </si>
  <si>
    <t>INC056970 - OTH ELECTRIC REVENUES - DEF ECCR REVS</t>
  </si>
  <si>
    <t>INC056980 - OTH ELECTRIC REVENUES - DEF FUEL FERC REVENUES</t>
  </si>
  <si>
    <t>INC056983 - OTH ELECTRIC REVENUES - DEF ECRC REVENUES</t>
  </si>
  <si>
    <t>INC056984 - OTH ELECTRIC REVENUES - FUEL - GPIF</t>
  </si>
  <si>
    <t>INC056990 - OTH ELECTRIC REVENUES - DEF FUEL FPSC REVENUES</t>
  </si>
  <si>
    <t>Sub-Total DEFERRED_REVENUE</t>
  </si>
  <si>
    <t>Sub-Total OTHER_OPERATING_REVENUES</t>
  </si>
  <si>
    <t>Sub-Total OPERATING_REVENUES</t>
  </si>
  <si>
    <t>FUEL_&amp;_INTERCHANGE</t>
  </si>
  <si>
    <t>STEAM_POWER_GENERATION</t>
  </si>
  <si>
    <t>FUEL_&amp;_INTERCH_EXPENSE</t>
  </si>
  <si>
    <t>INC101110 - STEAM O&amp;M - FUEL - OIL, GAS &amp; COAL</t>
  </si>
  <si>
    <t>INC101210 - STEAM O&amp;M - FUEL - NON RECV EXP</t>
  </si>
  <si>
    <t>Sub-Total FUEL_&amp;_INTERCH_EXPENSE</t>
  </si>
  <si>
    <t>Sub-Total STEAM_POWER_GENERATION</t>
  </si>
  <si>
    <t>NUCLEAR_POWER_GENERATION</t>
  </si>
  <si>
    <t>INC118110 - NUCLEAR O&amp;M - NUCL FUEL EXP - BURNUP CHARGE LEASED</t>
  </si>
  <si>
    <t>INC118210 - NUCLEAR O&amp;M - NUCL FUEL EXP</t>
  </si>
  <si>
    <t>Sub-Total NUCLEAR_POWER_GENERATION</t>
  </si>
  <si>
    <t>OTHER_POWER_GENERATION</t>
  </si>
  <si>
    <t>INC147110 - OTH PWR O&amp;M - FUEL - OIL, GAS &amp; COAL</t>
  </si>
  <si>
    <t>INC147200 - OTH PWR O&amp;M - FUEL N-RECOV EMISSIONS</t>
  </si>
  <si>
    <t>INC155110 - OTH PWR O&amp;M - PURCHASED POWER - INTERCHANGE RECOV</t>
  </si>
  <si>
    <t>INC155410 - OTH PWR O&amp;M - UPS CAPACITY CHGS -</t>
  </si>
  <si>
    <t>INC157900 - OTH POWER - OTH EXPENSES - DEF FUEL FPSC</t>
  </si>
  <si>
    <t>INC157944 - OTH POWER - OTH EXPENSES - DEF CAPACITY</t>
  </si>
  <si>
    <t>INC157980 - OTH POWER - OTH EXPENSES - DEF FUEL FERC</t>
  </si>
  <si>
    <t>Sub-Total OTHER_POWER_GENERATION</t>
  </si>
  <si>
    <t>Sub-Total FUEL_&amp;_INTERCHANGE</t>
  </si>
  <si>
    <t>OTHER</t>
  </si>
  <si>
    <t>OTH_OPER_&amp;_MAINT_EXP</t>
  </si>
  <si>
    <t>INC100000 - STEAM O&amp;M - OPERATION SUPERV &amp; ENG</t>
  </si>
  <si>
    <t>INC102000 - STEAM O&amp;M - STEAM EXPENSES</t>
  </si>
  <si>
    <t>INC105000 - STEAM O&amp;M - ELECTRIC EXPENSES</t>
  </si>
  <si>
    <t>INC106000 - STEAM O&amp;M - MISC STEAM EXP</t>
  </si>
  <si>
    <t>INC106100 - STEAM O&amp;M - MISC STEAM EXP ECRC</t>
  </si>
  <si>
    <t>INC106310 - STEAM O&amp;M - MISC - ADDITIONAL SECURITY</t>
  </si>
  <si>
    <t>INC107000 - STEAM O&amp;M - RENTS</t>
  </si>
  <si>
    <t>INC110000 - STEAM O&amp;M - MAINT SUPERV &amp; ENG</t>
  </si>
  <si>
    <t>INC111000 - STEAM O&amp;M - MAINT OF STRUCTURES</t>
  </si>
  <si>
    <t>INC111100 - STEAM O&amp;M - MAINT OF STRUCTURES - ECRC -</t>
  </si>
  <si>
    <t>INC112000 - STEAM O&amp;M - MAINT OF BOILER PLANT</t>
  </si>
  <si>
    <t>INC112100 - STEAM O&amp;M - MAINT OF BOILER PLANT - ECRC -</t>
  </si>
  <si>
    <t>INC113000 - STEAM O&amp;M - MAINT OF ELECTRIC PLANT</t>
  </si>
  <si>
    <t>INC113100 - STEAM O&amp;M - MAINT OF ELECTRIC PLANT - ECRC</t>
  </si>
  <si>
    <t>INC114000 - STEAM O&amp;M - MAINT OF MISC STEAM PLT</t>
  </si>
  <si>
    <t>INC114100 - STEAM O&amp;M - MAINT OF MISC STEAM PLT - ECRC -</t>
  </si>
  <si>
    <t>Sub-Total OTH_OPER_&amp;_MAINT_EXP</t>
  </si>
  <si>
    <t>INC117000 - NUCLEAR O&amp;M - OPERAT SUPERV &amp; ENG</t>
  </si>
  <si>
    <t>INC118160 - NUCLEAR O&amp;M - MISC - ADDITIONAL SECURITY</t>
  </si>
  <si>
    <t>INC119000 - NUCLEAR O&amp;M - COOLANTS AND WATER</t>
  </si>
  <si>
    <t>INC120000 - NUCLEAR O&amp;M - STEAM EXPENSES</t>
  </si>
  <si>
    <t>INC123000 - NUCLEAR O&amp;M - ELECTRIC EXPENSES</t>
  </si>
  <si>
    <t>INC124000 - NUCLEAR O&amp;M - MISC NUCLEAR PWR EXP</t>
  </si>
  <si>
    <t>INC124100 - NUCLEAR O&amp;M - MISC NUCLEAR PWR EXP ECRC</t>
  </si>
  <si>
    <t>INC124500 - NUCLEAR O&amp;M - COSTS RECOVERED IN NUC COST REC (NCRC)</t>
  </si>
  <si>
    <t>INC124502 - NUCLEAR O&amp;M - COSTS NOT RECOVERED IN NUC COST REC</t>
  </si>
  <si>
    <t>INC128000 - NUCLEAR O&amp;M - MAINT SUPERV &amp; ENG</t>
  </si>
  <si>
    <t>INC129000 - NUCLEAR O&amp;M - MAINT OF STRUCTURES</t>
  </si>
  <si>
    <t>INC129100 - NUCLEAR O&amp;M - MAINT OF STRUCTURES ECRC</t>
  </si>
  <si>
    <t>INC130000 - NUCLEAR O&amp;M - MAINT OF REACTOR PLANT</t>
  </si>
  <si>
    <t>INC131000 - NUCLEAR O&amp;M - MAINT OF ELECTRIC PLANT</t>
  </si>
  <si>
    <t>INC132000 - NUCLEAR O&amp;M - MAINT OF MISC NUCL PLT</t>
  </si>
  <si>
    <t>INC146000 - OTH PWR O&amp;M - OPERAT SUPERV &amp; ENG</t>
  </si>
  <si>
    <t>INC146100 - OTH PWR O&amp;M - OPERAT SUPERV &amp; ENG ECRC</t>
  </si>
  <si>
    <t>INC148000 - OTH PWR O&amp;M - GENERATION EXPENSES</t>
  </si>
  <si>
    <t>INC149000 - OTH PWR O&amp;M - MISC OTH PWR GENERAT</t>
  </si>
  <si>
    <t>INC149100 - OTH PWR O&amp;M - MISC OTHER POWER GEN EXP - ECRC -</t>
  </si>
  <si>
    <t>INC149111 - OTH PWR O&amp;M - WC H20 RECLAMATION</t>
  </si>
  <si>
    <t>INC149900 - OTH PWR O&amp;M - ADDITIONAL SECURITY</t>
  </si>
  <si>
    <t>INC151000 - OTH PWR O&amp;M - MAINT SUPERV &amp; ENG</t>
  </si>
  <si>
    <t>INC151100 - OTH PWR O&amp;M - MAINT SUPERV &amp; ENG ECRC</t>
  </si>
  <si>
    <t>INC152000 - OTH PWR O&amp;M - MAINT OF STRUCTURES</t>
  </si>
  <si>
    <t>INC152100 - OTH PWR O&amp;M - MAINT OF STRUCTURES - ECRC -</t>
  </si>
  <si>
    <t>INC153000 - OTH PWR O&amp;M - MAINT GENR &amp; ELECT PLT</t>
  </si>
  <si>
    <t>INC153100 - OTH PWR O&amp;M - MAINT GEN &amp; ELECT PLT ECRC</t>
  </si>
  <si>
    <t>INC154000 - OTH PWR O&amp;M - MAINT MISC OTH PWR GEN</t>
  </si>
  <si>
    <t>INC154100 - OTH PWR O&amp;M - MAINT MISC OTH PWR GEN - ECRC -</t>
  </si>
  <si>
    <t>INC156000 - OTH PWR O&amp;M - SYS CNTR &amp; L DISPATCH</t>
  </si>
  <si>
    <t>INC157000 - OTH PWR O&amp;M - OTHER EXPENSES</t>
  </si>
  <si>
    <t>INC157949 - OTH POWER - OTH EXPENSES - DEF - ECRC</t>
  </si>
  <si>
    <t>TRANSMISSION_EXPENSES</t>
  </si>
  <si>
    <t>INC260010 - TRANS O&amp;M - OPERAT SUPERV &amp; ENG</t>
  </si>
  <si>
    <t>INC261000 - TRANS O&amp;M - LOAD DISPATCHING</t>
  </si>
  <si>
    <t>INC262000 - TRANS O&amp;M - STATION EXPENSES</t>
  </si>
  <si>
    <t>INC263000 - TRANS O&amp;M - OVERHEAD LINE EXPENSES</t>
  </si>
  <si>
    <t>INC265000 - TRANS O&amp;M - TRANS OF ELECTR BY OTH</t>
  </si>
  <si>
    <t>INC265120 - TRANS O&amp;M - BY OTHERS FPL SALES</t>
  </si>
  <si>
    <t>INC265130 - TRANS O&amp;M - INTERCHANGE RECOVERABLE</t>
  </si>
  <si>
    <t>INC266000 - TRANS O&amp;M - MISC TRANS EXP</t>
  </si>
  <si>
    <t>INC267000 - TRANS O&amp;M - RENTS</t>
  </si>
  <si>
    <t>INC268010 - TRANS O&amp;M - MAINT SUPERV &amp; ENG</t>
  </si>
  <si>
    <t>INC269000 - TRANS O&amp;M - MAINT OF STRUCTURES</t>
  </si>
  <si>
    <t>INC270000 - TRANS O&amp;M - MAINT OF STATION EQ</t>
  </si>
  <si>
    <t>INC270020 - TRANS O&amp;M - MAINT OF STATION EQ ECRC</t>
  </si>
  <si>
    <t>INC271000 - TRANS O&amp;M - MAINT OF OVERHEAD LINES</t>
  </si>
  <si>
    <t>INC272000 - TRANS O&amp;M - MAINT UNDERGROUND LINES</t>
  </si>
  <si>
    <t>INC273000 - TRANS O&amp;M - MAINT OF MISC TRANS PLANT</t>
  </si>
  <si>
    <t>Sub-Total TRANSMISSION_EXPENSES</t>
  </si>
  <si>
    <t>DISTRIBUTION_EXPENSES</t>
  </si>
  <si>
    <t>INC380000 - DIST O&amp;M - OPERATION SUPERV &amp; ENG</t>
  </si>
  <si>
    <t>INC381000 - DIST O&amp;M - LOAD DISPATCHING</t>
  </si>
  <si>
    <t>INC382000 - DIST O&amp;M - SUBSTATION EXPENSES</t>
  </si>
  <si>
    <t>INC383000 - DIST O&amp;M - OVERHEAD LINE EXPENSES</t>
  </si>
  <si>
    <t>INC384000 - DIST O&amp;M - UNDERGROUND LINE EXP</t>
  </si>
  <si>
    <t>INC385000 - DIST O&amp;M -  ST LIGHT &amp; SIGNAL SYSTEMS</t>
  </si>
  <si>
    <t>INC386000 - DIST O&amp;M - METER EXPENSES</t>
  </si>
  <si>
    <t>INC387000 - DIST O&amp;M - CUSTOMER INSTALLATIONS EXP</t>
  </si>
  <si>
    <t>INC387010 - DIST O&amp;M - LMS LOAD CONTROL ECCR</t>
  </si>
  <si>
    <t>INC388000 - DIST O&amp;M - MISC DISTRIBUTION EXPENSES</t>
  </si>
  <si>
    <t>INC389000 - DIST O&amp;M - RENTS</t>
  </si>
  <si>
    <t>INC390000 - DIST O&amp;M - MAINT SUPERV &amp; ENG</t>
  </si>
  <si>
    <t>INC390010 - DIST O&amp;M - MAINT LMS LOAD CONTROL ECCR</t>
  </si>
  <si>
    <t>INC391000 - DIST O&amp;M - MAINT OF STRUCTURES</t>
  </si>
  <si>
    <t>INC392000 - DIST O&amp;M - MAINT OF STATION EQ</t>
  </si>
  <si>
    <t>INC392010 - DIST O&amp;M - MAINT OF STATION EQ ECRC</t>
  </si>
  <si>
    <t>INC393000 - DIST O&amp;M - MAINT OF OVERHEAD LINES</t>
  </si>
  <si>
    <t>INC394000 - DIST O&amp;M - MAINT UNDERGROUND LINES</t>
  </si>
  <si>
    <t>INC395000 - DIST O&amp;M - MAINT OF LINE TRANSFORMERS</t>
  </si>
  <si>
    <t>INC396000 - DIST O&amp;M - MAINT S LIGHT &amp; SIGNAL SYST</t>
  </si>
  <si>
    <t>INC397000 - DIST O&amp;M - MAINT OF METERS</t>
  </si>
  <si>
    <t>INC398000 - DIST O&amp;M - MAINT OF MISC DISTRIBUTION PLANT</t>
  </si>
  <si>
    <t>Sub-Total DISTRIBUTION_EXPENSES</t>
  </si>
  <si>
    <t>CUSTOMER_ACCOUNTS_EXPENSES</t>
  </si>
  <si>
    <t>INC401000 - CUST ACCT O&amp;M - SUPERVISION</t>
  </si>
  <si>
    <t>INC402000 - CUST ACCT O&amp;M - METER READING EXP</t>
  </si>
  <si>
    <t>INC403000 - CUST ACCT O&amp;M - CUST REC &amp; COLLECT</t>
  </si>
  <si>
    <t>INC404151 - CUST ACCT O&amp;M - UNCOLL ACCTS - STORM SECURITIZATION</t>
  </si>
  <si>
    <t>Sub-Total CUSTOMER_ACCOUNTS_EXPENSES</t>
  </si>
  <si>
    <t>CUSTOMER_SERVICE_&amp;_INFO_EXPENSE</t>
  </si>
  <si>
    <t>INC407000 - CUST SERV &amp; INFO - SUPERVISION</t>
  </si>
  <si>
    <t>INC407100 - CUST SERV &amp; INFO - SUPERVISION ECCR</t>
  </si>
  <si>
    <t>INC408000 - CUST SERV &amp; INFO - CUST ASSIST EXP</t>
  </si>
  <si>
    <t>INC408100 - CUST SERV &amp; INFO - CUST ASSIST EXP ECCR</t>
  </si>
  <si>
    <t>INC409000 - CUST SERV &amp; INFO - INFO &amp; INST ADV GEN</t>
  </si>
  <si>
    <t>INC409100 - CUST SERV &amp; INFO - INFO &amp; INST ADV ECCR</t>
  </si>
  <si>
    <t>INC410000 - CUST SERV &amp; INFO - MISC CUST SERV &amp; INF</t>
  </si>
  <si>
    <t>INC410100 - CUST SERV &amp; INFO - MISC CUST SERV &amp; INF ECCR</t>
  </si>
  <si>
    <t>Sub-Total CUSTOMER_SERVICE_&amp;_INFO_EXPENSE</t>
  </si>
  <si>
    <t>DEMONSTRATING_&amp;_SELLING_EXPENSES</t>
  </si>
  <si>
    <t>INC516000 - MISC AND SELLING EXPENSES</t>
  </si>
  <si>
    <t>Sub-Total DEMONSTRATING_&amp;_SELLING_EXPENSES</t>
  </si>
  <si>
    <t>ADMINISTRATIVE_&amp;_GENERAL_EXPENSES</t>
  </si>
  <si>
    <t>INC520010 - A&amp;G O&amp;M - SALARIES</t>
  </si>
  <si>
    <t>INC521000 - A&amp;G O&amp;M - OFF SUPPL &amp; EXP</t>
  </si>
  <si>
    <t>INC521151 - A&amp;G O&amp;M - ADMINISTRATION FEES - FREC</t>
  </si>
  <si>
    <t>INC522000 - A&amp;G O&amp;M - ADMIN EXP TRANSFERRED CR.</t>
  </si>
  <si>
    <t>INC522151 - A&amp;G O&amp;M - EXPENSES TRANSFERRED - FREC</t>
  </si>
  <si>
    <t>INC523000 - A&amp;G O&amp;M - OUTSIDE SERVICES EMPLOYED</t>
  </si>
  <si>
    <t>INC524000 - A&amp;G O&amp;M - PROPERTY INSURANCE</t>
  </si>
  <si>
    <t>INC524100 - A&amp;G O&amp;M - PROP INSUR NUCL OUTAGE</t>
  </si>
  <si>
    <t>INC524121 - A&amp;G O&amp;M - STORM DEFICIENCY RECOVERY</t>
  </si>
  <si>
    <t>INC525000 - A&amp;G O&amp;M - INJURIES AND DAMAGES</t>
  </si>
  <si>
    <t>INC525100 - A&amp;G O&amp;M - INJURIES &amp; DAMAGES - CPRC</t>
  </si>
  <si>
    <t>INC525106 - A&amp;G EXP - INJURIES &amp; DAMAGES - FUEL</t>
  </si>
  <si>
    <t>INC525110 - A&amp;G O&amp;M - INJURIES &amp; DAMAGES - ECCR</t>
  </si>
  <si>
    <t>INC525120 - A&amp;G O&amp;M - INJURIES &amp; DAMAGES -  ECRC</t>
  </si>
  <si>
    <t>INC526100 - A&amp;G O&amp;M - EMP PENSIONS &amp; BENEFITS</t>
  </si>
  <si>
    <t>INC526110 - A&amp;G O&amp;M - EMP PENSIONS &amp; BENEFITS - FUEL</t>
  </si>
  <si>
    <t>INC526120 - A&amp;G O&amp;M - EMP PENSIONS &amp; BENEFITS - ECRC</t>
  </si>
  <si>
    <t>INC526130 - A&amp;G O&amp;M - EMP PENSIONS &amp; BENEFITS - CAPACITY</t>
  </si>
  <si>
    <t>INC526211 - A&amp;G O&amp;M - EMP PENSIONS &amp; BENEFITS - ECCR</t>
  </si>
  <si>
    <t>INC528010 - A&amp;G O&amp;M - REG COMM EXP FPSC</t>
  </si>
  <si>
    <t>INC528020 - A&amp;G O&amp;M - REGULATORY COMMISSION EXPENSE - FERC</t>
  </si>
  <si>
    <t>INC528100 - A&amp;G O&amp;M - REGULATORY COMMISSION EXPENSE - FERC FEE</t>
  </si>
  <si>
    <t>INC529100 - A&amp;G O&amp;M - DUPLICATE CHARGES CR - ECCR COSTS DEF</t>
  </si>
  <si>
    <t>INC530000 - A&amp;G O&amp;M - MISC GENERAL EXPENSES</t>
  </si>
  <si>
    <t>INC531000 - A&amp;G O&amp;M - RENTS</t>
  </si>
  <si>
    <t>INC535000 - A&amp;G O&amp;M - MAINT OF GEN PLT</t>
  </si>
  <si>
    <t>Sub-Total ADMINISTRATIVE_&amp;_GENERAL_EXPENSES</t>
  </si>
  <si>
    <t>Sub-Total OTHER</t>
  </si>
  <si>
    <t>DEPR_&amp;_AMORT</t>
  </si>
  <si>
    <t>INTANG_DEPRECIATION</t>
  </si>
  <si>
    <t>DEPRECIATION_EXPENSE</t>
  </si>
  <si>
    <t>INC603000 - DEPR &amp; AMORT EXP - INTANGIBLE</t>
  </si>
  <si>
    <t>INC603001 - DEPR &amp; AMORT  EXP - INTANGIBLE ARO</t>
  </si>
  <si>
    <t>INC603005 - DEPR &amp; AMORT EXP - NCRC AVOIDED AFUDC - INTANG OFFSET</t>
  </si>
  <si>
    <t>INC603006 - DEPR &amp; AMORT EXP - SURPLUS FLOWBACK OFFSET</t>
  </si>
  <si>
    <t>INC603007 - DEPR &amp; AMORT EXP - INT ECCR</t>
  </si>
  <si>
    <t>INC603092 - DEPR &amp; AMORT EXP - INT ECRC</t>
  </si>
  <si>
    <t>Sub-Total DEPRECIATION_EXPENSE</t>
  </si>
  <si>
    <t>Sub-Total INTANG_DEPRECIATION</t>
  </si>
  <si>
    <t>STEAM_DEPRECIATION_PRODUCTION</t>
  </si>
  <si>
    <t>INC603010 - DEPR &amp; AMORT EXP - STEAM (EXC COAL)</t>
  </si>
  <si>
    <t>INC603011 - DEPR &amp; AMORT EXP - FOSSIL DECOMM</t>
  </si>
  <si>
    <t>INC603013 - DEPR &amp; AMORT EXP - STEAM PLANT - ECRC -</t>
  </si>
  <si>
    <t>INC603980 - DEPR EXP - AMORT ELECT PLT  - ACQUI ADJ</t>
  </si>
  <si>
    <t>Sub-Total STEAM_DEPRECIATION_PRODUCTION</t>
  </si>
  <si>
    <t>NUCLEAR_DEPRECIATION_PRODUCTION</t>
  </si>
  <si>
    <t>INC603020 - DEPR &amp; AMORT EXP - TURKEY POINT</t>
  </si>
  <si>
    <t>INC603022 - DEPR &amp; AMORT EXP - ST LUCIE 1</t>
  </si>
  <si>
    <t>INC603024 - DEPR &amp; AMORT EXP - ST LUCIE COMMON</t>
  </si>
  <si>
    <t>INC603026 - DEPR &amp; AMORT EXP - ST LUCIE 2</t>
  </si>
  <si>
    <t>INC603027 - DEPR &amp; AMORT EXP - NCRC AVOIDED AFUDC - OFFSET</t>
  </si>
  <si>
    <t>INC603028 - DEPR &amp; AMORT EXP - NUCLEAR PLANT - ECRC -</t>
  </si>
  <si>
    <t>INC603029 - DEPR &amp; AMORT EXP - NUCLEAR FLOWBACK</t>
  </si>
  <si>
    <t>Sub-Total NUCLEAR_DEPRECIATION_PRODUCTION</t>
  </si>
  <si>
    <t>OTHER_DEPRECIATION_PRODUCTION</t>
  </si>
  <si>
    <t>INC603030 - DEPR &amp; AMORT EXP - OTH PROD  - GT</t>
  </si>
  <si>
    <t>INC603036 - DEPR &amp; AMORT EXP - DISMANT OTH PROD</t>
  </si>
  <si>
    <t>INC603037 - DEPR &amp; AMORT EXP - DISMANT OTH PROD ECRC</t>
  </si>
  <si>
    <t>INC603039 - DEPR &amp; AMORT EXP - OTH PROD MARTIN PIPELINE</t>
  </si>
  <si>
    <t>INC603040 - DEPR &amp; AMORT EXP - OTH PROD - ECRC -</t>
  </si>
  <si>
    <t>Sub-Total OTHER_DEPRECIATION_PRODUCTION</t>
  </si>
  <si>
    <t>TRANSMISSION_DEPRECIATION_EXPENSE</t>
  </si>
  <si>
    <t>INC603041 - DEPR &amp; AMORT EXP - TRANSMISSION</t>
  </si>
  <si>
    <t>INC603042 - DEPR &amp; AMORT EXP - TRANS - ECRC -</t>
  </si>
  <si>
    <t>INC603046 - DEPR &amp; AMORT EXP - AVOIDED AFUDC - TRANS OFFSET</t>
  </si>
  <si>
    <t>INC603047 - DEPR &amp; AMORT EXP - TRANSMISSION - GSU</t>
  </si>
  <si>
    <t>INC603048 - DEPR &amp; AMORT EXP - TRANSMISSION - OTHER</t>
  </si>
  <si>
    <t>INC603049 - DEPR &amp; AMORT EXP - TRANSMISSION - OTHER WHOLESALE</t>
  </si>
  <si>
    <t>Sub-Total TRANSMISSION_DEPRECIATION_EXPENSE</t>
  </si>
  <si>
    <t>DISTRIBUTION_DEPRECIATION_EXPENSE</t>
  </si>
  <si>
    <t>INC603051 - DEPR &amp; AMORT EXP - DIST 361 - STRUCTURES</t>
  </si>
  <si>
    <t>INC603052 - DEPR &amp; AMORT EXP - DIST 362 - STATION EQ</t>
  </si>
  <si>
    <t>INC603054 - DEPR &amp; AMORT EXP - DIST 364 - POL, TOWR &amp; FIX</t>
  </si>
  <si>
    <t>INC603055 - DEPR &amp; AMORT EXP - DIST 365 - OH COND &amp; DEV</t>
  </si>
  <si>
    <t>INC603056 - DEPR &amp; AMORT EXP - DIST 366 - UG CONDUIT</t>
  </si>
  <si>
    <t>INC603057 - DEPR &amp; AMORT EXP - DIST 367 - UG COND &amp; DEV</t>
  </si>
  <si>
    <t>INC603058 - DEPR &amp; AMORT EXP - DIST 368 - TRANSF</t>
  </si>
  <si>
    <t>INC603059 - DEPR &amp; AMORT EXP - DIST 369 - SERVICES</t>
  </si>
  <si>
    <t>INC603060 - DEPR &amp; AMORT EXP - DIST 37O - METERS</t>
  </si>
  <si>
    <t>INC603061 - DEPR &amp; AMORT EXP - DIST 371 - INSTAL ON CP</t>
  </si>
  <si>
    <t>INC603063 - DEPR &amp; AMORT EXP - DIST 373 - S LGT &amp; TFC SIG</t>
  </si>
  <si>
    <t>INC603065 - DEPR &amp; AMORT EXP - DISTRIBUTION - ECRC -</t>
  </si>
  <si>
    <t>INC603072 - DEPR &amp; AMORT EXP - DIST 362 - ECCR</t>
  </si>
  <si>
    <t>INC603081 - DEPR &amp; AMORT EXP - DIST 371 - ECCR</t>
  </si>
  <si>
    <t>INC603089 - DEPR &amp; AMORT EXP - DISTRIBUTION FLOWBACK</t>
  </si>
  <si>
    <t>Sub-Total DISTRIBUTION_DEPRECIATION_EXPENSE</t>
  </si>
  <si>
    <t>GENERAL_DEPRECIATION_EXPENSE</t>
  </si>
  <si>
    <t>INC603091 - DEPR &amp; AMORT EXP - GEN PLT - STRUCTURES</t>
  </si>
  <si>
    <t>INC603093 - DEPR &amp; AMORT EXP - GEN PLT - OTHER</t>
  </si>
  <si>
    <t>INC603095 - DEPR &amp; AMORT EXP - GEN PLT - OTHER ECCR</t>
  </si>
  <si>
    <t>INC603097 - DEPR &amp; AMORT EXP - GEN PLT - OTHER ECRC</t>
  </si>
  <si>
    <t>Sub-Total GENERAL_DEPRECIATION_EXPENSE</t>
  </si>
  <si>
    <t>AMORT_REGULATORY_ASSET_&amp;_LIABILITY</t>
  </si>
  <si>
    <t>AMORT_PROPERTY</t>
  </si>
  <si>
    <t>INC605000 - ACCRETION EXPENSE - ARO REG DEBIT</t>
  </si>
  <si>
    <t>INC607000 - AMORT PROP LOSS &amp; UNRECOV REG CSTS</t>
  </si>
  <si>
    <t>INC607143 - REGULATORY CREDIT - ASSET RET OBLIG</t>
  </si>
  <si>
    <t>INC607300 - AMORT OF OKEELANTA SETTLEMENT - CPRC</t>
  </si>
  <si>
    <t>INC607351 - AMORT OF STORM SECURITIZATION</t>
  </si>
  <si>
    <t>INC607352 - AMORT OF STORM SECURITIZATION - OVER/UNDER TAX RECOV</t>
  </si>
  <si>
    <t>INC607360 - AMORTIZATION OF NUCLEAR RESERVE</t>
  </si>
  <si>
    <t>INC607370 - NUCLEAR RECOVERY AMORTIZATION</t>
  </si>
  <si>
    <t>INC607371 - AMORT NCRC BASE RATE REV REQ</t>
  </si>
  <si>
    <t>INC607373 - AMORT REG ASSET - CONVERT ITC DEP LOSS</t>
  </si>
  <si>
    <t>INC607404 - AMORT REG LIAB - CONVERT ITC GROSS-UP</t>
  </si>
  <si>
    <t>INC607408 - AMORT OF REG ASSETS - DEPREC RESERVE SURPLUS</t>
  </si>
  <si>
    <t>INC607411 - AMORT OF PROP GAINS-AVIAT TRF-FPL GROUP</t>
  </si>
  <si>
    <t>Sub-Total AMORT_PROPERTY</t>
  </si>
  <si>
    <t>Sub-Total AMORT_REGULATORY_ASSET_&amp;_LIABILITY</t>
  </si>
  <si>
    <t>Sub-Total DEPR_&amp;_AMORT</t>
  </si>
  <si>
    <t>TAXES_OTHER_THAN_INCOME</t>
  </si>
  <si>
    <t>TAXES_OTHER_THAN_INCOME_TAXES</t>
  </si>
  <si>
    <t>TAXES_OTH_THAN_INC_TAX</t>
  </si>
  <si>
    <t>INC608100 - TAX OTH TH INC TAX - UTILITY OPERAT INCOME CLEARING</t>
  </si>
  <si>
    <t>INC608101 - TAX OTH TH INC TAX - PAYROLL - CAPACITY</t>
  </si>
  <si>
    <t>INC608102 - TAX OTH TH INC TAX - PAYROLL - ECCR</t>
  </si>
  <si>
    <t>INC608103 - TAX OTH TH INC TAX - PAYROLL - ECRC</t>
  </si>
  <si>
    <t>INC608105 - TAX OTH TH INC TAX - PROPERTY TAX</t>
  </si>
  <si>
    <t>INC608106 - TAX OTH TH INC TAX - PAYROLL - FUEL</t>
  </si>
  <si>
    <t>INC608110 - TAX OTH TH INC TAX - FRANCHISE TAX</t>
  </si>
  <si>
    <t>INC608130 - TAX OTH TH INC TAX - GROSS RECEIPTS TAX - RETAIL BASE</t>
  </si>
  <si>
    <t>INC608131 - TAX OTH TH INC TAX - GROSS RECEIPTS TAX - FRANCHISE</t>
  </si>
  <si>
    <t>INC608135 - TAX OTH INC TAX - REG ASSES FEE RETAIL</t>
  </si>
  <si>
    <t>INC608136 - TAX OTH TH INC TAX - REG ASSESS FEE - FRANCHISE</t>
  </si>
  <si>
    <t>INC608137 - TAX OTH TH INC TAX - REG ASSESS FEE - ECCR</t>
  </si>
  <si>
    <t>INC608138 - TAX OTH TH INC TAX - REG ASSESS FEE - FUEL FPSC</t>
  </si>
  <si>
    <t>INC608140 - TAX OTH TH INC TAX - REG ASSESS FEE - CAPACITY</t>
  </si>
  <si>
    <t>INC608147 - TAX OTH TH INC TAX - REG ASSESS FEE - ECRC</t>
  </si>
  <si>
    <t>INC608150 - TAX OTH INC TAX - OCCUPATIONAL LIC</t>
  </si>
  <si>
    <t>Sub-Total TAXES_OTH_THAN_INC_TAX</t>
  </si>
  <si>
    <t>Sub-Total TAXES_OTHER_THAN_INCOME_TAXES</t>
  </si>
  <si>
    <t>Sub-Total TAXES_OTHER_THAN_INCOME</t>
  </si>
  <si>
    <t>INCOME_TAXES_CURRENT</t>
  </si>
  <si>
    <t>OPER_INCOME_TAXES</t>
  </si>
  <si>
    <t>INC609100 - INCOME TAXES - CURRENT FEDERAL</t>
  </si>
  <si>
    <t>INC609110 - INCOME TAXES - CURRENT STATE</t>
  </si>
  <si>
    <t>Sub-Total OPER_INCOME_TAXES</t>
  </si>
  <si>
    <t>Sub-Total INCOME_TAXES_CURRENT</t>
  </si>
  <si>
    <t>DEFERRED_INCOME_TAXES_NET</t>
  </si>
  <si>
    <t>DEFERRED_TAXES</t>
  </si>
  <si>
    <t>INC610000 - INCOME TAXES - DEFERRED FEDERAL</t>
  </si>
  <si>
    <t>INC611000 - INCOME TAXES - DEFERRED STATE</t>
  </si>
  <si>
    <t>Sub-Total DEFERRED_TAXES</t>
  </si>
  <si>
    <t>Sub-Total DEFERRED_INCOME_TAXES_NET</t>
  </si>
  <si>
    <t>INVESTMENT_TAX_CREDIT_NET</t>
  </si>
  <si>
    <t>INVESTMENT_TAX_CREDIT</t>
  </si>
  <si>
    <t>INC611450 - AMORTIZATION OF ITC</t>
  </si>
  <si>
    <t>Sub-Total INVESTMENT_TAX_CREDIT</t>
  </si>
  <si>
    <t>Sub-Total INVESTMENT_TAX_CREDIT_NET</t>
  </si>
  <si>
    <t>GAIN_LOSS_DISPOSITION</t>
  </si>
  <si>
    <t>GAIN_LOSS_ON_SALE_OF_PLANT</t>
  </si>
  <si>
    <t>GAIN_LOSS_PROPERTY</t>
  </si>
  <si>
    <t>INC611600 - GAIN FR DISP OF UTIL PLT FUTURE USE</t>
  </si>
  <si>
    <t>INC611800 - GAIN FROM DISP OF ALLOWANCE - ECRC -</t>
  </si>
  <si>
    <t>Sub-Total GAIN_LOSS_PROPERTY</t>
  </si>
  <si>
    <t>Sub-Total GAIN_LOSS_ON_SALE_OF_PLANT</t>
  </si>
  <si>
    <t>Sub-Total GAIN_LOSS_DISPOSITION</t>
  </si>
  <si>
    <t>Sub-Total NOI - Net Operating Income</t>
  </si>
  <si>
    <t> December 2016 - FORECASTED</t>
  </si>
  <si>
    <t> December 2017 - FORECASTED</t>
  </si>
  <si>
    <t> December 2018 - FORECASTED</t>
  </si>
  <si>
    <t>OPC 013141</t>
  </si>
  <si>
    <t>FPL RC-16</t>
  </si>
  <si>
    <t>OPC 013142</t>
  </si>
  <si>
    <t>OPC 013143</t>
  </si>
  <si>
    <t>OPC 013144</t>
  </si>
  <si>
    <t>OPC 013145</t>
  </si>
  <si>
    <t>OPC 013146</t>
  </si>
  <si>
    <t>OPC 013147</t>
  </si>
  <si>
    <t>OPC 013148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</si>
</sst>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##"/>
    <numFmt numFmtId="165" formatCode="_(&quot;$&quot;* #,##0.0000_);_(&quot;$&quot;* \(#,##0.0000\);_(&quot;$&quot;* &quot;-&quot;????_);_(@_)"/>
    <numFmt numFmtId="166" formatCode="_(&quot;$&quot;* #,##0.00_);_(&quot;$&quot;* \(#,##0.00\);_(&quot;$&quot;* &quot;-&quot;_);_(@_)"/>
    <numFmt numFmtId="167" formatCode="0.000%"/>
    <numFmt numFmtId="168" formatCode="_(&quot;$&quot;* #,##0_);_(&quot;$&quot;* \(#,##0\);_(&quot;$&quot;* &quot;-&quot;??_);_(@_)"/>
    <numFmt numFmtId="169" formatCode="#,##0_);[Red]\(#,##0\);&quot; &quot;"/>
    <numFmt numFmtId="170" formatCode="#,##0.00000_);[Red]\(#,##0.00000\);&quot; &quot;"/>
    <numFmt numFmtId="171" formatCode="#,##0.000000_);[Red]\(#,##0.000000\);&quot; &quot;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2"/>
      <color rgb="FFFF0000"/>
      <name val="Arial"/>
      <family val="2"/>
    </font>
    <font>
      <b/>
      <u/>
      <sz val="1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</borders>
  <cellStyleXfs count="72">
    <xf numFmtId="0" fontId="0" fillId="0" borderId="0"/>
    <xf numFmtId="4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8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8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43" fontId="4" fillId="0" borderId="0" applyFon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4" fillId="0" borderId="0"/>
    <xf numFmtId="0" fontId="1" fillId="0" borderId="0"/>
    <xf numFmtId="0" fontId="10" fillId="0" borderId="0"/>
    <xf numFmtId="0" fontId="1" fillId="0" borderId="0"/>
    <xf numFmtId="0" fontId="11" fillId="21" borderId="0"/>
    <xf numFmtId="4" fontId="11" fillId="22" borderId="2" applyNumberFormat="0" applyProtection="0">
      <alignment vertical="center"/>
    </xf>
    <xf numFmtId="4" fontId="12" fillId="23" borderId="2" applyNumberFormat="0" applyProtection="0">
      <alignment vertical="center"/>
    </xf>
    <xf numFmtId="4" fontId="11" fillId="23" borderId="2" applyNumberFormat="0" applyProtection="0">
      <alignment horizontal="left" vertical="center" indent="1"/>
    </xf>
    <xf numFmtId="0" fontId="13" fillId="22" borderId="3" applyNumberFormat="0" applyProtection="0">
      <alignment horizontal="left" vertical="top" indent="1"/>
    </xf>
    <xf numFmtId="4" fontId="11" fillId="24" borderId="2" applyNumberFormat="0" applyProtection="0">
      <alignment horizontal="left" vertical="center" indent="1"/>
    </xf>
    <xf numFmtId="4" fontId="11" fillId="25" borderId="2" applyNumberFormat="0" applyProtection="0">
      <alignment horizontal="right" vertical="center"/>
    </xf>
    <xf numFmtId="4" fontId="11" fillId="26" borderId="2" applyNumberFormat="0" applyProtection="0">
      <alignment horizontal="right" vertical="center"/>
    </xf>
    <xf numFmtId="4" fontId="11" fillId="27" borderId="4" applyNumberFormat="0" applyProtection="0">
      <alignment horizontal="right" vertical="center"/>
    </xf>
    <xf numFmtId="4" fontId="11" fillId="28" borderId="2" applyNumberFormat="0" applyProtection="0">
      <alignment horizontal="right" vertical="center"/>
    </xf>
    <xf numFmtId="4" fontId="11" fillId="29" borderId="2" applyNumberFormat="0" applyProtection="0">
      <alignment horizontal="right" vertical="center"/>
    </xf>
    <xf numFmtId="4" fontId="11" fillId="30" borderId="2" applyNumberFormat="0" applyProtection="0">
      <alignment horizontal="right" vertical="center"/>
    </xf>
    <xf numFmtId="4" fontId="11" fillId="31" borderId="2" applyNumberFormat="0" applyProtection="0">
      <alignment horizontal="right" vertical="center"/>
    </xf>
    <xf numFmtId="4" fontId="11" fillId="32" borderId="2" applyNumberFormat="0" applyProtection="0">
      <alignment horizontal="right" vertical="center"/>
    </xf>
    <xf numFmtId="4" fontId="11" fillId="33" borderId="2" applyNumberFormat="0" applyProtection="0">
      <alignment horizontal="right" vertical="center"/>
    </xf>
    <xf numFmtId="4" fontId="11" fillId="34" borderId="4" applyNumberFormat="0" applyProtection="0">
      <alignment horizontal="left" vertical="center" indent="1"/>
    </xf>
    <xf numFmtId="4" fontId="4" fillId="35" borderId="4" applyNumberFormat="0" applyProtection="0">
      <alignment horizontal="left" vertical="center" indent="1"/>
    </xf>
    <xf numFmtId="4" fontId="4" fillId="35" borderId="4" applyNumberFormat="0" applyProtection="0">
      <alignment horizontal="left" vertical="center" indent="1"/>
    </xf>
    <xf numFmtId="4" fontId="11" fillId="36" borderId="2" applyNumberFormat="0" applyProtection="0">
      <alignment horizontal="right" vertical="center"/>
    </xf>
    <xf numFmtId="4" fontId="11" fillId="37" borderId="4" applyNumberFormat="0" applyProtection="0">
      <alignment horizontal="left" vertical="center" indent="1"/>
    </xf>
    <xf numFmtId="4" fontId="11" fillId="36" borderId="4" applyNumberFormat="0" applyProtection="0">
      <alignment horizontal="left" vertical="center" indent="1"/>
    </xf>
    <xf numFmtId="0" fontId="11" fillId="38" borderId="2" applyNumberFormat="0" applyProtection="0">
      <alignment horizontal="left" vertical="center" indent="1"/>
    </xf>
    <xf numFmtId="0" fontId="11" fillId="35" borderId="3" applyNumberFormat="0" applyProtection="0">
      <alignment horizontal="left" vertical="top" indent="1"/>
    </xf>
    <xf numFmtId="0" fontId="11" fillId="39" borderId="2" applyNumberFormat="0" applyProtection="0">
      <alignment horizontal="left" vertical="center" indent="1"/>
    </xf>
    <xf numFmtId="0" fontId="11" fillId="36" borderId="3" applyNumberFormat="0" applyProtection="0">
      <alignment horizontal="left" vertical="top" indent="1"/>
    </xf>
    <xf numFmtId="0" fontId="11" fillId="40" borderId="2" applyNumberFormat="0" applyProtection="0">
      <alignment horizontal="left" vertical="center" indent="1"/>
    </xf>
    <xf numFmtId="0" fontId="11" fillId="40" borderId="3" applyNumberFormat="0" applyProtection="0">
      <alignment horizontal="left" vertical="top" indent="1"/>
    </xf>
    <xf numFmtId="0" fontId="11" fillId="37" borderId="2" applyNumberFormat="0" applyProtection="0">
      <alignment horizontal="left" vertical="center" indent="1"/>
    </xf>
    <xf numFmtId="0" fontId="11" fillId="37" borderId="3" applyNumberFormat="0" applyProtection="0">
      <alignment horizontal="left" vertical="top" indent="1"/>
    </xf>
    <xf numFmtId="0" fontId="11" fillId="41" borderId="5" applyNumberFormat="0">
      <protection locked="0"/>
    </xf>
    <xf numFmtId="0" fontId="14" fillId="35" borderId="6" applyBorder="0"/>
    <xf numFmtId="4" fontId="15" fillId="42" borderId="3" applyNumberFormat="0" applyProtection="0">
      <alignment vertical="center"/>
    </xf>
    <xf numFmtId="4" fontId="12" fillId="43" borderId="7" applyNumberFormat="0" applyProtection="0">
      <alignment vertical="center"/>
    </xf>
    <xf numFmtId="4" fontId="15" fillId="38" borderId="3" applyNumberFormat="0" applyProtection="0">
      <alignment horizontal="left" vertical="center" indent="1"/>
    </xf>
    <xf numFmtId="0" fontId="15" fillId="42" borderId="3" applyNumberFormat="0" applyProtection="0">
      <alignment horizontal="left" vertical="top" indent="1"/>
    </xf>
    <xf numFmtId="4" fontId="11" fillId="0" borderId="2" applyNumberFormat="0" applyProtection="0">
      <alignment horizontal="right" vertical="center"/>
    </xf>
    <xf numFmtId="4" fontId="12" fillId="44" borderId="2" applyNumberFormat="0" applyProtection="0">
      <alignment horizontal="right" vertical="center"/>
    </xf>
    <xf numFmtId="4" fontId="11" fillId="24" borderId="2" applyNumberFormat="0" applyProtection="0">
      <alignment horizontal="left" vertical="center" indent="1"/>
    </xf>
    <xf numFmtId="0" fontId="15" fillId="36" borderId="3" applyNumberFormat="0" applyProtection="0">
      <alignment horizontal="left" vertical="top" indent="1"/>
    </xf>
    <xf numFmtId="4" fontId="16" fillId="45" borderId="4" applyNumberFormat="0" applyProtection="0">
      <alignment horizontal="left" vertical="center" indent="1"/>
    </xf>
    <xf numFmtId="0" fontId="11" fillId="46" borderId="7"/>
    <xf numFmtId="4" fontId="17" fillId="41" borderId="2" applyNumberFormat="0" applyProtection="0">
      <alignment horizontal="right" vertical="center"/>
    </xf>
    <xf numFmtId="0" fontId="18" fillId="0" borderId="0" applyNumberFormat="0" applyFill="0" applyBorder="0" applyAlignment="0" applyProtection="0"/>
  </cellStyleXfs>
  <cellXfs count="135">
    <xf numFmtId="0" fontId="0" fillId="0" borderId="0" xfId="0"/>
    <xf numFmtId="164" fontId="3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44" fontId="3" fillId="0" borderId="0" xfId="1" applyNumberFormat="1" applyFont="1" applyAlignment="1">
      <alignment horizontal="center" wrapText="1"/>
    </xf>
    <xf numFmtId="44" fontId="3" fillId="0" borderId="0" xfId="1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Fill="1"/>
    <xf numFmtId="44" fontId="0" fillId="0" borderId="0" xfId="0" applyNumberFormat="1" applyFill="1" applyBorder="1"/>
    <xf numFmtId="44" fontId="0" fillId="2" borderId="0" xfId="0" applyNumberFormat="1" applyFill="1"/>
    <xf numFmtId="44" fontId="5" fillId="2" borderId="0" xfId="0" applyNumberFormat="1" applyFont="1" applyFill="1"/>
    <xf numFmtId="44" fontId="6" fillId="0" borderId="0" xfId="0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/>
    </xf>
    <xf numFmtId="0" fontId="4" fillId="0" borderId="0" xfId="0" applyFont="1"/>
    <xf numFmtId="0" fontId="0" fillId="0" borderId="0" xfId="0" applyAlignment="1"/>
    <xf numFmtId="44" fontId="0" fillId="0" borderId="0" xfId="0" applyNumberFormat="1"/>
    <xf numFmtId="44" fontId="0" fillId="0" borderId="0" xfId="0" applyNumberFormat="1" applyBorder="1"/>
    <xf numFmtId="165" fontId="0" fillId="0" borderId="0" xfId="0" applyNumberFormat="1" applyFill="1"/>
    <xf numFmtId="0" fontId="0" fillId="0" borderId="0" xfId="0" applyAlignment="1">
      <alignment horizontal="right"/>
    </xf>
    <xf numFmtId="44" fontId="0" fillId="0" borderId="1" xfId="0" applyNumberFormat="1" applyBorder="1"/>
    <xf numFmtId="165" fontId="0" fillId="0" borderId="1" xfId="0" applyNumberFormat="1" applyFill="1" applyBorder="1"/>
    <xf numFmtId="0" fontId="0" fillId="0" borderId="0" xfId="0" applyFill="1"/>
    <xf numFmtId="165" fontId="0" fillId="0" borderId="0" xfId="0" applyNumberFormat="1"/>
    <xf numFmtId="43" fontId="0" fillId="0" borderId="0" xfId="0" applyNumberFormat="1"/>
    <xf numFmtId="43" fontId="0" fillId="0" borderId="0" xfId="0" applyNumberFormat="1" applyBorder="1"/>
    <xf numFmtId="0" fontId="19" fillId="0" borderId="0" xfId="0" applyFont="1"/>
    <xf numFmtId="164" fontId="3" fillId="0" borderId="0" xfId="25" applyNumberFormat="1" applyFont="1" applyAlignment="1">
      <alignment horizontal="center" wrapText="1"/>
    </xf>
    <xf numFmtId="164" fontId="4" fillId="0" borderId="0" xfId="25" applyNumberFormat="1" applyAlignment="1">
      <alignment horizontal="center" wrapText="1"/>
    </xf>
    <xf numFmtId="0" fontId="3" fillId="0" borderId="0" xfId="25" applyFont="1" applyAlignment="1">
      <alignment horizontal="center"/>
    </xf>
    <xf numFmtId="0" fontId="4" fillId="0" borderId="0" xfId="25"/>
    <xf numFmtId="0" fontId="4" fillId="0" borderId="0" xfId="25" applyAlignment="1">
      <alignment horizontal="center"/>
    </xf>
    <xf numFmtId="44" fontId="4" fillId="0" borderId="0" xfId="25" applyNumberFormat="1" applyFill="1"/>
    <xf numFmtId="44" fontId="4" fillId="0" borderId="0" xfId="25" applyNumberFormat="1" applyFill="1" applyBorder="1"/>
    <xf numFmtId="44" fontId="4" fillId="2" borderId="0" xfId="25" applyNumberFormat="1" applyFill="1"/>
    <xf numFmtId="0" fontId="4" fillId="0" borderId="0" xfId="25" applyFont="1" applyAlignment="1">
      <alignment horizontal="center"/>
    </xf>
    <xf numFmtId="0" fontId="5" fillId="0" borderId="0" xfId="25" applyFont="1"/>
    <xf numFmtId="0" fontId="5" fillId="0" borderId="0" xfId="25" applyFont="1" applyAlignment="1">
      <alignment horizontal="center"/>
    </xf>
    <xf numFmtId="44" fontId="5" fillId="2" borderId="0" xfId="25" applyNumberFormat="1" applyFont="1" applyFill="1"/>
    <xf numFmtId="3" fontId="4" fillId="0" borderId="0" xfId="25" applyNumberFormat="1" applyAlignment="1">
      <alignment horizontal="center"/>
    </xf>
    <xf numFmtId="3" fontId="5" fillId="0" borderId="0" xfId="25" applyNumberFormat="1" applyFont="1" applyAlignment="1">
      <alignment horizontal="center"/>
    </xf>
    <xf numFmtId="0" fontId="4" fillId="0" borderId="0" xfId="25" applyFont="1"/>
    <xf numFmtId="0" fontId="4" fillId="0" borderId="0" xfId="25" applyAlignment="1"/>
    <xf numFmtId="44" fontId="4" fillId="0" borderId="0" xfId="25" applyNumberFormat="1"/>
    <xf numFmtId="44" fontId="4" fillId="0" borderId="0" xfId="25" applyNumberFormat="1" applyBorder="1"/>
    <xf numFmtId="165" fontId="4" fillId="0" borderId="0" xfId="25" applyNumberFormat="1" applyFill="1"/>
    <xf numFmtId="0" fontId="4" fillId="0" borderId="0" xfId="25" applyAlignment="1">
      <alignment horizontal="right"/>
    </xf>
    <xf numFmtId="44" fontId="4" fillId="0" borderId="1" xfId="25" applyNumberFormat="1" applyBorder="1"/>
    <xf numFmtId="165" fontId="4" fillId="0" borderId="1" xfId="25" applyNumberFormat="1" applyFill="1" applyBorder="1"/>
    <xf numFmtId="0" fontId="4" fillId="0" borderId="0" xfId="25" applyFill="1"/>
    <xf numFmtId="165" fontId="4" fillId="0" borderId="0" xfId="25" applyNumberFormat="1"/>
    <xf numFmtId="43" fontId="4" fillId="0" borderId="0" xfId="25" applyNumberFormat="1"/>
    <xf numFmtId="43" fontId="4" fillId="0" borderId="0" xfId="25" applyNumberFormat="1" applyBorder="1"/>
    <xf numFmtId="0" fontId="3" fillId="0" borderId="8" xfId="0" applyFont="1" applyBorder="1" applyAlignment="1">
      <alignment horizontal="center"/>
    </xf>
    <xf numFmtId="0" fontId="4" fillId="0" borderId="9" xfId="25" applyBorder="1"/>
    <xf numFmtId="0" fontId="4" fillId="0" borderId="9" xfId="25" applyBorder="1" applyAlignment="1"/>
    <xf numFmtId="0" fontId="4" fillId="0" borderId="9" xfId="25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4" fontId="0" fillId="0" borderId="12" xfId="1" applyNumberFormat="1" applyFont="1" applyBorder="1"/>
    <xf numFmtId="44" fontId="0" fillId="0" borderId="0" xfId="1" applyNumberFormat="1" applyFont="1" applyBorder="1"/>
    <xf numFmtId="44" fontId="0" fillId="0" borderId="9" xfId="1" applyNumberFormat="1" applyFont="1" applyBorder="1"/>
    <xf numFmtId="43" fontId="0" fillId="0" borderId="0" xfId="1" applyNumberFormat="1" applyFont="1" applyBorder="1"/>
    <xf numFmtId="43" fontId="0" fillId="0" borderId="9" xfId="1" applyNumberFormat="1" applyFont="1" applyBorder="1"/>
    <xf numFmtId="166" fontId="0" fillId="0" borderId="12" xfId="0" applyNumberFormat="1" applyBorder="1"/>
    <xf numFmtId="166" fontId="0" fillId="0" borderId="0" xfId="0" applyNumberFormat="1" applyBorder="1"/>
    <xf numFmtId="166" fontId="0" fillId="0" borderId="9" xfId="0" applyNumberFormat="1" applyBorder="1"/>
    <xf numFmtId="44" fontId="0" fillId="0" borderId="14" xfId="0" applyNumberFormat="1" applyBorder="1"/>
    <xf numFmtId="167" fontId="0" fillId="0" borderId="0" xfId="2" applyNumberFormat="1" applyFont="1"/>
    <xf numFmtId="43" fontId="0" fillId="2" borderId="0" xfId="0" applyNumberFormat="1" applyFill="1"/>
    <xf numFmtId="0" fontId="0" fillId="0" borderId="15" xfId="0" applyBorder="1"/>
    <xf numFmtId="0" fontId="3" fillId="0" borderId="17" xfId="0" applyFont="1" applyBorder="1" applyAlignment="1">
      <alignment horizontal="center"/>
    </xf>
    <xf numFmtId="164" fontId="3" fillId="0" borderId="20" xfId="25" applyNumberFormat="1" applyFont="1" applyBorder="1" applyAlignment="1">
      <alignment horizontal="center" wrapText="1"/>
    </xf>
    <xf numFmtId="0" fontId="3" fillId="0" borderId="21" xfId="0" applyFont="1" applyBorder="1" applyAlignment="1">
      <alignment horizontal="center"/>
    </xf>
    <xf numFmtId="0" fontId="0" fillId="47" borderId="17" xfId="0" applyFill="1" applyBorder="1"/>
    <xf numFmtId="0" fontId="0" fillId="47" borderId="8" xfId="0" applyFill="1" applyBorder="1"/>
    <xf numFmtId="0" fontId="0" fillId="47" borderId="0" xfId="0" applyFill="1"/>
    <xf numFmtId="44" fontId="21" fillId="0" borderId="0" xfId="0" applyNumberFormat="1" applyFont="1"/>
    <xf numFmtId="44" fontId="3" fillId="0" borderId="11" xfId="0" applyNumberFormat="1" applyFont="1" applyBorder="1"/>
    <xf numFmtId="44" fontId="3" fillId="0" borderId="1" xfId="0" applyNumberFormat="1" applyFont="1" applyBorder="1"/>
    <xf numFmtId="44" fontId="3" fillId="0" borderId="14" xfId="0" applyNumberFormat="1" applyFont="1" applyBorder="1"/>
    <xf numFmtId="167" fontId="3" fillId="0" borderId="1" xfId="0" applyNumberFormat="1" applyFont="1" applyBorder="1"/>
    <xf numFmtId="168" fontId="0" fillId="0" borderId="22" xfId="1" applyNumberFormat="1" applyFont="1" applyBorder="1"/>
    <xf numFmtId="0" fontId="0" fillId="48" borderId="0" xfId="0" applyFill="1"/>
    <xf numFmtId="0" fontId="0" fillId="48" borderId="0" xfId="0" applyFill="1" applyAlignment="1">
      <alignment horizontal="center"/>
    </xf>
    <xf numFmtId="44" fontId="6" fillId="48" borderId="0" xfId="0" applyNumberFormat="1" applyFont="1" applyFill="1"/>
    <xf numFmtId="44" fontId="0" fillId="48" borderId="0" xfId="0" applyNumberFormat="1" applyFill="1" applyBorder="1"/>
    <xf numFmtId="0" fontId="5" fillId="48" borderId="0" xfId="0" applyFont="1" applyFill="1"/>
    <xf numFmtId="0" fontId="5" fillId="48" borderId="0" xfId="0" applyFont="1" applyFill="1" applyAlignment="1">
      <alignment horizontal="center"/>
    </xf>
    <xf numFmtId="168" fontId="21" fillId="2" borderId="0" xfId="1" applyNumberFormat="1" applyFont="1" applyFill="1"/>
    <xf numFmtId="168" fontId="22" fillId="2" borderId="0" xfId="1" applyNumberFormat="1" applyFont="1" applyFill="1"/>
    <xf numFmtId="0" fontId="0" fillId="0" borderId="8" xfId="0" applyBorder="1"/>
    <xf numFmtId="0" fontId="3" fillId="0" borderId="0" xfId="0" applyFont="1"/>
    <xf numFmtId="0" fontId="3" fillId="0" borderId="23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9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170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indent="3"/>
    </xf>
    <xf numFmtId="0" fontId="4" fillId="0" borderId="0" xfId="0" applyFont="1" applyAlignment="1">
      <alignment horizontal="left" wrapText="1" indent="4"/>
    </xf>
    <xf numFmtId="171" fontId="4" fillId="0" borderId="0" xfId="0" applyNumberFormat="1" applyFont="1" applyAlignment="1">
      <alignment horizontal="right"/>
    </xf>
    <xf numFmtId="169" fontId="4" fillId="0" borderId="24" xfId="0" applyNumberFormat="1" applyFont="1" applyBorder="1" applyAlignment="1">
      <alignment horizontal="right"/>
    </xf>
    <xf numFmtId="171" fontId="4" fillId="0" borderId="24" xfId="0" applyNumberFormat="1" applyFont="1" applyBorder="1" applyAlignment="1">
      <alignment horizontal="right"/>
    </xf>
    <xf numFmtId="170" fontId="4" fillId="0" borderId="24" xfId="0" applyNumberFormat="1" applyFont="1" applyBorder="1" applyAlignment="1">
      <alignment horizontal="right"/>
    </xf>
    <xf numFmtId="0" fontId="0" fillId="0" borderId="8" xfId="0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9" fontId="4" fillId="0" borderId="0" xfId="0" applyNumberFormat="1" applyFont="1" applyFill="1" applyAlignment="1">
      <alignment horizontal="right"/>
    </xf>
    <xf numFmtId="169" fontId="4" fillId="0" borderId="24" xfId="0" applyNumberFormat="1" applyFont="1" applyFill="1" applyBorder="1" applyAlignment="1">
      <alignment horizontal="right"/>
    </xf>
    <xf numFmtId="0" fontId="24" fillId="0" borderId="23" xfId="0" applyFont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169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left" indent="1"/>
    </xf>
    <xf numFmtId="0" fontId="23" fillId="0" borderId="0" xfId="0" applyFont="1" applyAlignment="1">
      <alignment horizontal="left" indent="2"/>
    </xf>
    <xf numFmtId="170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left" indent="3"/>
    </xf>
    <xf numFmtId="0" fontId="23" fillId="0" borderId="0" xfId="0" applyFont="1" applyAlignment="1">
      <alignment horizontal="left" wrapText="1" indent="4"/>
    </xf>
    <xf numFmtId="171" fontId="23" fillId="0" borderId="0" xfId="0" applyNumberFormat="1" applyFont="1" applyAlignment="1">
      <alignment horizontal="right"/>
    </xf>
    <xf numFmtId="169" fontId="23" fillId="0" borderId="24" xfId="0" applyNumberFormat="1" applyFont="1" applyBorder="1" applyAlignment="1">
      <alignment horizontal="right"/>
    </xf>
    <xf numFmtId="171" fontId="23" fillId="0" borderId="24" xfId="0" applyNumberFormat="1" applyFont="1" applyBorder="1" applyAlignment="1">
      <alignment horizontal="right"/>
    </xf>
    <xf numFmtId="170" fontId="23" fillId="0" borderId="24" xfId="0" applyNumberFormat="1" applyFont="1" applyBorder="1" applyAlignment="1">
      <alignment horizontal="right"/>
    </xf>
    <xf numFmtId="169" fontId="3" fillId="48" borderId="0" xfId="0" applyNumberFormat="1" applyFont="1" applyFill="1" applyAlignment="1">
      <alignment horizontal="right"/>
    </xf>
    <xf numFmtId="0" fontId="4" fillId="0" borderId="0" xfId="0" applyFont="1" applyAlignment="1">
      <alignment vertical="top" wrapText="1"/>
    </xf>
    <xf numFmtId="0" fontId="3" fillId="48" borderId="0" xfId="0" applyFont="1" applyFill="1" applyAlignment="1">
      <alignment horizontal="right" wrapText="1" indent="4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3" fillId="0" borderId="0" xfId="25" applyFont="1"/>
  </cellXfs>
  <cellStyles count="72">
    <cellStyle name="Accent1 - 20%" xfId="3"/>
    <cellStyle name="Accent1 - 40%" xfId="4"/>
    <cellStyle name="Accent1 - 60%" xfId="5"/>
    <cellStyle name="Accent2 - 20%" xfId="6"/>
    <cellStyle name="Accent2 - 40%" xfId="7"/>
    <cellStyle name="Accent2 - 60%" xfId="8"/>
    <cellStyle name="Accent3 - 20%" xfId="9"/>
    <cellStyle name="Accent3 - 40%" xfId="10"/>
    <cellStyle name="Accent3 - 60%" xfId="11"/>
    <cellStyle name="Accent4 - 20%" xfId="12"/>
    <cellStyle name="Accent4 - 40%" xfId="13"/>
    <cellStyle name="Accent4 - 60%" xfId="14"/>
    <cellStyle name="Accent5 - 20%" xfId="15"/>
    <cellStyle name="Accent5 - 40%" xfId="16"/>
    <cellStyle name="Accent5 - 60%" xfId="17"/>
    <cellStyle name="Accent6 - 20%" xfId="18"/>
    <cellStyle name="Accent6 - 40%" xfId="19"/>
    <cellStyle name="Accent6 - 60%" xfId="20"/>
    <cellStyle name="Comma 2" xfId="21"/>
    <cellStyle name="Currency" xfId="1" builtinId="4"/>
    <cellStyle name="Emphasis 1" xfId="22"/>
    <cellStyle name="Emphasis 2" xfId="23"/>
    <cellStyle name="Emphasis 3" xfId="24"/>
    <cellStyle name="Normal" xfId="0" builtinId="0"/>
    <cellStyle name="Normal 2" xfId="25"/>
    <cellStyle name="Normal 3" xfId="26"/>
    <cellStyle name="Normal 4" xfId="27"/>
    <cellStyle name="Normal 5" xfId="28"/>
    <cellStyle name="Normal 6" xfId="29"/>
    <cellStyle name="Percent" xfId="2" builtinId="5"/>
    <cellStyle name="SAPBEXaggData" xfId="30"/>
    <cellStyle name="SAPBEXaggDataEmph" xfId="31"/>
    <cellStyle name="SAPBEXaggItem" xfId="32"/>
    <cellStyle name="SAPBEXaggItemX" xfId="33"/>
    <cellStyle name="SAPBEXchaText" xfId="34"/>
    <cellStyle name="SAPBEXexcBad7" xfId="35"/>
    <cellStyle name="SAPBEXexcBad8" xfId="36"/>
    <cellStyle name="SAPBEXexcBad9" xfId="37"/>
    <cellStyle name="SAPBEXexcCritical4" xfId="38"/>
    <cellStyle name="SAPBEXexcCritical5" xfId="39"/>
    <cellStyle name="SAPBEXexcCritical6" xfId="40"/>
    <cellStyle name="SAPBEXexcGood1" xfId="41"/>
    <cellStyle name="SAPBEXexcGood2" xfId="42"/>
    <cellStyle name="SAPBEXexcGood3" xfId="43"/>
    <cellStyle name="SAPBEXfilterDrill" xfId="44"/>
    <cellStyle name="SAPBEXfilterItem" xfId="45"/>
    <cellStyle name="SAPBEXfilterText" xfId="46"/>
    <cellStyle name="SAPBEXformats" xfId="47"/>
    <cellStyle name="SAPBEXheaderItem" xfId="48"/>
    <cellStyle name="SAPBEXheaderText" xfId="49"/>
    <cellStyle name="SAPBEXHLevel0" xfId="50"/>
    <cellStyle name="SAPBEXHLevel0X" xfId="51"/>
    <cellStyle name="SAPBEXHLevel1" xfId="52"/>
    <cellStyle name="SAPBEXHLevel1X" xfId="53"/>
    <cellStyle name="SAPBEXHLevel2" xfId="54"/>
    <cellStyle name="SAPBEXHLevel2X" xfId="55"/>
    <cellStyle name="SAPBEXHLevel3" xfId="56"/>
    <cellStyle name="SAPBEXHLevel3X" xfId="57"/>
    <cellStyle name="SAPBEXinputData" xfId="58"/>
    <cellStyle name="SAPBEXItemHeader" xfId="59"/>
    <cellStyle name="SAPBEXresData" xfId="60"/>
    <cellStyle name="SAPBEXresDataEmph" xfId="61"/>
    <cellStyle name="SAPBEXresItem" xfId="62"/>
    <cellStyle name="SAPBEXresItemX" xfId="63"/>
    <cellStyle name="SAPBEXstdData" xfId="64"/>
    <cellStyle name="SAPBEXstdDataEmph" xfId="65"/>
    <cellStyle name="SAPBEXstdItem" xfId="66"/>
    <cellStyle name="SAPBEXstdItemX" xfId="67"/>
    <cellStyle name="SAPBEXtitle" xfId="68"/>
    <cellStyle name="SAPBEXunassignedItem" xfId="69"/>
    <cellStyle name="SAPBEXundefined" xfId="70"/>
    <cellStyle name="Sheet Title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COMMISSION%20PROPOSED%20MFRS\NEW%20E%20SCHEDU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a"/>
      <sheetName val="3b"/>
      <sheetName val="4a"/>
      <sheetName val="4b"/>
      <sheetName val="5"/>
      <sheetName val="6a"/>
      <sheetName val="6b"/>
      <sheetName val="7"/>
      <sheetName val="8"/>
      <sheetName val="9"/>
      <sheetName val="10"/>
      <sheetName val="11"/>
      <sheetName val="12"/>
      <sheetName val="13a"/>
      <sheetName val="13b"/>
      <sheetName val="13c"/>
      <sheetName val="13d"/>
      <sheetName val="14"/>
      <sheetName val="15"/>
      <sheetName val="16"/>
      <sheetName val="17"/>
      <sheetName val="18"/>
      <sheetName val="19a"/>
      <sheetName val="19b"/>
      <sheetName val="19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tabSelected="1" workbookViewId="0">
      <selection sqref="A1:A2"/>
    </sheetView>
  </sheetViews>
  <sheetFormatPr defaultColWidth="9.109375" defaultRowHeight="13.2" x14ac:dyDescent="0.25"/>
  <cols>
    <col min="1" max="1" width="11.33203125" style="33" customWidth="1"/>
    <col min="2" max="2" width="13.44140625" style="34" bestFit="1" customWidth="1"/>
    <col min="3" max="3" width="15" style="46" customWidth="1"/>
    <col min="4" max="4" width="4.109375" style="47" customWidth="1"/>
    <col min="5" max="5" width="12.5546875" style="52" customWidth="1"/>
    <col min="6" max="6" width="24.44140625" style="52" bestFit="1" customWidth="1"/>
    <col min="7" max="7" width="17" style="33" bestFit="1" customWidth="1"/>
    <col min="8" max="16384" width="9.109375" style="33"/>
  </cols>
  <sheetData>
    <row r="1" spans="1:7" x14ac:dyDescent="0.25">
      <c r="A1" s="134" t="s">
        <v>430</v>
      </c>
    </row>
    <row r="2" spans="1:7" x14ac:dyDescent="0.25">
      <c r="A2" s="134" t="s">
        <v>431</v>
      </c>
    </row>
    <row r="4" spans="1:7" customFormat="1" ht="15.6" x14ac:dyDescent="0.3">
      <c r="A4" s="29" t="s">
        <v>47</v>
      </c>
      <c r="B4" s="6"/>
      <c r="C4" s="19"/>
      <c r="D4" s="20"/>
      <c r="E4" s="25"/>
      <c r="F4" s="25"/>
    </row>
    <row r="5" spans="1:7" customFormat="1" x14ac:dyDescent="0.25">
      <c r="B5" s="6"/>
      <c r="C5" s="19"/>
      <c r="D5" s="20"/>
      <c r="E5" s="25"/>
      <c r="F5" s="25"/>
    </row>
    <row r="6" spans="1:7" ht="26.4" x14ac:dyDescent="0.25">
      <c r="A6" s="30" t="s">
        <v>0</v>
      </c>
      <c r="B6" s="31"/>
      <c r="C6" s="3" t="s">
        <v>1</v>
      </c>
      <c r="D6" s="4"/>
      <c r="E6" s="30" t="s">
        <v>0</v>
      </c>
      <c r="F6" s="30" t="s">
        <v>2</v>
      </c>
      <c r="G6" s="32" t="s">
        <v>3</v>
      </c>
    </row>
    <row r="7" spans="1:7" x14ac:dyDescent="0.25">
      <c r="A7" s="33" t="s">
        <v>4</v>
      </c>
      <c r="B7" s="34">
        <v>54</v>
      </c>
      <c r="C7" s="35">
        <v>0</v>
      </c>
      <c r="D7" s="36"/>
      <c r="E7" s="33" t="s">
        <v>4</v>
      </c>
      <c r="F7" s="34">
        <v>54</v>
      </c>
      <c r="G7" s="37">
        <f>+C7</f>
        <v>0</v>
      </c>
    </row>
    <row r="8" spans="1:7" x14ac:dyDescent="0.25">
      <c r="A8" s="33" t="s">
        <v>5</v>
      </c>
      <c r="B8" s="34">
        <v>56</v>
      </c>
      <c r="C8" s="35">
        <v>0</v>
      </c>
      <c r="D8" s="36"/>
      <c r="E8" s="33" t="s">
        <v>5</v>
      </c>
      <c r="F8" s="34">
        <v>56</v>
      </c>
      <c r="G8" s="37">
        <f t="shared" ref="G8:G14" si="0">+C8</f>
        <v>0</v>
      </c>
    </row>
    <row r="9" spans="1:7" x14ac:dyDescent="0.25">
      <c r="A9" s="33" t="s">
        <v>6</v>
      </c>
      <c r="B9" s="34">
        <v>55</v>
      </c>
      <c r="C9" s="35">
        <v>0</v>
      </c>
      <c r="D9" s="36"/>
      <c r="E9" s="33" t="s">
        <v>6</v>
      </c>
      <c r="F9" s="34">
        <v>55</v>
      </c>
      <c r="G9" s="37">
        <f t="shared" si="0"/>
        <v>0</v>
      </c>
    </row>
    <row r="10" spans="1:7" x14ac:dyDescent="0.25">
      <c r="A10" s="33" t="s">
        <v>7</v>
      </c>
      <c r="B10" s="34" t="s">
        <v>8</v>
      </c>
      <c r="C10" s="35">
        <v>0</v>
      </c>
      <c r="D10" s="36"/>
      <c r="E10" s="33" t="s">
        <v>7</v>
      </c>
      <c r="F10" s="34" t="s">
        <v>8</v>
      </c>
      <c r="G10" s="37">
        <f t="shared" si="0"/>
        <v>0</v>
      </c>
    </row>
    <row r="11" spans="1:7" x14ac:dyDescent="0.25">
      <c r="A11" s="33" t="s">
        <v>9</v>
      </c>
      <c r="B11" s="34" t="s">
        <v>10</v>
      </c>
      <c r="C11" s="35">
        <v>0</v>
      </c>
      <c r="D11" s="36"/>
      <c r="E11" s="33" t="s">
        <v>9</v>
      </c>
      <c r="F11" s="34" t="s">
        <v>10</v>
      </c>
      <c r="G11" s="37">
        <f t="shared" si="0"/>
        <v>0</v>
      </c>
    </row>
    <row r="12" spans="1:7" x14ac:dyDescent="0.25">
      <c r="A12" s="33" t="s">
        <v>11</v>
      </c>
      <c r="B12" s="34">
        <v>82</v>
      </c>
      <c r="C12" s="35">
        <v>0</v>
      </c>
      <c r="D12" s="36"/>
      <c r="E12" s="33" t="s">
        <v>11</v>
      </c>
      <c r="F12" s="34">
        <v>82</v>
      </c>
      <c r="G12" s="37">
        <f t="shared" si="0"/>
        <v>0</v>
      </c>
    </row>
    <row r="13" spans="1:7" x14ac:dyDescent="0.25">
      <c r="A13" s="33" t="s">
        <v>12</v>
      </c>
      <c r="B13" s="34" t="s">
        <v>13</v>
      </c>
      <c r="C13" s="35">
        <v>1046910.7421797016</v>
      </c>
      <c r="D13" s="36"/>
      <c r="E13" s="33" t="s">
        <v>12</v>
      </c>
      <c r="F13" s="34" t="s">
        <v>13</v>
      </c>
      <c r="G13" s="37">
        <f t="shared" si="0"/>
        <v>1046910.7421797016</v>
      </c>
    </row>
    <row r="14" spans="1:7" x14ac:dyDescent="0.25">
      <c r="A14" s="33" t="s">
        <v>14</v>
      </c>
      <c r="B14" s="34">
        <v>168</v>
      </c>
      <c r="C14" s="35">
        <v>0</v>
      </c>
      <c r="D14" s="36"/>
      <c r="E14" s="33" t="s">
        <v>14</v>
      </c>
      <c r="F14" s="34">
        <v>168</v>
      </c>
      <c r="G14" s="37">
        <f t="shared" si="0"/>
        <v>0</v>
      </c>
    </row>
    <row r="15" spans="1:7" x14ac:dyDescent="0.25">
      <c r="A15" s="33" t="s">
        <v>15</v>
      </c>
      <c r="B15" s="34" t="s">
        <v>16</v>
      </c>
      <c r="C15" s="35">
        <v>973671.98023463157</v>
      </c>
      <c r="D15" s="36"/>
      <c r="E15" s="33" t="s">
        <v>15</v>
      </c>
      <c r="F15" s="38" t="s">
        <v>17</v>
      </c>
      <c r="G15" s="37">
        <f>+C15+C19+C26</f>
        <v>979788.97679601924</v>
      </c>
    </row>
    <row r="16" spans="1:7" x14ac:dyDescent="0.25">
      <c r="A16" s="33" t="s">
        <v>18</v>
      </c>
      <c r="B16" s="34" t="s">
        <v>19</v>
      </c>
      <c r="C16" s="35">
        <v>89386.155543838788</v>
      </c>
      <c r="D16" s="36"/>
      <c r="E16" s="33" t="s">
        <v>18</v>
      </c>
      <c r="F16" s="38" t="s">
        <v>20</v>
      </c>
      <c r="G16" s="37">
        <f>+C16+C10+C20+C27</f>
        <v>89386.615047186991</v>
      </c>
    </row>
    <row r="17" spans="1:7" x14ac:dyDescent="0.25">
      <c r="A17" s="33" t="s">
        <v>21</v>
      </c>
      <c r="B17" s="34" t="s">
        <v>22</v>
      </c>
      <c r="C17" s="35">
        <v>0</v>
      </c>
      <c r="D17" s="36"/>
      <c r="E17" s="33" t="s">
        <v>21</v>
      </c>
      <c r="F17" s="38" t="s">
        <v>23</v>
      </c>
      <c r="G17" s="37">
        <f>+C17+C11+C21+C28</f>
        <v>0</v>
      </c>
    </row>
    <row r="18" spans="1:7" x14ac:dyDescent="0.25">
      <c r="A18" s="33" t="s">
        <v>24</v>
      </c>
      <c r="B18" s="34" t="s">
        <v>25</v>
      </c>
      <c r="C18" s="35">
        <v>0</v>
      </c>
      <c r="D18" s="36"/>
      <c r="E18" s="33" t="s">
        <v>24</v>
      </c>
      <c r="F18" s="38" t="s">
        <v>26</v>
      </c>
      <c r="G18" s="37">
        <f>+C18+C12</f>
        <v>0</v>
      </c>
    </row>
    <row r="19" spans="1:7" x14ac:dyDescent="0.25">
      <c r="A19" s="33" t="s">
        <v>27</v>
      </c>
      <c r="B19" s="34">
        <v>170</v>
      </c>
      <c r="C19" s="35">
        <v>6116.9965613877066</v>
      </c>
      <c r="D19" s="36"/>
      <c r="E19" s="39" t="s">
        <v>27</v>
      </c>
      <c r="F19" s="40">
        <v>170</v>
      </c>
      <c r="G19" s="41">
        <v>0</v>
      </c>
    </row>
    <row r="20" spans="1:7" x14ac:dyDescent="0.25">
      <c r="A20" s="33" t="s">
        <v>28</v>
      </c>
      <c r="B20" s="34">
        <v>164</v>
      </c>
      <c r="C20" s="35">
        <v>0.45950334821100192</v>
      </c>
      <c r="D20" s="36"/>
      <c r="E20" s="39" t="s">
        <v>28</v>
      </c>
      <c r="F20" s="40">
        <v>164</v>
      </c>
      <c r="G20" s="41">
        <v>0</v>
      </c>
    </row>
    <row r="21" spans="1:7" x14ac:dyDescent="0.25">
      <c r="A21" s="33" t="s">
        <v>29</v>
      </c>
      <c r="B21" s="34">
        <v>165</v>
      </c>
      <c r="C21" s="35">
        <v>0</v>
      </c>
      <c r="D21" s="36"/>
      <c r="E21" s="39" t="s">
        <v>29</v>
      </c>
      <c r="F21" s="40">
        <v>165</v>
      </c>
      <c r="G21" s="41">
        <f t="shared" ref="G21:G26" si="1">+C21</f>
        <v>0</v>
      </c>
    </row>
    <row r="22" spans="1:7" x14ac:dyDescent="0.25">
      <c r="A22" s="33" t="s">
        <v>30</v>
      </c>
      <c r="B22" s="34">
        <v>80</v>
      </c>
      <c r="C22" s="35">
        <v>0</v>
      </c>
      <c r="D22" s="36"/>
      <c r="E22" s="33" t="s">
        <v>30</v>
      </c>
      <c r="F22" s="34">
        <v>80</v>
      </c>
      <c r="G22" s="37">
        <f t="shared" si="1"/>
        <v>0</v>
      </c>
    </row>
    <row r="23" spans="1:7" x14ac:dyDescent="0.25">
      <c r="A23" s="33" t="s">
        <v>31</v>
      </c>
      <c r="B23" s="34" t="s">
        <v>32</v>
      </c>
      <c r="C23" s="35">
        <v>74521.536506192118</v>
      </c>
      <c r="D23" s="36"/>
      <c r="E23" s="33" t="s">
        <v>31</v>
      </c>
      <c r="F23" s="34" t="s">
        <v>32</v>
      </c>
      <c r="G23" s="37">
        <f t="shared" si="1"/>
        <v>74521.536506192118</v>
      </c>
    </row>
    <row r="24" spans="1:7" x14ac:dyDescent="0.25">
      <c r="A24" s="33" t="s">
        <v>33</v>
      </c>
      <c r="B24" s="34">
        <v>19</v>
      </c>
      <c r="C24" s="35">
        <v>0</v>
      </c>
      <c r="D24" s="36"/>
      <c r="E24" s="33" t="s">
        <v>33</v>
      </c>
      <c r="F24" s="34">
        <v>19</v>
      </c>
      <c r="G24" s="37">
        <f t="shared" si="1"/>
        <v>0</v>
      </c>
    </row>
    <row r="25" spans="1:7" x14ac:dyDescent="0.25">
      <c r="A25" s="33" t="s">
        <v>34</v>
      </c>
      <c r="B25" s="34" t="s">
        <v>35</v>
      </c>
      <c r="C25" s="35">
        <v>8697996.0956378002</v>
      </c>
      <c r="D25" s="36"/>
      <c r="E25" s="33" t="s">
        <v>34</v>
      </c>
      <c r="F25" s="34" t="s">
        <v>35</v>
      </c>
      <c r="G25" s="37">
        <f t="shared" si="1"/>
        <v>8697996.0956378002</v>
      </c>
    </row>
    <row r="26" spans="1:7" x14ac:dyDescent="0.25">
      <c r="A26" s="33" t="s">
        <v>36</v>
      </c>
      <c r="B26" s="42">
        <v>270370</v>
      </c>
      <c r="C26" s="35">
        <v>0</v>
      </c>
      <c r="D26" s="36"/>
      <c r="E26" s="39" t="s">
        <v>36</v>
      </c>
      <c r="F26" s="43">
        <v>270370</v>
      </c>
      <c r="G26" s="41">
        <f t="shared" si="1"/>
        <v>0</v>
      </c>
    </row>
    <row r="27" spans="1:7" x14ac:dyDescent="0.25">
      <c r="A27" s="33" t="s">
        <v>37</v>
      </c>
      <c r="B27" s="42">
        <v>264364</v>
      </c>
      <c r="C27" s="35">
        <v>0</v>
      </c>
      <c r="D27" s="36"/>
      <c r="E27" s="39" t="s">
        <v>37</v>
      </c>
      <c r="F27" s="43">
        <v>264364</v>
      </c>
      <c r="G27" s="41">
        <v>0</v>
      </c>
    </row>
    <row r="28" spans="1:7" x14ac:dyDescent="0.25">
      <c r="A28" s="44" t="s">
        <v>38</v>
      </c>
      <c r="B28" s="42">
        <v>265365</v>
      </c>
      <c r="C28" s="35">
        <v>0</v>
      </c>
      <c r="D28" s="36"/>
      <c r="E28" s="39" t="s">
        <v>38</v>
      </c>
      <c r="F28" s="43">
        <v>265365</v>
      </c>
      <c r="G28" s="41">
        <f>+C28</f>
        <v>0</v>
      </c>
    </row>
    <row r="29" spans="1:7" x14ac:dyDescent="0.25">
      <c r="A29" s="45" t="s">
        <v>39</v>
      </c>
      <c r="B29" s="34">
        <v>85</v>
      </c>
      <c r="C29" s="35">
        <v>0</v>
      </c>
      <c r="D29" s="36"/>
      <c r="E29" s="45" t="s">
        <v>39</v>
      </c>
      <c r="F29" s="34">
        <v>85</v>
      </c>
      <c r="G29" s="37">
        <f>+C29</f>
        <v>0</v>
      </c>
    </row>
    <row r="30" spans="1:7" x14ac:dyDescent="0.25">
      <c r="A30" s="33" t="s">
        <v>40</v>
      </c>
      <c r="B30" s="34" t="s">
        <v>41</v>
      </c>
      <c r="C30" s="35">
        <v>92.653833098510859</v>
      </c>
      <c r="D30" s="36"/>
      <c r="E30" s="33" t="s">
        <v>40</v>
      </c>
      <c r="F30" s="34" t="s">
        <v>41</v>
      </c>
      <c r="G30" s="37">
        <f>+C30</f>
        <v>92.653833098510859</v>
      </c>
    </row>
    <row r="31" spans="1:7" x14ac:dyDescent="0.25">
      <c r="A31" s="33" t="s">
        <v>42</v>
      </c>
      <c r="B31" s="34" t="s">
        <v>43</v>
      </c>
      <c r="C31" s="35">
        <v>0</v>
      </c>
      <c r="D31" s="36"/>
      <c r="E31" s="33" t="s">
        <v>42</v>
      </c>
      <c r="F31" s="34" t="s">
        <v>43</v>
      </c>
      <c r="G31" s="37">
        <f>+C31</f>
        <v>0</v>
      </c>
    </row>
    <row r="32" spans="1:7" x14ac:dyDescent="0.25">
      <c r="E32" s="48"/>
      <c r="F32" s="48"/>
    </row>
    <row r="33" spans="1:7" ht="13.8" thickBot="1" x14ac:dyDescent="0.3">
      <c r="A33" s="49" t="s">
        <v>44</v>
      </c>
      <c r="C33" s="50">
        <f>SUM(C7:C32)</f>
        <v>10888696.619999999</v>
      </c>
      <c r="E33" s="51"/>
      <c r="F33" s="51"/>
      <c r="G33" s="51">
        <f>SUM(G7:G32)</f>
        <v>10888696.619999999</v>
      </c>
    </row>
    <row r="34" spans="1:7" ht="13.8" thickTop="1" x14ac:dyDescent="0.25">
      <c r="G34" s="53">
        <f>+G33-C33</f>
        <v>0</v>
      </c>
    </row>
    <row r="35" spans="1:7" x14ac:dyDescent="0.25">
      <c r="B35" s="34" t="s">
        <v>45</v>
      </c>
      <c r="C35" s="54">
        <v>0</v>
      </c>
      <c r="D35" s="55"/>
    </row>
  </sheetData>
  <printOptions horizontalCentered="1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workbookViewId="0">
      <selection activeCell="A2" sqref="A1:A2"/>
    </sheetView>
  </sheetViews>
  <sheetFormatPr defaultRowHeight="13.2" x14ac:dyDescent="0.25"/>
  <cols>
    <col min="1" max="1" width="11.5546875" customWidth="1"/>
    <col min="2" max="2" width="13.44140625" style="6" bestFit="1" customWidth="1"/>
    <col min="3" max="3" width="15" style="19" customWidth="1"/>
    <col min="4" max="4" width="4.109375" style="20" customWidth="1"/>
    <col min="5" max="5" width="12.5546875" style="25" customWidth="1"/>
    <col min="6" max="6" width="24.44140625" style="25" bestFit="1" customWidth="1"/>
    <col min="7" max="7" width="17" bestFit="1" customWidth="1"/>
  </cols>
  <sheetData>
    <row r="1" spans="1:7" x14ac:dyDescent="0.25">
      <c r="A1" s="134" t="s">
        <v>432</v>
      </c>
    </row>
    <row r="2" spans="1:7" x14ac:dyDescent="0.25">
      <c r="A2" s="134" t="s">
        <v>431</v>
      </c>
    </row>
    <row r="4" spans="1:7" ht="15.6" x14ac:dyDescent="0.3">
      <c r="A4" s="29" t="s">
        <v>46</v>
      </c>
    </row>
    <row r="6" spans="1:7" ht="26.4" x14ac:dyDescent="0.25">
      <c r="A6" s="1" t="s">
        <v>0</v>
      </c>
      <c r="B6" s="2"/>
      <c r="C6" s="3" t="s">
        <v>1</v>
      </c>
      <c r="D6" s="4"/>
      <c r="E6" s="1" t="s">
        <v>0</v>
      </c>
      <c r="F6" s="1" t="s">
        <v>2</v>
      </c>
      <c r="G6" s="5" t="s">
        <v>3</v>
      </c>
    </row>
    <row r="7" spans="1:7" x14ac:dyDescent="0.25">
      <c r="A7" t="s">
        <v>4</v>
      </c>
      <c r="B7" s="6">
        <v>54</v>
      </c>
      <c r="C7" s="7">
        <v>0</v>
      </c>
      <c r="D7" s="8"/>
      <c r="E7" t="s">
        <v>4</v>
      </c>
      <c r="F7" s="6">
        <v>54</v>
      </c>
      <c r="G7" s="9">
        <f>+C7</f>
        <v>0</v>
      </c>
    </row>
    <row r="8" spans="1:7" x14ac:dyDescent="0.25">
      <c r="A8" t="s">
        <v>5</v>
      </c>
      <c r="B8" s="6">
        <v>56</v>
      </c>
      <c r="C8" s="7">
        <v>0</v>
      </c>
      <c r="D8" s="8"/>
      <c r="E8" t="s">
        <v>5</v>
      </c>
      <c r="F8" s="6">
        <v>56</v>
      </c>
      <c r="G8" s="9">
        <f t="shared" ref="G8:G14" si="0">+C8</f>
        <v>0</v>
      </c>
    </row>
    <row r="9" spans="1:7" x14ac:dyDescent="0.25">
      <c r="A9" t="s">
        <v>6</v>
      </c>
      <c r="B9" s="6">
        <v>55</v>
      </c>
      <c r="C9" s="7">
        <v>0</v>
      </c>
      <c r="D9" s="8"/>
      <c r="E9" t="s">
        <v>6</v>
      </c>
      <c r="F9" s="6">
        <v>55</v>
      </c>
      <c r="G9" s="9">
        <f t="shared" si="0"/>
        <v>0</v>
      </c>
    </row>
    <row r="10" spans="1:7" x14ac:dyDescent="0.25">
      <c r="A10" t="s">
        <v>7</v>
      </c>
      <c r="B10" s="6" t="s">
        <v>8</v>
      </c>
      <c r="C10" s="7">
        <v>0</v>
      </c>
      <c r="D10" s="8"/>
      <c r="E10" t="s">
        <v>7</v>
      </c>
      <c r="F10" s="6" t="s">
        <v>8</v>
      </c>
      <c r="G10" s="10">
        <v>0</v>
      </c>
    </row>
    <row r="11" spans="1:7" x14ac:dyDescent="0.25">
      <c r="A11" t="s">
        <v>9</v>
      </c>
      <c r="B11" s="6" t="s">
        <v>10</v>
      </c>
      <c r="C11" s="7">
        <v>0</v>
      </c>
      <c r="D11" s="8"/>
      <c r="E11" t="s">
        <v>9</v>
      </c>
      <c r="F11" s="6" t="s">
        <v>10</v>
      </c>
      <c r="G11" s="10">
        <v>0</v>
      </c>
    </row>
    <row r="12" spans="1:7" x14ac:dyDescent="0.25">
      <c r="A12" t="s">
        <v>11</v>
      </c>
      <c r="B12" s="6">
        <v>82</v>
      </c>
      <c r="C12" s="7">
        <v>0</v>
      </c>
      <c r="D12" s="8"/>
      <c r="E12" t="s">
        <v>11</v>
      </c>
      <c r="F12" s="6">
        <v>82</v>
      </c>
      <c r="G12" s="10">
        <v>0</v>
      </c>
    </row>
    <row r="13" spans="1:7" x14ac:dyDescent="0.25">
      <c r="A13" t="s">
        <v>12</v>
      </c>
      <c r="B13" s="6" t="s">
        <v>13</v>
      </c>
      <c r="C13" s="11">
        <v>1042828.525889823</v>
      </c>
      <c r="D13" s="8"/>
      <c r="E13" t="s">
        <v>12</v>
      </c>
      <c r="F13" s="6" t="s">
        <v>13</v>
      </c>
      <c r="G13" s="9">
        <f t="shared" si="0"/>
        <v>1042828.525889823</v>
      </c>
    </row>
    <row r="14" spans="1:7" x14ac:dyDescent="0.25">
      <c r="A14" t="s">
        <v>14</v>
      </c>
      <c r="B14" s="6">
        <v>168</v>
      </c>
      <c r="C14" s="7">
        <v>0</v>
      </c>
      <c r="D14" s="8"/>
      <c r="E14" t="s">
        <v>14</v>
      </c>
      <c r="F14" s="6">
        <v>168</v>
      </c>
      <c r="G14" s="9">
        <f t="shared" si="0"/>
        <v>0</v>
      </c>
    </row>
    <row r="15" spans="1:7" x14ac:dyDescent="0.25">
      <c r="A15" t="s">
        <v>15</v>
      </c>
      <c r="B15" s="6" t="s">
        <v>16</v>
      </c>
      <c r="C15" s="11">
        <v>1076541.1936064793</v>
      </c>
      <c r="D15" s="8"/>
      <c r="E15" t="s">
        <v>15</v>
      </c>
      <c r="F15" s="12" t="s">
        <v>17</v>
      </c>
      <c r="G15" s="9">
        <f>+C15+C19+C26</f>
        <v>1077554.1820098024</v>
      </c>
    </row>
    <row r="16" spans="1:7" x14ac:dyDescent="0.25">
      <c r="A16" t="s">
        <v>18</v>
      </c>
      <c r="B16" s="6" t="s">
        <v>19</v>
      </c>
      <c r="C16" s="11">
        <v>58373.491447708388</v>
      </c>
      <c r="D16" s="8"/>
      <c r="E16" t="s">
        <v>18</v>
      </c>
      <c r="F16" s="12" t="s">
        <v>20</v>
      </c>
      <c r="G16" s="9">
        <f>+C16+C10+C20+C27</f>
        <v>52634.141880764539</v>
      </c>
    </row>
    <row r="17" spans="1:7" x14ac:dyDescent="0.25">
      <c r="A17" t="s">
        <v>21</v>
      </c>
      <c r="B17" s="6" t="s">
        <v>22</v>
      </c>
      <c r="C17" s="7">
        <v>0</v>
      </c>
      <c r="D17" s="8"/>
      <c r="E17" t="s">
        <v>21</v>
      </c>
      <c r="F17" s="12" t="s">
        <v>23</v>
      </c>
      <c r="G17" s="9">
        <v>0</v>
      </c>
    </row>
    <row r="18" spans="1:7" x14ac:dyDescent="0.25">
      <c r="A18" t="s">
        <v>24</v>
      </c>
      <c r="B18" s="6" t="s">
        <v>25</v>
      </c>
      <c r="C18" s="7">
        <v>0</v>
      </c>
      <c r="D18" s="8"/>
      <c r="E18" t="s">
        <v>24</v>
      </c>
      <c r="F18" s="12" t="s">
        <v>26</v>
      </c>
      <c r="G18" s="9">
        <f>+C18+C12</f>
        <v>0</v>
      </c>
    </row>
    <row r="19" spans="1:7" x14ac:dyDescent="0.25">
      <c r="A19" t="s">
        <v>27</v>
      </c>
      <c r="B19" s="6">
        <v>170</v>
      </c>
      <c r="C19" s="11">
        <v>1012.9884033231963</v>
      </c>
      <c r="D19" s="8"/>
      <c r="E19" s="13" t="s">
        <v>27</v>
      </c>
      <c r="F19" s="14">
        <v>170</v>
      </c>
      <c r="G19" s="10">
        <v>0</v>
      </c>
    </row>
    <row r="20" spans="1:7" x14ac:dyDescent="0.25">
      <c r="A20" t="s">
        <v>28</v>
      </c>
      <c r="B20" s="6">
        <v>164</v>
      </c>
      <c r="C20" s="11">
        <v>-5715.6055852713944</v>
      </c>
      <c r="D20" s="8"/>
      <c r="E20" s="13" t="s">
        <v>28</v>
      </c>
      <c r="F20" s="14">
        <v>164</v>
      </c>
      <c r="G20" s="10">
        <v>0</v>
      </c>
    </row>
    <row r="21" spans="1:7" s="86" customFormat="1" x14ac:dyDescent="0.25">
      <c r="A21" s="86" t="s">
        <v>29</v>
      </c>
      <c r="B21" s="87">
        <v>165</v>
      </c>
      <c r="C21" s="88">
        <v>-140518.72</v>
      </c>
      <c r="D21" s="89"/>
      <c r="E21" s="90" t="s">
        <v>29</v>
      </c>
      <c r="F21" s="91">
        <v>165</v>
      </c>
      <c r="G21" s="9">
        <f t="shared" ref="G21:G25" si="1">+C21</f>
        <v>-140518.72</v>
      </c>
    </row>
    <row r="22" spans="1:7" x14ac:dyDescent="0.25">
      <c r="A22" t="s">
        <v>30</v>
      </c>
      <c r="B22" s="6">
        <v>80</v>
      </c>
      <c r="C22" s="7">
        <v>0</v>
      </c>
      <c r="D22" s="8"/>
      <c r="E22" t="s">
        <v>30</v>
      </c>
      <c r="F22" s="6">
        <v>80</v>
      </c>
      <c r="G22" s="9">
        <f t="shared" si="1"/>
        <v>0</v>
      </c>
    </row>
    <row r="23" spans="1:7" x14ac:dyDescent="0.25">
      <c r="A23" t="s">
        <v>31</v>
      </c>
      <c r="B23" s="6" t="s">
        <v>32</v>
      </c>
      <c r="C23" s="11">
        <v>52000.280909942798</v>
      </c>
      <c r="D23" s="8"/>
      <c r="E23" t="s">
        <v>31</v>
      </c>
      <c r="F23" s="6" t="s">
        <v>32</v>
      </c>
      <c r="G23" s="9">
        <f t="shared" si="1"/>
        <v>52000.280909942798</v>
      </c>
    </row>
    <row r="24" spans="1:7" x14ac:dyDescent="0.25">
      <c r="A24" t="s">
        <v>33</v>
      </c>
      <c r="B24" s="6">
        <v>19</v>
      </c>
      <c r="C24" s="7">
        <v>0</v>
      </c>
      <c r="D24" s="8"/>
      <c r="E24" t="s">
        <v>33</v>
      </c>
      <c r="F24" s="6">
        <v>19</v>
      </c>
      <c r="G24" s="9">
        <f t="shared" si="1"/>
        <v>0</v>
      </c>
    </row>
    <row r="25" spans="1:7" x14ac:dyDescent="0.25">
      <c r="A25" t="s">
        <v>34</v>
      </c>
      <c r="B25" s="6" t="s">
        <v>35</v>
      </c>
      <c r="C25" s="11">
        <v>8933120.9378616605</v>
      </c>
      <c r="D25" s="8"/>
      <c r="E25" t="s">
        <v>34</v>
      </c>
      <c r="F25" s="6" t="s">
        <v>35</v>
      </c>
      <c r="G25" s="9">
        <f t="shared" si="1"/>
        <v>8933120.9378616605</v>
      </c>
    </row>
    <row r="26" spans="1:7" x14ac:dyDescent="0.25">
      <c r="A26" t="s">
        <v>36</v>
      </c>
      <c r="B26" s="15">
        <v>270370</v>
      </c>
      <c r="C26" s="7">
        <v>0</v>
      </c>
      <c r="D26" s="8"/>
      <c r="E26" s="13" t="s">
        <v>36</v>
      </c>
      <c r="F26" s="16">
        <v>270370</v>
      </c>
      <c r="G26" s="10">
        <v>0</v>
      </c>
    </row>
    <row r="27" spans="1:7" x14ac:dyDescent="0.25">
      <c r="A27" t="s">
        <v>37</v>
      </c>
      <c r="B27" s="15">
        <v>264364</v>
      </c>
      <c r="C27" s="11">
        <v>-23.743981672452719</v>
      </c>
      <c r="D27" s="8"/>
      <c r="E27" s="13" t="s">
        <v>37</v>
      </c>
      <c r="F27" s="16">
        <v>264364</v>
      </c>
      <c r="G27" s="10">
        <v>0</v>
      </c>
    </row>
    <row r="28" spans="1:7" x14ac:dyDescent="0.25">
      <c r="A28" s="17" t="s">
        <v>38</v>
      </c>
      <c r="B28" s="15">
        <v>265365</v>
      </c>
      <c r="C28" s="7">
        <v>0</v>
      </c>
      <c r="D28" s="8"/>
      <c r="E28" s="13" t="s">
        <v>38</v>
      </c>
      <c r="F28" s="16">
        <v>265365</v>
      </c>
      <c r="G28" s="10">
        <v>0</v>
      </c>
    </row>
    <row r="29" spans="1:7" x14ac:dyDescent="0.25">
      <c r="A29" s="18" t="s">
        <v>39</v>
      </c>
      <c r="B29" s="6">
        <v>85</v>
      </c>
      <c r="C29" s="7">
        <v>0</v>
      </c>
      <c r="D29" s="8"/>
      <c r="E29" s="18" t="s">
        <v>39</v>
      </c>
      <c r="F29" s="6">
        <v>85</v>
      </c>
      <c r="G29" s="9">
        <f>+C29</f>
        <v>0</v>
      </c>
    </row>
    <row r="30" spans="1:7" x14ac:dyDescent="0.25">
      <c r="A30" t="s">
        <v>40</v>
      </c>
      <c r="B30" s="6" t="s">
        <v>41</v>
      </c>
      <c r="C30" s="11">
        <v>821927.26980049803</v>
      </c>
      <c r="D30" s="8"/>
      <c r="E30" t="s">
        <v>40</v>
      </c>
      <c r="F30" s="6" t="s">
        <v>41</v>
      </c>
      <c r="G30" s="9">
        <f>+C30</f>
        <v>821927.26980049803</v>
      </c>
    </row>
    <row r="31" spans="1:7" x14ac:dyDescent="0.25">
      <c r="A31" t="s">
        <v>42</v>
      </c>
      <c r="B31" s="6" t="s">
        <v>43</v>
      </c>
      <c r="C31" s="7">
        <v>0</v>
      </c>
      <c r="D31" s="8"/>
      <c r="E31" t="s">
        <v>42</v>
      </c>
      <c r="F31" s="6" t="s">
        <v>43</v>
      </c>
      <c r="G31" s="9">
        <f>+C31</f>
        <v>0</v>
      </c>
    </row>
    <row r="32" spans="1:7" x14ac:dyDescent="0.25">
      <c r="E32" s="21"/>
      <c r="F32" s="21"/>
    </row>
    <row r="33" spans="1:7" ht="13.8" thickBot="1" x14ac:dyDescent="0.3">
      <c r="A33" s="22" t="s">
        <v>44</v>
      </c>
      <c r="C33" s="23">
        <f>SUM(C7:C32)</f>
        <v>11839546.618352491</v>
      </c>
      <c r="E33" s="24"/>
      <c r="F33" s="24"/>
      <c r="G33" s="24">
        <f>SUM(G7:G32)</f>
        <v>11839546.61835249</v>
      </c>
    </row>
    <row r="34" spans="1:7" ht="13.8" thickTop="1" x14ac:dyDescent="0.25">
      <c r="G34" s="26">
        <f>+G33-C33</f>
        <v>0</v>
      </c>
    </row>
    <row r="35" spans="1:7" x14ac:dyDescent="0.25">
      <c r="B35" s="6" t="s">
        <v>45</v>
      </c>
      <c r="C35" s="27">
        <v>0</v>
      </c>
      <c r="D35" s="28"/>
    </row>
  </sheetData>
  <printOptions horizontalCentered="1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A2" sqref="A1:A2"/>
    </sheetView>
  </sheetViews>
  <sheetFormatPr defaultRowHeight="13.2" x14ac:dyDescent="0.25"/>
  <cols>
    <col min="1" max="1" width="11.21875" customWidth="1"/>
    <col min="2" max="2" width="13.44140625" style="6" bestFit="1" customWidth="1"/>
    <col min="3" max="3" width="15" style="19" customWidth="1"/>
    <col min="4" max="4" width="4.109375" style="20" customWidth="1"/>
    <col min="5" max="5" width="12.5546875" style="25" customWidth="1"/>
    <col min="6" max="6" width="24.44140625" style="25" bestFit="1" customWidth="1"/>
    <col min="7" max="7" width="17" bestFit="1" customWidth="1"/>
  </cols>
  <sheetData>
    <row r="1" spans="1:7" x14ac:dyDescent="0.25">
      <c r="A1" s="134" t="s">
        <v>433</v>
      </c>
    </row>
    <row r="2" spans="1:7" x14ac:dyDescent="0.25">
      <c r="A2" s="134" t="s">
        <v>431</v>
      </c>
    </row>
    <row r="4" spans="1:7" ht="26.4" x14ac:dyDescent="0.25">
      <c r="A4" s="1" t="s">
        <v>0</v>
      </c>
      <c r="B4" s="2"/>
      <c r="C4" s="3" t="s">
        <v>1</v>
      </c>
      <c r="D4" s="4"/>
      <c r="E4" s="1" t="s">
        <v>0</v>
      </c>
      <c r="F4" s="1" t="s">
        <v>2</v>
      </c>
      <c r="G4" s="5" t="s">
        <v>3</v>
      </c>
    </row>
    <row r="5" spans="1:7" x14ac:dyDescent="0.25">
      <c r="A5" t="s">
        <v>4</v>
      </c>
      <c r="B5" s="6">
        <v>54</v>
      </c>
      <c r="C5" s="7">
        <v>0</v>
      </c>
      <c r="D5" s="8"/>
      <c r="E5" t="s">
        <v>4</v>
      </c>
      <c r="F5" s="6">
        <v>54</v>
      </c>
      <c r="G5" s="9">
        <v>0</v>
      </c>
    </row>
    <row r="6" spans="1:7" x14ac:dyDescent="0.25">
      <c r="A6" t="s">
        <v>5</v>
      </c>
      <c r="B6" s="6">
        <v>56</v>
      </c>
      <c r="C6" s="7">
        <v>0</v>
      </c>
      <c r="D6" s="8"/>
      <c r="E6" t="s">
        <v>5</v>
      </c>
      <c r="F6" s="6">
        <v>56</v>
      </c>
      <c r="G6" s="9">
        <v>0</v>
      </c>
    </row>
    <row r="7" spans="1:7" x14ac:dyDescent="0.25">
      <c r="A7" t="s">
        <v>6</v>
      </c>
      <c r="B7" s="6">
        <v>55</v>
      </c>
      <c r="C7" s="7">
        <v>0</v>
      </c>
      <c r="D7" s="8"/>
      <c r="E7" t="s">
        <v>6</v>
      </c>
      <c r="F7" s="6">
        <v>55</v>
      </c>
      <c r="G7" s="9">
        <v>0</v>
      </c>
    </row>
    <row r="8" spans="1:7" x14ac:dyDescent="0.25">
      <c r="A8" t="s">
        <v>7</v>
      </c>
      <c r="B8" s="6" t="s">
        <v>8</v>
      </c>
      <c r="C8" s="7">
        <v>0</v>
      </c>
      <c r="D8" s="8"/>
      <c r="E8" t="s">
        <v>7</v>
      </c>
      <c r="F8" s="6" t="s">
        <v>8</v>
      </c>
      <c r="G8" s="10">
        <v>0</v>
      </c>
    </row>
    <row r="9" spans="1:7" x14ac:dyDescent="0.25">
      <c r="A9" t="s">
        <v>9</v>
      </c>
      <c r="B9" s="6" t="s">
        <v>10</v>
      </c>
      <c r="C9" s="7">
        <v>0</v>
      </c>
      <c r="D9" s="8"/>
      <c r="E9" t="s">
        <v>9</v>
      </c>
      <c r="F9" s="6" t="s">
        <v>10</v>
      </c>
      <c r="G9" s="10">
        <v>0</v>
      </c>
    </row>
    <row r="10" spans="1:7" x14ac:dyDescent="0.25">
      <c r="A10" t="s">
        <v>11</v>
      </c>
      <c r="B10" s="6">
        <v>82</v>
      </c>
      <c r="C10" s="7">
        <v>0</v>
      </c>
      <c r="D10" s="8"/>
      <c r="E10" t="s">
        <v>11</v>
      </c>
      <c r="F10" s="6">
        <v>82</v>
      </c>
      <c r="G10" s="10">
        <v>0</v>
      </c>
    </row>
    <row r="11" spans="1:7" x14ac:dyDescent="0.25">
      <c r="A11" t="s">
        <v>12</v>
      </c>
      <c r="B11" s="6" t="s">
        <v>13</v>
      </c>
      <c r="C11" s="11">
        <v>883038.74772940995</v>
      </c>
      <c r="D11" s="8"/>
      <c r="E11" t="s">
        <v>12</v>
      </c>
      <c r="F11" s="6" t="s">
        <v>13</v>
      </c>
      <c r="G11" s="9">
        <v>883038.74772940995</v>
      </c>
    </row>
    <row r="12" spans="1:7" x14ac:dyDescent="0.25">
      <c r="A12" t="s">
        <v>14</v>
      </c>
      <c r="B12" s="6">
        <v>168</v>
      </c>
      <c r="C12" s="7">
        <v>0</v>
      </c>
      <c r="D12" s="8"/>
      <c r="E12" t="s">
        <v>14</v>
      </c>
      <c r="F12" s="6">
        <v>168</v>
      </c>
      <c r="G12" s="9">
        <v>0</v>
      </c>
    </row>
    <row r="13" spans="1:7" x14ac:dyDescent="0.25">
      <c r="A13" t="s">
        <v>15</v>
      </c>
      <c r="B13" s="6" t="s">
        <v>16</v>
      </c>
      <c r="C13" s="11">
        <v>777907.03861581837</v>
      </c>
      <c r="D13" s="8"/>
      <c r="E13" t="s">
        <v>15</v>
      </c>
      <c r="F13" s="12" t="s">
        <v>17</v>
      </c>
      <c r="G13" s="9">
        <v>777907.03861581837</v>
      </c>
    </row>
    <row r="14" spans="1:7" x14ac:dyDescent="0.25">
      <c r="A14" t="s">
        <v>18</v>
      </c>
      <c r="B14" s="6" t="s">
        <v>19</v>
      </c>
      <c r="C14" s="11">
        <v>13290.716462830629</v>
      </c>
      <c r="D14" s="8"/>
      <c r="E14" t="s">
        <v>18</v>
      </c>
      <c r="F14" s="12" t="s">
        <v>20</v>
      </c>
      <c r="G14" s="9">
        <v>13038.771383102507</v>
      </c>
    </row>
    <row r="15" spans="1:7" x14ac:dyDescent="0.25">
      <c r="A15" t="s">
        <v>21</v>
      </c>
      <c r="B15" s="6" t="s">
        <v>22</v>
      </c>
      <c r="C15" s="7">
        <v>0</v>
      </c>
      <c r="D15" s="8"/>
      <c r="E15" t="s">
        <v>21</v>
      </c>
      <c r="F15" s="12" t="s">
        <v>23</v>
      </c>
      <c r="G15" s="9">
        <v>0</v>
      </c>
    </row>
    <row r="16" spans="1:7" x14ac:dyDescent="0.25">
      <c r="A16" t="s">
        <v>24</v>
      </c>
      <c r="B16" s="6" t="s">
        <v>25</v>
      </c>
      <c r="C16" s="7">
        <v>0</v>
      </c>
      <c r="D16" s="8"/>
      <c r="E16" t="s">
        <v>24</v>
      </c>
      <c r="F16" s="12" t="s">
        <v>26</v>
      </c>
      <c r="G16" s="9">
        <v>0</v>
      </c>
    </row>
    <row r="17" spans="1:7" x14ac:dyDescent="0.25">
      <c r="A17" t="s">
        <v>27</v>
      </c>
      <c r="B17" s="6">
        <v>170</v>
      </c>
      <c r="C17" s="11">
        <v>0</v>
      </c>
      <c r="D17" s="8"/>
      <c r="E17" s="13" t="s">
        <v>27</v>
      </c>
      <c r="F17" s="14">
        <v>170</v>
      </c>
      <c r="G17" s="10">
        <v>0</v>
      </c>
    </row>
    <row r="18" spans="1:7" x14ac:dyDescent="0.25">
      <c r="A18" t="s">
        <v>28</v>
      </c>
      <c r="B18" s="6">
        <v>164</v>
      </c>
      <c r="C18" s="11">
        <v>-251.94507972812323</v>
      </c>
      <c r="D18" s="8"/>
      <c r="E18" s="13" t="s">
        <v>28</v>
      </c>
      <c r="F18" s="14">
        <v>164</v>
      </c>
      <c r="G18" s="10">
        <v>0</v>
      </c>
    </row>
    <row r="19" spans="1:7" x14ac:dyDescent="0.25">
      <c r="A19" t="s">
        <v>29</v>
      </c>
      <c r="B19" s="6">
        <v>165</v>
      </c>
      <c r="C19" s="11">
        <v>0</v>
      </c>
      <c r="D19" s="8"/>
      <c r="E19" s="13" t="s">
        <v>29</v>
      </c>
      <c r="F19" s="14">
        <v>165</v>
      </c>
      <c r="G19" s="10">
        <v>0</v>
      </c>
    </row>
    <row r="20" spans="1:7" x14ac:dyDescent="0.25">
      <c r="A20" t="s">
        <v>30</v>
      </c>
      <c r="B20" s="6">
        <v>80</v>
      </c>
      <c r="C20" s="7">
        <v>0</v>
      </c>
      <c r="D20" s="8"/>
      <c r="E20" t="s">
        <v>30</v>
      </c>
      <c r="F20" s="6">
        <v>80</v>
      </c>
      <c r="G20" s="9">
        <v>0</v>
      </c>
    </row>
    <row r="21" spans="1:7" x14ac:dyDescent="0.25">
      <c r="A21" t="s">
        <v>31</v>
      </c>
      <c r="B21" s="6" t="s">
        <v>32</v>
      </c>
      <c r="C21" s="11">
        <v>73118.149135773492</v>
      </c>
      <c r="D21" s="8"/>
      <c r="E21" t="s">
        <v>31</v>
      </c>
      <c r="F21" s="6" t="s">
        <v>32</v>
      </c>
      <c r="G21" s="9">
        <v>73118.149135773492</v>
      </c>
    </row>
    <row r="22" spans="1:7" x14ac:dyDescent="0.25">
      <c r="A22" t="s">
        <v>33</v>
      </c>
      <c r="B22" s="6">
        <v>19</v>
      </c>
      <c r="C22" s="7">
        <v>0</v>
      </c>
      <c r="D22" s="8"/>
      <c r="E22" t="s">
        <v>33</v>
      </c>
      <c r="F22" s="6">
        <v>19</v>
      </c>
      <c r="G22" s="9">
        <v>0</v>
      </c>
    </row>
    <row r="23" spans="1:7" x14ac:dyDescent="0.25">
      <c r="A23" t="s">
        <v>34</v>
      </c>
      <c r="B23" s="6" t="s">
        <v>35</v>
      </c>
      <c r="C23" s="11">
        <v>8300247.7933840314</v>
      </c>
      <c r="D23" s="8"/>
      <c r="E23" t="s">
        <v>34</v>
      </c>
      <c r="F23" s="6" t="s">
        <v>35</v>
      </c>
      <c r="G23" s="9">
        <v>8300247.7933840314</v>
      </c>
    </row>
    <row r="24" spans="1:7" x14ac:dyDescent="0.25">
      <c r="A24" t="s">
        <v>36</v>
      </c>
      <c r="B24" s="15">
        <v>270370</v>
      </c>
      <c r="C24" s="7">
        <v>0</v>
      </c>
      <c r="D24" s="8"/>
      <c r="E24" s="13" t="s">
        <v>36</v>
      </c>
      <c r="F24" s="16">
        <v>270370</v>
      </c>
      <c r="G24" s="10">
        <v>0</v>
      </c>
    </row>
    <row r="25" spans="1:7" x14ac:dyDescent="0.25">
      <c r="A25" t="s">
        <v>37</v>
      </c>
      <c r="B25" s="15">
        <v>264364</v>
      </c>
      <c r="C25" s="11">
        <v>0</v>
      </c>
      <c r="D25" s="8"/>
      <c r="E25" s="13" t="s">
        <v>37</v>
      </c>
      <c r="F25" s="16">
        <v>264364</v>
      </c>
      <c r="G25" s="10">
        <v>0</v>
      </c>
    </row>
    <row r="26" spans="1:7" x14ac:dyDescent="0.25">
      <c r="A26" s="17" t="s">
        <v>38</v>
      </c>
      <c r="B26" s="15">
        <v>265365</v>
      </c>
      <c r="C26" s="7">
        <v>0</v>
      </c>
      <c r="D26" s="8"/>
      <c r="E26" s="13" t="s">
        <v>38</v>
      </c>
      <c r="F26" s="16">
        <v>265365</v>
      </c>
      <c r="G26" s="10">
        <v>0</v>
      </c>
    </row>
    <row r="27" spans="1:7" x14ac:dyDescent="0.25">
      <c r="A27" s="18" t="s">
        <v>39</v>
      </c>
      <c r="B27" s="6">
        <v>85</v>
      </c>
      <c r="C27" s="7">
        <v>0</v>
      </c>
      <c r="D27" s="8"/>
      <c r="E27" s="18" t="s">
        <v>39</v>
      </c>
      <c r="F27" s="6">
        <v>85</v>
      </c>
      <c r="G27" s="9">
        <v>0</v>
      </c>
    </row>
    <row r="28" spans="1:7" x14ac:dyDescent="0.25">
      <c r="A28" t="s">
        <v>40</v>
      </c>
      <c r="B28" s="6" t="s">
        <v>41</v>
      </c>
      <c r="C28" s="11">
        <v>17575.889751861279</v>
      </c>
      <c r="D28" s="8"/>
      <c r="E28" t="s">
        <v>40</v>
      </c>
      <c r="F28" s="6" t="s">
        <v>41</v>
      </c>
      <c r="G28" s="9">
        <v>17575.889751861279</v>
      </c>
    </row>
    <row r="29" spans="1:7" x14ac:dyDescent="0.25">
      <c r="A29" t="s">
        <v>42</v>
      </c>
      <c r="B29" s="6" t="s">
        <v>43</v>
      </c>
      <c r="C29" s="7">
        <v>0</v>
      </c>
      <c r="D29" s="8"/>
      <c r="E29" t="s">
        <v>42</v>
      </c>
      <c r="F29" s="6" t="s">
        <v>43</v>
      </c>
      <c r="G29" s="9">
        <v>0</v>
      </c>
    </row>
    <row r="30" spans="1:7" x14ac:dyDescent="0.25">
      <c r="E30" s="21"/>
      <c r="F30" s="21"/>
    </row>
    <row r="31" spans="1:7" ht="13.8" thickBot="1" x14ac:dyDescent="0.3">
      <c r="A31" s="22" t="s">
        <v>44</v>
      </c>
      <c r="C31" s="23">
        <v>10064926.389999997</v>
      </c>
      <c r="E31" s="24"/>
      <c r="F31" s="24"/>
      <c r="G31" s="24">
        <v>10064926.389999997</v>
      </c>
    </row>
    <row r="32" spans="1:7" ht="13.8" thickTop="1" x14ac:dyDescent="0.25">
      <c r="G32" s="26">
        <v>0</v>
      </c>
    </row>
    <row r="33" spans="2:4" x14ac:dyDescent="0.25">
      <c r="B33" s="6" t="s">
        <v>45</v>
      </c>
      <c r="C33" s="27">
        <v>0</v>
      </c>
      <c r="D33" s="2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O36"/>
  <sheetViews>
    <sheetView zoomScale="90" zoomScaleNormal="90" workbookViewId="0">
      <selection activeCell="A2" sqref="A1:A2"/>
    </sheetView>
  </sheetViews>
  <sheetFormatPr defaultRowHeight="13.2" outlineLevelCol="1" x14ac:dyDescent="0.25"/>
  <cols>
    <col min="1" max="1" width="11.88671875" customWidth="1"/>
    <col min="2" max="2" width="15.33203125" bestFit="1" customWidth="1"/>
    <col min="3" max="5" width="15" bestFit="1" customWidth="1"/>
    <col min="6" max="6" width="10.88671875" bestFit="1" customWidth="1"/>
    <col min="7" max="7" width="27.21875" customWidth="1"/>
    <col min="8" max="8" width="14.109375" customWidth="1"/>
    <col min="9" max="11" width="14.109375" bestFit="1" customWidth="1"/>
    <col min="12" max="12" width="15.6640625" customWidth="1" outlineLevel="1"/>
    <col min="14" max="15" width="15.109375" customWidth="1" outlineLevel="1"/>
  </cols>
  <sheetData>
    <row r="1" spans="1:15" ht="15" customHeight="1" x14ac:dyDescent="0.25">
      <c r="A1" s="134" t="s">
        <v>434</v>
      </c>
    </row>
    <row r="2" spans="1:15" ht="15" customHeight="1" x14ac:dyDescent="0.25">
      <c r="A2" s="134" t="s">
        <v>431</v>
      </c>
    </row>
    <row r="3" spans="1:15" ht="15" customHeight="1" x14ac:dyDescent="0.25"/>
    <row r="4" spans="1:15" ht="15" customHeight="1" thickBot="1" x14ac:dyDescent="0.3"/>
    <row r="5" spans="1:15" ht="15" customHeight="1" x14ac:dyDescent="0.25">
      <c r="A5" s="73"/>
      <c r="B5" s="130" t="s">
        <v>49</v>
      </c>
      <c r="C5" s="131"/>
      <c r="D5" s="132"/>
      <c r="E5" s="74" t="s">
        <v>50</v>
      </c>
      <c r="F5" s="74" t="s">
        <v>52</v>
      </c>
      <c r="G5" s="77"/>
      <c r="H5" s="131" t="s">
        <v>54</v>
      </c>
      <c r="I5" s="131"/>
      <c r="J5" s="131"/>
      <c r="K5" s="131"/>
      <c r="L5" s="133"/>
    </row>
    <row r="6" spans="1:15" ht="15" customHeight="1" thickBot="1" x14ac:dyDescent="0.3">
      <c r="A6" s="75" t="s">
        <v>48</v>
      </c>
      <c r="B6" s="56">
        <v>2012</v>
      </c>
      <c r="C6" s="56">
        <v>2013</v>
      </c>
      <c r="D6" s="61">
        <v>2014</v>
      </c>
      <c r="E6" s="60" t="s">
        <v>51</v>
      </c>
      <c r="F6" s="56" t="s">
        <v>53</v>
      </c>
      <c r="G6" s="78"/>
      <c r="H6" s="56">
        <v>2015</v>
      </c>
      <c r="I6" s="56">
        <v>2016</v>
      </c>
      <c r="J6" s="56">
        <v>2017</v>
      </c>
      <c r="K6" s="56">
        <v>2018</v>
      </c>
      <c r="L6" s="76">
        <v>2019</v>
      </c>
      <c r="N6" s="56">
        <v>2012</v>
      </c>
      <c r="O6" s="61">
        <v>2013</v>
      </c>
    </row>
    <row r="7" spans="1:15" ht="15" customHeight="1" x14ac:dyDescent="0.25">
      <c r="A7" s="57" t="s">
        <v>4</v>
      </c>
      <c r="B7" s="62">
        <f>VLOOKUP($A7,'2012 - UI Inputs'!$E:$G,3,FALSE)</f>
        <v>0</v>
      </c>
      <c r="C7" s="63">
        <f>VLOOKUP($A7,'2013 - UI Inputs'!$E:$G,3,FALSE)</f>
        <v>0</v>
      </c>
      <c r="D7" s="63">
        <f>VLOOKUP($A7,'2014 - UI Inputs'!$E:$G,3,FALSE)</f>
        <v>0</v>
      </c>
      <c r="E7" s="80">
        <f>AVERAGE(B7:D7)</f>
        <v>0</v>
      </c>
      <c r="F7" s="71">
        <f>+E7/$E$24</f>
        <v>0</v>
      </c>
      <c r="G7" s="79"/>
      <c r="H7" s="92">
        <f>+$F7*H$24</f>
        <v>0</v>
      </c>
      <c r="I7" s="92">
        <f t="shared" ref="I7:L22" si="0">+$F7*I$24</f>
        <v>0</v>
      </c>
      <c r="J7" s="92">
        <f t="shared" si="0"/>
        <v>0</v>
      </c>
      <c r="K7" s="92">
        <f t="shared" si="0"/>
        <v>0</v>
      </c>
      <c r="L7" s="9">
        <f t="shared" si="0"/>
        <v>0</v>
      </c>
      <c r="N7" s="63">
        <v>0</v>
      </c>
      <c r="O7" s="64">
        <v>0</v>
      </c>
    </row>
    <row r="8" spans="1:15" ht="15" customHeight="1" x14ac:dyDescent="0.25">
      <c r="A8" s="57" t="s">
        <v>5</v>
      </c>
      <c r="B8" s="62">
        <f>VLOOKUP($A8,'2012 - UI Inputs'!$E:$G,3,FALSE)</f>
        <v>0</v>
      </c>
      <c r="C8" s="63">
        <f>VLOOKUP($A8,'2013 - UI Inputs'!$E:$G,3,FALSE)</f>
        <v>0</v>
      </c>
      <c r="D8" s="63">
        <f>VLOOKUP($A8,'2014 - UI Inputs'!$E:$G,3,FALSE)</f>
        <v>0</v>
      </c>
      <c r="E8" s="80">
        <f t="shared" ref="E8:E22" si="1">AVERAGE(B8:D8)</f>
        <v>0</v>
      </c>
      <c r="F8" s="71">
        <f t="shared" ref="F8:F22" si="2">+E8/$E$24</f>
        <v>0</v>
      </c>
      <c r="G8" s="79"/>
      <c r="H8" s="92">
        <f>+$F8*H$24</f>
        <v>0</v>
      </c>
      <c r="I8" s="92">
        <f t="shared" si="0"/>
        <v>0</v>
      </c>
      <c r="J8" s="92">
        <f t="shared" si="0"/>
        <v>0</v>
      </c>
      <c r="K8" s="92">
        <f t="shared" si="0"/>
        <v>0</v>
      </c>
      <c r="L8" s="72">
        <f t="shared" si="0"/>
        <v>0</v>
      </c>
      <c r="N8" s="65">
        <v>0</v>
      </c>
      <c r="O8" s="66">
        <v>0</v>
      </c>
    </row>
    <row r="9" spans="1:15" ht="15" customHeight="1" x14ac:dyDescent="0.25">
      <c r="A9" s="57" t="s">
        <v>6</v>
      </c>
      <c r="B9" s="62">
        <f>VLOOKUP($A9,'2012 - UI Inputs'!$E:$G,3,FALSE)</f>
        <v>0</v>
      </c>
      <c r="C9" s="63">
        <f>VLOOKUP($A9,'2013 - UI Inputs'!$E:$G,3,FALSE)</f>
        <v>0</v>
      </c>
      <c r="D9" s="63">
        <f>VLOOKUP($A9,'2014 - UI Inputs'!$E:$G,3,FALSE)</f>
        <v>0</v>
      </c>
      <c r="E9" s="80">
        <f t="shared" si="1"/>
        <v>0</v>
      </c>
      <c r="F9" s="71">
        <f t="shared" si="2"/>
        <v>0</v>
      </c>
      <c r="G9" s="79"/>
      <c r="H9" s="92">
        <f t="shared" ref="H9:H22" si="3">+$F9*H$24</f>
        <v>0</v>
      </c>
      <c r="I9" s="92">
        <f t="shared" si="0"/>
        <v>0</v>
      </c>
      <c r="J9" s="92">
        <f t="shared" si="0"/>
        <v>0</v>
      </c>
      <c r="K9" s="92">
        <f t="shared" si="0"/>
        <v>0</v>
      </c>
      <c r="L9" s="72">
        <f t="shared" si="0"/>
        <v>0</v>
      </c>
      <c r="N9" s="65">
        <v>0</v>
      </c>
      <c r="O9" s="66">
        <v>0</v>
      </c>
    </row>
    <row r="10" spans="1:15" ht="15" customHeight="1" x14ac:dyDescent="0.25">
      <c r="A10" s="57" t="s">
        <v>12</v>
      </c>
      <c r="B10" s="62">
        <f>VLOOKUP($A10,'2012 - UI Inputs'!$E:$G,3,FALSE)</f>
        <v>1046910.7421797016</v>
      </c>
      <c r="C10" s="63">
        <f>VLOOKUP($A10,'2013 - UI Inputs'!$E:$G,3,FALSE)</f>
        <v>1042828.525889823</v>
      </c>
      <c r="D10" s="63">
        <f>VLOOKUP($A10,'2014 - UI Inputs'!$E:$G,3,FALSE)</f>
        <v>883038.74772940995</v>
      </c>
      <c r="E10" s="80">
        <f t="shared" si="1"/>
        <v>990926.00526631158</v>
      </c>
      <c r="F10" s="71">
        <f t="shared" si="2"/>
        <v>9.0265565895769104E-2</v>
      </c>
      <c r="G10" s="79"/>
      <c r="H10" s="93">
        <f t="shared" si="3"/>
        <v>558664.35871889326</v>
      </c>
      <c r="I10" s="93">
        <f t="shared" si="0"/>
        <v>595901.9375739122</v>
      </c>
      <c r="J10" s="93">
        <f t="shared" si="0"/>
        <v>581825.78441384307</v>
      </c>
      <c r="K10" s="93">
        <f t="shared" si="0"/>
        <v>632317.92105345917</v>
      </c>
      <c r="L10" s="72">
        <f t="shared" si="0"/>
        <v>920389.709442736</v>
      </c>
      <c r="N10" s="65">
        <v>1046910.7421797016</v>
      </c>
      <c r="O10" s="66">
        <v>1042828.525889823</v>
      </c>
    </row>
    <row r="11" spans="1:15" ht="15" customHeight="1" x14ac:dyDescent="0.25">
      <c r="A11" s="57" t="s">
        <v>14</v>
      </c>
      <c r="B11" s="62">
        <f>VLOOKUP($A11,'2012 - UI Inputs'!$E:$G,3,FALSE)</f>
        <v>0</v>
      </c>
      <c r="C11" s="63">
        <f>VLOOKUP($A11,'2013 - UI Inputs'!$E:$G,3,FALSE)</f>
        <v>0</v>
      </c>
      <c r="D11" s="63">
        <f>VLOOKUP($A11,'2014 - UI Inputs'!$E:$G,3,FALSE)</f>
        <v>0</v>
      </c>
      <c r="E11" s="80">
        <f t="shared" si="1"/>
        <v>0</v>
      </c>
      <c r="F11" s="71">
        <f t="shared" si="2"/>
        <v>0</v>
      </c>
      <c r="G11" s="79"/>
      <c r="H11" s="92">
        <f t="shared" si="3"/>
        <v>0</v>
      </c>
      <c r="I11" s="92">
        <f t="shared" si="0"/>
        <v>0</v>
      </c>
      <c r="J11" s="92">
        <f t="shared" si="0"/>
        <v>0</v>
      </c>
      <c r="K11" s="92">
        <f t="shared" si="0"/>
        <v>0</v>
      </c>
      <c r="L11" s="72">
        <f t="shared" si="0"/>
        <v>0</v>
      </c>
      <c r="N11" s="65">
        <v>0</v>
      </c>
      <c r="O11" s="66">
        <v>0</v>
      </c>
    </row>
    <row r="12" spans="1:15" ht="15" customHeight="1" x14ac:dyDescent="0.25">
      <c r="A12" s="57" t="s">
        <v>15</v>
      </c>
      <c r="B12" s="62">
        <f>VLOOKUP($A12,'2012 - UI Inputs'!$E:$G,3,FALSE)</f>
        <v>979788.97679601924</v>
      </c>
      <c r="C12" s="63">
        <f>VLOOKUP($A12,'2013 - UI Inputs'!$E:$G,3,FALSE)</f>
        <v>1077554.1820098024</v>
      </c>
      <c r="D12" s="63">
        <f>VLOOKUP($A12,'2014 - UI Inputs'!$E:$G,3,FALSE)</f>
        <v>777907.03861581837</v>
      </c>
      <c r="E12" s="80">
        <f t="shared" si="1"/>
        <v>945083.39914054668</v>
      </c>
      <c r="F12" s="71">
        <f t="shared" si="2"/>
        <v>8.6089665009035463E-2</v>
      </c>
      <c r="G12" s="79"/>
      <c r="H12" s="93">
        <f t="shared" si="3"/>
        <v>532819.20982064598</v>
      </c>
      <c r="I12" s="93">
        <f t="shared" si="0"/>
        <v>568334.08924961742</v>
      </c>
      <c r="J12" s="93">
        <f t="shared" si="0"/>
        <v>554909.132588231</v>
      </c>
      <c r="K12" s="93">
        <f t="shared" si="0"/>
        <v>603065.38226947002</v>
      </c>
      <c r="L12" s="72">
        <f t="shared" si="0"/>
        <v>877810.28100110264</v>
      </c>
      <c r="N12" s="65">
        <v>979788.97679601924</v>
      </c>
      <c r="O12" s="66">
        <v>1077554.1820098024</v>
      </c>
    </row>
    <row r="13" spans="1:15" ht="15" customHeight="1" x14ac:dyDescent="0.25">
      <c r="A13" s="57" t="s">
        <v>18</v>
      </c>
      <c r="B13" s="62">
        <f>VLOOKUP($A13,'2012 - UI Inputs'!$E:$G,3,FALSE)</f>
        <v>89386.615047186991</v>
      </c>
      <c r="C13" s="63">
        <f>VLOOKUP($A13,'2013 - UI Inputs'!$E:$G,3,FALSE)</f>
        <v>52634.141880764539</v>
      </c>
      <c r="D13" s="63">
        <f>VLOOKUP($A13,'2014 - UI Inputs'!$E:$G,3,FALSE)</f>
        <v>13038.771383102507</v>
      </c>
      <c r="E13" s="80">
        <f t="shared" si="1"/>
        <v>51686.509437018016</v>
      </c>
      <c r="F13" s="71">
        <f t="shared" si="2"/>
        <v>4.7082345187374353E-3</v>
      </c>
      <c r="G13" s="79"/>
      <c r="H13" s="93">
        <f t="shared" si="3"/>
        <v>29139.825270091103</v>
      </c>
      <c r="I13" s="93">
        <f t="shared" si="0"/>
        <v>31082.130205750127</v>
      </c>
      <c r="J13" s="93">
        <f t="shared" si="0"/>
        <v>30347.920770052362</v>
      </c>
      <c r="K13" s="93">
        <f t="shared" si="0"/>
        <v>32981.580884984294</v>
      </c>
      <c r="L13" s="72">
        <f t="shared" si="0"/>
        <v>48007.349842495394</v>
      </c>
      <c r="N13" s="65">
        <v>89386.615047186991</v>
      </c>
      <c r="O13" s="66">
        <v>52634.141880764539</v>
      </c>
    </row>
    <row r="14" spans="1:15" ht="15" customHeight="1" x14ac:dyDescent="0.25">
      <c r="A14" s="57" t="s">
        <v>21</v>
      </c>
      <c r="B14" s="62">
        <f>VLOOKUP($A14,'2012 - UI Inputs'!$E:$G,3,FALSE)</f>
        <v>0</v>
      </c>
      <c r="C14" s="63">
        <f>VLOOKUP($A14,'2013 - UI Inputs'!$E:$G,3,FALSE)</f>
        <v>0</v>
      </c>
      <c r="D14" s="63">
        <f>VLOOKUP($A14,'2014 - UI Inputs'!$E:$G,3,FALSE)</f>
        <v>0</v>
      </c>
      <c r="E14" s="80">
        <f t="shared" si="1"/>
        <v>0</v>
      </c>
      <c r="F14" s="71">
        <f t="shared" si="2"/>
        <v>0</v>
      </c>
      <c r="G14" s="79"/>
      <c r="H14" s="92">
        <f t="shared" si="3"/>
        <v>0</v>
      </c>
      <c r="I14" s="92">
        <f t="shared" si="0"/>
        <v>0</v>
      </c>
      <c r="J14" s="92">
        <f t="shared" si="0"/>
        <v>0</v>
      </c>
      <c r="K14" s="92">
        <f t="shared" si="0"/>
        <v>0</v>
      </c>
      <c r="L14" s="72">
        <f t="shared" si="0"/>
        <v>0</v>
      </c>
      <c r="N14" s="65">
        <v>0</v>
      </c>
      <c r="O14" s="66">
        <v>0</v>
      </c>
    </row>
    <row r="15" spans="1:15" ht="15" customHeight="1" x14ac:dyDescent="0.25">
      <c r="A15" s="57" t="s">
        <v>24</v>
      </c>
      <c r="B15" s="62">
        <f>VLOOKUP($A15,'2012 - UI Inputs'!$E:$G,3,FALSE)</f>
        <v>0</v>
      </c>
      <c r="C15" s="63">
        <f>VLOOKUP($A15,'2013 - UI Inputs'!$E:$G,3,FALSE)</f>
        <v>0</v>
      </c>
      <c r="D15" s="63">
        <f>VLOOKUP($A15,'2014 - UI Inputs'!$E:$G,3,FALSE)</f>
        <v>0</v>
      </c>
      <c r="E15" s="80">
        <f t="shared" si="1"/>
        <v>0</v>
      </c>
      <c r="F15" s="71">
        <f t="shared" si="2"/>
        <v>0</v>
      </c>
      <c r="G15" s="79"/>
      <c r="H15" s="92">
        <f t="shared" si="3"/>
        <v>0</v>
      </c>
      <c r="I15" s="92">
        <f t="shared" si="0"/>
        <v>0</v>
      </c>
      <c r="J15" s="92">
        <f t="shared" si="0"/>
        <v>0</v>
      </c>
      <c r="K15" s="92">
        <f t="shared" si="0"/>
        <v>0</v>
      </c>
      <c r="L15" s="72">
        <f t="shared" si="0"/>
        <v>0</v>
      </c>
      <c r="N15" s="65">
        <v>0</v>
      </c>
      <c r="O15" s="66">
        <v>0</v>
      </c>
    </row>
    <row r="16" spans="1:15" ht="15" customHeight="1" x14ac:dyDescent="0.25">
      <c r="A16" s="57" t="s">
        <v>30</v>
      </c>
      <c r="B16" s="62">
        <f>VLOOKUP($A16,'2012 - UI Inputs'!$E:$G,3,FALSE)</f>
        <v>0</v>
      </c>
      <c r="C16" s="63">
        <f>VLOOKUP($A16,'2013 - UI Inputs'!$E:$G,3,FALSE)</f>
        <v>0</v>
      </c>
      <c r="D16" s="63">
        <f>VLOOKUP($A16,'2014 - UI Inputs'!$E:$G,3,FALSE)</f>
        <v>0</v>
      </c>
      <c r="E16" s="80">
        <f t="shared" si="1"/>
        <v>0</v>
      </c>
      <c r="F16" s="71">
        <f t="shared" si="2"/>
        <v>0</v>
      </c>
      <c r="G16" s="79"/>
      <c r="H16" s="92">
        <f t="shared" si="3"/>
        <v>0</v>
      </c>
      <c r="I16" s="92">
        <f t="shared" si="0"/>
        <v>0</v>
      </c>
      <c r="J16" s="92">
        <f t="shared" si="0"/>
        <v>0</v>
      </c>
      <c r="K16" s="92">
        <f t="shared" si="0"/>
        <v>0</v>
      </c>
      <c r="L16" s="72">
        <f t="shared" si="0"/>
        <v>0</v>
      </c>
      <c r="N16" s="65">
        <v>0</v>
      </c>
      <c r="O16" s="66">
        <v>0</v>
      </c>
    </row>
    <row r="17" spans="1:15" ht="15" customHeight="1" x14ac:dyDescent="0.25">
      <c r="A17" s="57" t="s">
        <v>31</v>
      </c>
      <c r="B17" s="62">
        <f>VLOOKUP($A17,'2012 - UI Inputs'!$E:$G,3,FALSE)</f>
        <v>74521.536506192118</v>
      </c>
      <c r="C17" s="63">
        <f>VLOOKUP($A17,'2013 - UI Inputs'!$E:$G,3,FALSE)</f>
        <v>52000.280909942798</v>
      </c>
      <c r="D17" s="63">
        <f>VLOOKUP($A17,'2014 - UI Inputs'!$E:$G,3,FALSE)</f>
        <v>73118.149135773492</v>
      </c>
      <c r="E17" s="80">
        <f t="shared" si="1"/>
        <v>66546.655517302803</v>
      </c>
      <c r="F17" s="71">
        <f t="shared" si="2"/>
        <v>6.0618769583363537E-3</v>
      </c>
      <c r="G17" s="79"/>
      <c r="H17" s="93">
        <f t="shared" si="3"/>
        <v>37517.679858921125</v>
      </c>
      <c r="I17" s="93">
        <f t="shared" si="0"/>
        <v>40018.407783300674</v>
      </c>
      <c r="J17" s="93">
        <f t="shared" si="0"/>
        <v>39073.109233889649</v>
      </c>
      <c r="K17" s="93">
        <f t="shared" si="0"/>
        <v>42463.960624842992</v>
      </c>
      <c r="L17" s="72">
        <f t="shared" si="0"/>
        <v>61809.717991501828</v>
      </c>
      <c r="N17" s="65">
        <v>74521.536506192118</v>
      </c>
      <c r="O17" s="66">
        <v>52000.280909942798</v>
      </c>
    </row>
    <row r="18" spans="1:15" ht="15" customHeight="1" x14ac:dyDescent="0.25">
      <c r="A18" s="57" t="s">
        <v>33</v>
      </c>
      <c r="B18" s="62">
        <f>VLOOKUP($A18,'2012 - UI Inputs'!$E:$G,3,FALSE)</f>
        <v>0</v>
      </c>
      <c r="C18" s="63">
        <f>VLOOKUP($A18,'2013 - UI Inputs'!$E:$G,3,FALSE)</f>
        <v>0</v>
      </c>
      <c r="D18" s="63">
        <f>VLOOKUP($A18,'2014 - UI Inputs'!$E:$G,3,FALSE)</f>
        <v>0</v>
      </c>
      <c r="E18" s="80">
        <f t="shared" si="1"/>
        <v>0</v>
      </c>
      <c r="F18" s="71">
        <f t="shared" si="2"/>
        <v>0</v>
      </c>
      <c r="G18" s="79"/>
      <c r="H18" s="92">
        <f t="shared" si="3"/>
        <v>0</v>
      </c>
      <c r="I18" s="92">
        <f t="shared" si="0"/>
        <v>0</v>
      </c>
      <c r="J18" s="92">
        <f t="shared" si="0"/>
        <v>0</v>
      </c>
      <c r="K18" s="92">
        <f t="shared" si="0"/>
        <v>0</v>
      </c>
      <c r="L18" s="72">
        <f t="shared" si="0"/>
        <v>0</v>
      </c>
      <c r="N18" s="65">
        <v>0</v>
      </c>
      <c r="O18" s="66">
        <v>0</v>
      </c>
    </row>
    <row r="19" spans="1:15" ht="15" customHeight="1" x14ac:dyDescent="0.25">
      <c r="A19" s="57" t="s">
        <v>34</v>
      </c>
      <c r="B19" s="62">
        <f>VLOOKUP($A19,'2012 - UI Inputs'!$E:$G,3,FALSE)</f>
        <v>8697996.0956378002</v>
      </c>
      <c r="C19" s="63">
        <f>VLOOKUP($A19,'2013 - UI Inputs'!$E:$G,3,FALSE)</f>
        <v>8933120.9378616605</v>
      </c>
      <c r="D19" s="63">
        <f>VLOOKUP($A19,'2014 - UI Inputs'!$E:$G,3,FALSE)</f>
        <v>8300247.7933840314</v>
      </c>
      <c r="E19" s="80">
        <f t="shared" si="1"/>
        <v>8643788.275627831</v>
      </c>
      <c r="F19" s="71">
        <f t="shared" si="2"/>
        <v>0.7873811324318527</v>
      </c>
      <c r="G19" s="79"/>
      <c r="H19" s="93">
        <f t="shared" si="3"/>
        <v>4873195.7868112689</v>
      </c>
      <c r="I19" s="93">
        <f t="shared" si="0"/>
        <v>5198016.959945458</v>
      </c>
      <c r="J19" s="93">
        <f t="shared" si="0"/>
        <v>5075231.5178394681</v>
      </c>
      <c r="K19" s="93">
        <f t="shared" si="0"/>
        <v>5515671.4057598757</v>
      </c>
      <c r="L19" s="72">
        <f t="shared" si="0"/>
        <v>8028504.3860076563</v>
      </c>
      <c r="N19" s="65">
        <v>8697996.0956378002</v>
      </c>
      <c r="O19" s="66">
        <v>8933120.9378616605</v>
      </c>
    </row>
    <row r="20" spans="1:15" ht="15" customHeight="1" x14ac:dyDescent="0.25">
      <c r="A20" s="57" t="s">
        <v>40</v>
      </c>
      <c r="B20" s="62">
        <f>VLOOKUP($A20,'2012 - UI Inputs'!$E:$G,3,FALSE)</f>
        <v>92.653833098510859</v>
      </c>
      <c r="C20" s="63">
        <f>VLOOKUP($A20,'2013 - UI Inputs'!$E:$G,3,FALSE)</f>
        <v>821927.26980049803</v>
      </c>
      <c r="D20" s="63">
        <f>VLOOKUP($A20,'2014 - UI Inputs'!$E:$G,3,FALSE)</f>
        <v>17575.889751861279</v>
      </c>
      <c r="E20" s="80">
        <f t="shared" si="1"/>
        <v>279865.27112848591</v>
      </c>
      <c r="F20" s="71">
        <f t="shared" si="2"/>
        <v>2.5493525186268989E-2</v>
      </c>
      <c r="G20" s="79"/>
      <c r="H20" s="93">
        <f t="shared" si="3"/>
        <v>157782.46952017923</v>
      </c>
      <c r="I20" s="93">
        <f t="shared" si="0"/>
        <v>168299.40524196147</v>
      </c>
      <c r="J20" s="93">
        <f t="shared" si="0"/>
        <v>164323.90515451538</v>
      </c>
      <c r="K20" s="93">
        <f t="shared" si="0"/>
        <v>178584.29940736879</v>
      </c>
      <c r="L20" s="72">
        <f t="shared" si="0"/>
        <v>259943.84465450942</v>
      </c>
      <c r="N20" s="65">
        <v>92.653833098510859</v>
      </c>
      <c r="O20" s="66">
        <v>821927.26980049803</v>
      </c>
    </row>
    <row r="21" spans="1:15" ht="15" customHeight="1" x14ac:dyDescent="0.25">
      <c r="A21" s="57" t="s">
        <v>42</v>
      </c>
      <c r="B21" s="62">
        <f>VLOOKUP($A21,'2012 - UI Inputs'!$E:$G,3,FALSE)</f>
        <v>0</v>
      </c>
      <c r="C21" s="63">
        <f>VLOOKUP($A21,'2013 - UI Inputs'!$E:$G,3,FALSE)</f>
        <v>0</v>
      </c>
      <c r="D21" s="63">
        <f>VLOOKUP($A21,'2014 - UI Inputs'!$E:$G,3,FALSE)</f>
        <v>0</v>
      </c>
      <c r="E21" s="80">
        <f t="shared" si="1"/>
        <v>0</v>
      </c>
      <c r="F21" s="71">
        <f t="shared" si="2"/>
        <v>0</v>
      </c>
      <c r="G21" s="79"/>
      <c r="H21" s="92">
        <f t="shared" si="3"/>
        <v>0</v>
      </c>
      <c r="I21" s="92">
        <f t="shared" si="0"/>
        <v>0</v>
      </c>
      <c r="J21" s="92">
        <f t="shared" si="0"/>
        <v>0</v>
      </c>
      <c r="K21" s="92">
        <f t="shared" si="0"/>
        <v>0</v>
      </c>
      <c r="L21" s="72">
        <f t="shared" si="0"/>
        <v>0</v>
      </c>
      <c r="N21" s="65">
        <v>0</v>
      </c>
      <c r="O21" s="66">
        <v>0</v>
      </c>
    </row>
    <row r="22" spans="1:15" ht="15" customHeight="1" x14ac:dyDescent="0.25">
      <c r="A22" s="58" t="s">
        <v>39</v>
      </c>
      <c r="B22" s="62">
        <f>VLOOKUP($A22,'2012 - UI Inputs'!$E:$G,3,FALSE)</f>
        <v>0</v>
      </c>
      <c r="C22" s="63">
        <f>VLOOKUP($A22,'2013 - UI Inputs'!$E:$G,3,FALSE)</f>
        <v>0</v>
      </c>
      <c r="D22" s="63">
        <f>VLOOKUP($A22,'2014 - UI Inputs'!$E:$G,3,FALSE)</f>
        <v>0</v>
      </c>
      <c r="E22" s="80">
        <f t="shared" si="1"/>
        <v>0</v>
      </c>
      <c r="F22" s="71">
        <f t="shared" si="2"/>
        <v>0</v>
      </c>
      <c r="G22" s="79"/>
      <c r="H22" s="92">
        <f t="shared" si="3"/>
        <v>0</v>
      </c>
      <c r="I22" s="92">
        <f t="shared" si="0"/>
        <v>0</v>
      </c>
      <c r="J22" s="92">
        <f t="shared" si="0"/>
        <v>0</v>
      </c>
      <c r="K22" s="92">
        <f t="shared" si="0"/>
        <v>0</v>
      </c>
      <c r="L22" s="72">
        <f t="shared" si="0"/>
        <v>0</v>
      </c>
      <c r="N22" s="65">
        <v>0</v>
      </c>
      <c r="O22" s="66">
        <v>0</v>
      </c>
    </row>
    <row r="23" spans="1:15" ht="15" customHeight="1" x14ac:dyDescent="0.25">
      <c r="A23" s="57"/>
      <c r="B23" s="67"/>
      <c r="C23" s="68"/>
      <c r="D23" s="69"/>
      <c r="E23" s="19"/>
      <c r="G23" s="79"/>
      <c r="N23" s="68"/>
      <c r="O23" s="69"/>
    </row>
    <row r="24" spans="1:15" ht="37.799999999999997" customHeight="1" thickBot="1" x14ac:dyDescent="0.3">
      <c r="A24" s="59" t="s">
        <v>44</v>
      </c>
      <c r="B24" s="81">
        <f>SUM(B7:B22)</f>
        <v>10888696.619999999</v>
      </c>
      <c r="C24" s="82">
        <f t="shared" ref="C24:D24" si="4">SUM(C7:C22)</f>
        <v>11980065.33835249</v>
      </c>
      <c r="D24" s="83">
        <f t="shared" si="4"/>
        <v>10064926.389999997</v>
      </c>
      <c r="E24" s="81">
        <f>AVERAGE(B24:D24)</f>
        <v>10977896.116117496</v>
      </c>
      <c r="F24" s="84">
        <f>SUM(F7:F22)</f>
        <v>1</v>
      </c>
      <c r="G24" s="128" t="s">
        <v>54</v>
      </c>
      <c r="H24" s="82">
        <f>VLOOKUP($G24,'2015 SEP - NOI - Per Books'!$A:$H,2,FALSE)</f>
        <v>6189119.3299999991</v>
      </c>
      <c r="I24" s="82">
        <f>VLOOKUP($G24,'2016 SEP - NOI - Per Books'!$A:$H,2,FALSE)</f>
        <v>6601652.9299999997</v>
      </c>
      <c r="J24" s="82">
        <f>VLOOKUP($G24,'2017 SEP - NOI - Per Books'!$A:$H,2,FALSE)</f>
        <v>6445711.3699999992</v>
      </c>
      <c r="K24" s="82">
        <f>VLOOKUP($G24,'2018 SEP - NOI - Per Books'!$A:$H,2,FALSE)</f>
        <v>7005084.5500000007</v>
      </c>
      <c r="L24" s="23">
        <v>10196465.288940001</v>
      </c>
      <c r="N24" s="23">
        <v>10888696.619999999</v>
      </c>
      <c r="O24" s="70">
        <v>11980065.33835249</v>
      </c>
    </row>
    <row r="25" spans="1:15" ht="15" customHeight="1" thickTop="1" x14ac:dyDescent="0.25">
      <c r="B25" s="85">
        <f>+'2012 - UI Inputs'!$G$33</f>
        <v>10888696.619999999</v>
      </c>
      <c r="C25" s="85">
        <f>+'2013 - UI Inputs'!$G$33</f>
        <v>11839546.61835249</v>
      </c>
      <c r="D25" s="85">
        <f>+'2014 - UI Inputs'!$G$31</f>
        <v>10064926.389999997</v>
      </c>
      <c r="H25" s="27">
        <f>(SUM(H7:H22)-H24)</f>
        <v>9.3132257461547852E-10</v>
      </c>
      <c r="I25" s="27">
        <f t="shared" ref="I25:L25" si="5">(SUM(I7:I22)-I24)</f>
        <v>0</v>
      </c>
      <c r="J25" s="27">
        <f t="shared" si="5"/>
        <v>0</v>
      </c>
      <c r="K25" s="27">
        <f t="shared" si="5"/>
        <v>0</v>
      </c>
      <c r="L25" s="27">
        <f t="shared" si="5"/>
        <v>0</v>
      </c>
      <c r="N25" s="19">
        <f>+N24-B24</f>
        <v>0</v>
      </c>
      <c r="O25" s="19">
        <f>+O24-C24</f>
        <v>0</v>
      </c>
    </row>
    <row r="26" spans="1:15" ht="15" customHeight="1" x14ac:dyDescent="0.25">
      <c r="B26" s="19">
        <f>+B24-B25</f>
        <v>0</v>
      </c>
      <c r="C26" s="19">
        <f t="shared" ref="C26:D26" si="6">+C24-C25</f>
        <v>140518.72000000067</v>
      </c>
      <c r="D26" s="19">
        <f t="shared" si="6"/>
        <v>0</v>
      </c>
    </row>
    <row r="27" spans="1:15" ht="15" customHeight="1" thickBot="1" x14ac:dyDescent="0.3">
      <c r="H27" s="82"/>
      <c r="I27" s="82"/>
      <c r="J27" s="82"/>
      <c r="K27" s="82"/>
    </row>
    <row r="28" spans="1:15" ht="15" customHeight="1" thickTop="1" x14ac:dyDescent="0.25">
      <c r="H28" s="19"/>
      <c r="I28" s="19"/>
      <c r="J28" s="19"/>
      <c r="K28" s="19"/>
    </row>
    <row r="29" spans="1:15" ht="15" customHeight="1" thickBot="1" x14ac:dyDescent="0.3">
      <c r="H29" s="82">
        <f>+'2015 SEP - NOI - Per Books'!$B$244</f>
        <v>6189119.3299999991</v>
      </c>
      <c r="I29" s="82">
        <f>+'2016 SEP - NOI - Per Books'!$B$235</f>
        <v>6601652.9299999997</v>
      </c>
      <c r="J29" s="82">
        <f>+'2017 SEP - NOI - Per Books'!$B$236</f>
        <v>6445711.3699999992</v>
      </c>
      <c r="K29" s="82">
        <f>+'2018 SEP - NOI - Per Books'!$B$236</f>
        <v>7005084.5500000007</v>
      </c>
    </row>
    <row r="30" spans="1:15" ht="15" customHeight="1" thickTop="1" x14ac:dyDescent="0.25">
      <c r="H30" s="19">
        <f>+H24-H29</f>
        <v>0</v>
      </c>
      <c r="I30" s="19">
        <f t="shared" ref="I30:K30" si="7">+I24-I29</f>
        <v>0</v>
      </c>
      <c r="J30" s="19">
        <f t="shared" si="7"/>
        <v>0</v>
      </c>
      <c r="K30" s="19">
        <f t="shared" si="7"/>
        <v>0</v>
      </c>
    </row>
    <row r="31" spans="1:15" ht="15" customHeight="1" x14ac:dyDescent="0.25"/>
    <row r="32" spans="1:1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2">
    <mergeCell ref="B5:D5"/>
    <mergeCell ref="H5:L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4"/>
  <sheetViews>
    <sheetView zoomScale="80" zoomScaleNormal="80" workbookViewId="0">
      <pane ySplit="7" topLeftCell="A8" activePane="bottomLeft" state="frozen"/>
      <selection pane="bottomLeft" activeCell="A2" sqref="A1:A2"/>
    </sheetView>
  </sheetViews>
  <sheetFormatPr defaultRowHeight="13.2" x14ac:dyDescent="0.25"/>
  <cols>
    <col min="1" max="1" width="84.44140625" customWidth="1"/>
    <col min="2" max="8" width="17.5546875" customWidth="1"/>
  </cols>
  <sheetData>
    <row r="1" spans="1:8" x14ac:dyDescent="0.25">
      <c r="A1" s="134" t="s">
        <v>435</v>
      </c>
    </row>
    <row r="2" spans="1:8" x14ac:dyDescent="0.25">
      <c r="A2" s="134" t="s">
        <v>431</v>
      </c>
    </row>
    <row r="3" spans="1:8" ht="13.8" thickBot="1" x14ac:dyDescent="0.3">
      <c r="A3" s="94"/>
      <c r="B3" s="94"/>
      <c r="C3" s="94"/>
      <c r="D3" s="94"/>
      <c r="E3" s="94"/>
      <c r="F3" s="94"/>
      <c r="G3" s="94"/>
      <c r="H3" s="94"/>
    </row>
    <row r="4" spans="1:8" x14ac:dyDescent="0.25">
      <c r="A4" s="95" t="s">
        <v>55</v>
      </c>
    </row>
    <row r="6" spans="1:8" ht="13.8" thickBot="1" x14ac:dyDescent="0.3">
      <c r="A6" s="94"/>
      <c r="B6" s="94"/>
      <c r="C6" s="94"/>
      <c r="D6" s="94"/>
      <c r="E6" s="94"/>
      <c r="F6" s="94"/>
      <c r="G6" s="94"/>
      <c r="H6" s="94"/>
    </row>
    <row r="7" spans="1:8" ht="27" thickBot="1" x14ac:dyDescent="0.3">
      <c r="A7" s="96" t="s">
        <v>56</v>
      </c>
      <c r="B7" s="97" t="s">
        <v>57</v>
      </c>
      <c r="C7" s="96" t="s">
        <v>58</v>
      </c>
      <c r="D7" s="96" t="s">
        <v>59</v>
      </c>
      <c r="E7" s="96" t="s">
        <v>60</v>
      </c>
      <c r="F7" s="96" t="s">
        <v>61</v>
      </c>
      <c r="G7" s="96" t="s">
        <v>62</v>
      </c>
      <c r="H7" s="96" t="s">
        <v>63</v>
      </c>
    </row>
    <row r="8" spans="1:8" ht="15" customHeight="1" x14ac:dyDescent="0.25">
      <c r="A8" s="98" t="s">
        <v>64</v>
      </c>
      <c r="B8" s="99"/>
      <c r="C8" s="99"/>
      <c r="D8" s="99"/>
      <c r="E8" s="99"/>
      <c r="F8" s="99"/>
      <c r="G8" s="99"/>
      <c r="H8" s="99"/>
    </row>
    <row r="9" spans="1:8" ht="15" customHeight="1" x14ac:dyDescent="0.25">
      <c r="A9" s="100" t="s">
        <v>65</v>
      </c>
      <c r="B9" s="99"/>
      <c r="C9" s="99"/>
      <c r="D9" s="99"/>
      <c r="E9" s="99"/>
      <c r="F9" s="99"/>
      <c r="G9" s="99"/>
      <c r="H9" s="99"/>
    </row>
    <row r="10" spans="1:8" ht="15" customHeight="1" x14ac:dyDescent="0.25">
      <c r="A10" s="101" t="s">
        <v>66</v>
      </c>
      <c r="B10" s="99"/>
      <c r="C10" s="99"/>
      <c r="D10" s="99"/>
      <c r="E10" s="99"/>
      <c r="F10" s="99"/>
      <c r="G10" s="99"/>
      <c r="H10" s="102"/>
    </row>
    <row r="11" spans="1:8" ht="15" customHeight="1" x14ac:dyDescent="0.25">
      <c r="A11" s="103" t="s">
        <v>67</v>
      </c>
      <c r="B11" s="99"/>
      <c r="C11" s="99"/>
      <c r="D11" s="99"/>
      <c r="E11" s="99"/>
      <c r="F11" s="99"/>
      <c r="G11" s="99"/>
      <c r="H11" s="102"/>
    </row>
    <row r="12" spans="1:8" ht="15" customHeight="1" x14ac:dyDescent="0.25">
      <c r="A12" s="104" t="s">
        <v>68</v>
      </c>
      <c r="B12" s="99">
        <v>-5426986530.5571833</v>
      </c>
      <c r="C12" s="99">
        <v>0</v>
      </c>
      <c r="D12" s="99">
        <v>-5426986530.5571833</v>
      </c>
      <c r="E12" s="99">
        <v>-5426986530.5571833</v>
      </c>
      <c r="F12" s="99">
        <v>0</v>
      </c>
      <c r="G12" s="99">
        <v>-5426986530.5571833</v>
      </c>
      <c r="H12" s="105">
        <v>1</v>
      </c>
    </row>
    <row r="13" spans="1:8" ht="15" customHeight="1" x14ac:dyDescent="0.25">
      <c r="A13" s="104" t="s">
        <v>69</v>
      </c>
      <c r="B13" s="99">
        <v>-3631800801.7246795</v>
      </c>
      <c r="C13" s="99">
        <v>3631800801.7246795</v>
      </c>
      <c r="D13" s="99">
        <v>0</v>
      </c>
      <c r="E13" s="99">
        <v>-3631800801.7246795</v>
      </c>
      <c r="F13" s="99">
        <v>3631800801.7246795</v>
      </c>
      <c r="G13" s="99">
        <v>0</v>
      </c>
      <c r="H13" s="105">
        <v>1</v>
      </c>
    </row>
    <row r="14" spans="1:8" ht="15" customHeight="1" x14ac:dyDescent="0.25">
      <c r="A14" s="104" t="s">
        <v>70</v>
      </c>
      <c r="B14" s="99">
        <v>-487021963.2914955</v>
      </c>
      <c r="C14" s="99">
        <v>487021963.2914955</v>
      </c>
      <c r="D14" s="99">
        <v>0</v>
      </c>
      <c r="E14" s="99">
        <v>-487021963.2914955</v>
      </c>
      <c r="F14" s="99">
        <v>487021963.2914955</v>
      </c>
      <c r="G14" s="99">
        <v>0</v>
      </c>
      <c r="H14" s="105">
        <v>1</v>
      </c>
    </row>
    <row r="15" spans="1:8" ht="15" customHeight="1" x14ac:dyDescent="0.25">
      <c r="A15" s="104" t="s">
        <v>71</v>
      </c>
      <c r="B15" s="99">
        <v>-180249509.95711157</v>
      </c>
      <c r="C15" s="99">
        <v>180249509.95711157</v>
      </c>
      <c r="D15" s="99">
        <v>0</v>
      </c>
      <c r="E15" s="99">
        <v>-180249509.95711157</v>
      </c>
      <c r="F15" s="99">
        <v>180249509.95711157</v>
      </c>
      <c r="G15" s="99">
        <v>0</v>
      </c>
      <c r="H15" s="105">
        <v>1</v>
      </c>
    </row>
    <row r="16" spans="1:8" ht="15" customHeight="1" x14ac:dyDescent="0.25">
      <c r="A16" s="104" t="s">
        <v>72</v>
      </c>
      <c r="B16" s="99">
        <v>-202088843.47155136</v>
      </c>
      <c r="C16" s="99">
        <v>202088843.47155136</v>
      </c>
      <c r="D16" s="99">
        <v>0</v>
      </c>
      <c r="E16" s="99">
        <v>-202088843.47155136</v>
      </c>
      <c r="F16" s="99">
        <v>202088843.47155136</v>
      </c>
      <c r="G16" s="99">
        <v>0</v>
      </c>
      <c r="H16" s="105">
        <v>1</v>
      </c>
    </row>
    <row r="17" spans="1:8" ht="15" customHeight="1" x14ac:dyDescent="0.25">
      <c r="A17" s="104" t="s">
        <v>73</v>
      </c>
      <c r="B17" s="99">
        <v>-110880237.65361999</v>
      </c>
      <c r="C17" s="99">
        <v>110880237.65361999</v>
      </c>
      <c r="D17" s="99">
        <v>0</v>
      </c>
      <c r="E17" s="99">
        <v>-110880237.65361999</v>
      </c>
      <c r="F17" s="99">
        <v>110880237.65361999</v>
      </c>
      <c r="G17" s="99">
        <v>0</v>
      </c>
      <c r="H17" s="105">
        <v>1</v>
      </c>
    </row>
    <row r="18" spans="1:8" ht="15" customHeight="1" x14ac:dyDescent="0.25">
      <c r="A18" s="104" t="s">
        <v>74</v>
      </c>
      <c r="B18" s="99">
        <v>-471976252.87632346</v>
      </c>
      <c r="C18" s="99">
        <v>471976252.87632346</v>
      </c>
      <c r="D18" s="99">
        <v>0</v>
      </c>
      <c r="E18" s="99">
        <v>-471976252.87632346</v>
      </c>
      <c r="F18" s="99">
        <v>471976252.87632346</v>
      </c>
      <c r="G18" s="99">
        <v>0</v>
      </c>
      <c r="H18" s="105">
        <v>1</v>
      </c>
    </row>
    <row r="19" spans="1:8" ht="15" customHeight="1" x14ac:dyDescent="0.25">
      <c r="A19" s="104" t="s">
        <v>75</v>
      </c>
      <c r="B19" s="99">
        <v>-259385448.37539303</v>
      </c>
      <c r="C19" s="99">
        <v>259385448.37539303</v>
      </c>
      <c r="D19" s="99">
        <v>0</v>
      </c>
      <c r="E19" s="99">
        <v>-259385448.37539303</v>
      </c>
      <c r="F19" s="99">
        <v>259385448.37539303</v>
      </c>
      <c r="G19" s="99">
        <v>0</v>
      </c>
      <c r="H19" s="105">
        <v>1</v>
      </c>
    </row>
    <row r="20" spans="1:8" ht="15" customHeight="1" x14ac:dyDescent="0.25">
      <c r="A20" s="104" t="s">
        <v>76</v>
      </c>
      <c r="B20" s="99">
        <v>58810417.620000005</v>
      </c>
      <c r="C20" s="99">
        <v>-58810417.620000005</v>
      </c>
      <c r="D20" s="99">
        <v>0</v>
      </c>
      <c r="E20" s="99">
        <v>58810417.620000005</v>
      </c>
      <c r="F20" s="99">
        <v>-58810417.620000005</v>
      </c>
      <c r="G20" s="99">
        <v>0</v>
      </c>
      <c r="H20" s="105">
        <v>1</v>
      </c>
    </row>
    <row r="21" spans="1:8" ht="15" customHeight="1" thickBot="1" x14ac:dyDescent="0.3">
      <c r="A21" s="104" t="s">
        <v>77</v>
      </c>
      <c r="B21" s="99">
        <v>-58810417.620000005</v>
      </c>
      <c r="C21" s="99">
        <v>0</v>
      </c>
      <c r="D21" s="99">
        <v>-58810417.620000005</v>
      </c>
      <c r="E21" s="99">
        <v>-58810417.620000005</v>
      </c>
      <c r="F21" s="99">
        <v>0</v>
      </c>
      <c r="G21" s="99">
        <v>-58810417.620000005</v>
      </c>
      <c r="H21" s="105">
        <v>1</v>
      </c>
    </row>
    <row r="22" spans="1:8" ht="15" customHeight="1" x14ac:dyDescent="0.25">
      <c r="A22" s="103" t="s">
        <v>78</v>
      </c>
      <c r="B22" s="106">
        <v>-10770389587.907358</v>
      </c>
      <c r="C22" s="106">
        <v>5284592639.7301741</v>
      </c>
      <c r="D22" s="106">
        <v>-5485796948.1771841</v>
      </c>
      <c r="E22" s="106">
        <v>-10770389587.907358</v>
      </c>
      <c r="F22" s="106">
        <v>5284592639.7301741</v>
      </c>
      <c r="G22" s="106">
        <v>-5485796948.1771841</v>
      </c>
      <c r="H22" s="107">
        <v>1</v>
      </c>
    </row>
    <row r="23" spans="1:8" ht="15" customHeight="1" x14ac:dyDescent="0.25"/>
    <row r="24" spans="1:8" ht="15" customHeight="1" x14ac:dyDescent="0.25">
      <c r="A24" s="103" t="s">
        <v>79</v>
      </c>
      <c r="B24" s="99"/>
      <c r="C24" s="99"/>
      <c r="D24" s="99"/>
      <c r="E24" s="99"/>
      <c r="F24" s="99"/>
      <c r="G24" s="99"/>
      <c r="H24" s="102"/>
    </row>
    <row r="25" spans="1:8" ht="15" customHeight="1" x14ac:dyDescent="0.25">
      <c r="A25" s="104" t="s">
        <v>80</v>
      </c>
      <c r="B25" s="99">
        <v>-214405890.02000001</v>
      </c>
      <c r="C25" s="99">
        <v>0</v>
      </c>
      <c r="D25" s="99">
        <v>-214405890.02000001</v>
      </c>
      <c r="E25" s="99">
        <v>0</v>
      </c>
      <c r="F25" s="99">
        <v>0</v>
      </c>
      <c r="G25" s="99">
        <v>0</v>
      </c>
      <c r="H25" s="105">
        <v>0</v>
      </c>
    </row>
    <row r="26" spans="1:8" ht="15" customHeight="1" thickBot="1" x14ac:dyDescent="0.3">
      <c r="A26" s="104" t="s">
        <v>81</v>
      </c>
      <c r="B26" s="99">
        <v>-178231765.98846126</v>
      </c>
      <c r="C26" s="99">
        <v>178231765.98846126</v>
      </c>
      <c r="D26" s="99">
        <v>0</v>
      </c>
      <c r="E26" s="99">
        <v>0</v>
      </c>
      <c r="F26" s="99">
        <v>0</v>
      </c>
      <c r="G26" s="99">
        <v>0</v>
      </c>
      <c r="H26" s="105">
        <v>0</v>
      </c>
    </row>
    <row r="27" spans="1:8" ht="15" customHeight="1" x14ac:dyDescent="0.25">
      <c r="A27" s="103" t="s">
        <v>82</v>
      </c>
      <c r="B27" s="106">
        <v>-392637656.00846124</v>
      </c>
      <c r="C27" s="106">
        <v>178231765.98846126</v>
      </c>
      <c r="D27" s="106">
        <v>-214405890.01999998</v>
      </c>
      <c r="E27" s="106">
        <v>0</v>
      </c>
      <c r="F27" s="106">
        <v>0</v>
      </c>
      <c r="G27" s="106">
        <v>0</v>
      </c>
      <c r="H27" s="107">
        <v>0</v>
      </c>
    </row>
    <row r="28" spans="1:8" ht="15" customHeight="1" x14ac:dyDescent="0.25"/>
    <row r="29" spans="1:8" ht="15" customHeight="1" x14ac:dyDescent="0.25">
      <c r="A29" s="103" t="s">
        <v>83</v>
      </c>
      <c r="B29" s="99"/>
      <c r="C29" s="99"/>
      <c r="D29" s="99"/>
      <c r="E29" s="99"/>
      <c r="F29" s="99"/>
      <c r="G29" s="99"/>
      <c r="H29" s="102"/>
    </row>
    <row r="30" spans="1:8" ht="15" customHeight="1" x14ac:dyDescent="0.25">
      <c r="A30" s="104" t="s">
        <v>84</v>
      </c>
      <c r="B30" s="99">
        <v>-99161844.629999995</v>
      </c>
      <c r="C30" s="99">
        <v>99161844.629999995</v>
      </c>
      <c r="D30" s="99">
        <v>0</v>
      </c>
      <c r="E30" s="99">
        <v>-99161844.629999995</v>
      </c>
      <c r="F30" s="99">
        <v>99161844.629999995</v>
      </c>
      <c r="G30" s="99">
        <v>0</v>
      </c>
      <c r="H30" s="105">
        <v>1</v>
      </c>
    </row>
    <row r="31" spans="1:8" ht="15" customHeight="1" x14ac:dyDescent="0.25">
      <c r="A31" s="104" t="s">
        <v>85</v>
      </c>
      <c r="B31" s="99">
        <v>-4859783.4699999988</v>
      </c>
      <c r="C31" s="99">
        <v>4859783.4699999988</v>
      </c>
      <c r="D31" s="99">
        <v>0</v>
      </c>
      <c r="E31" s="99">
        <v>-4598860.8711789763</v>
      </c>
      <c r="F31" s="99">
        <v>4598860.8711789763</v>
      </c>
      <c r="G31" s="99">
        <v>0</v>
      </c>
      <c r="H31" s="105">
        <v>0.94630983037994842</v>
      </c>
    </row>
    <row r="32" spans="1:8" ht="15" customHeight="1" thickBot="1" x14ac:dyDescent="0.3">
      <c r="A32" s="104" t="s">
        <v>86</v>
      </c>
      <c r="B32" s="99">
        <v>-2661617.0900000003</v>
      </c>
      <c r="C32" s="99">
        <v>0</v>
      </c>
      <c r="D32" s="99">
        <v>-2661617.0900000003</v>
      </c>
      <c r="E32" s="99">
        <v>-2518714.4169742726</v>
      </c>
      <c r="F32" s="99">
        <v>0</v>
      </c>
      <c r="G32" s="99">
        <v>-2518714.4169742726</v>
      </c>
      <c r="H32" s="105">
        <v>0.94630983037994854</v>
      </c>
    </row>
    <row r="33" spans="1:8" ht="15" customHeight="1" x14ac:dyDescent="0.25">
      <c r="A33" s="103" t="s">
        <v>87</v>
      </c>
      <c r="B33" s="106">
        <v>-106683245.19</v>
      </c>
      <c r="C33" s="106">
        <v>104021628.09999999</v>
      </c>
      <c r="D33" s="106">
        <v>-2661617.0900000036</v>
      </c>
      <c r="E33" s="106">
        <v>-106279419.91815324</v>
      </c>
      <c r="F33" s="106">
        <v>103760705.50117896</v>
      </c>
      <c r="G33" s="106">
        <v>-2518714.4169742763</v>
      </c>
      <c r="H33" s="107">
        <v>0.99621472639749986</v>
      </c>
    </row>
    <row r="34" spans="1:8" ht="15" customHeight="1" x14ac:dyDescent="0.25"/>
    <row r="35" spans="1:8" ht="15" customHeight="1" x14ac:dyDescent="0.25">
      <c r="A35" s="103" t="s">
        <v>88</v>
      </c>
      <c r="B35" s="99"/>
      <c r="C35" s="99"/>
      <c r="D35" s="99"/>
      <c r="E35" s="99"/>
      <c r="F35" s="99"/>
      <c r="G35" s="99"/>
      <c r="H35" s="102"/>
    </row>
    <row r="36" spans="1:8" ht="15" customHeight="1" x14ac:dyDescent="0.25">
      <c r="A36" s="104" t="s">
        <v>89</v>
      </c>
      <c r="B36" s="99">
        <v>-41796</v>
      </c>
      <c r="C36" s="99">
        <v>0</v>
      </c>
      <c r="D36" s="99">
        <v>-41796</v>
      </c>
      <c r="E36" s="99">
        <v>-41796</v>
      </c>
      <c r="F36" s="99">
        <v>0</v>
      </c>
      <c r="G36" s="99">
        <v>-41796</v>
      </c>
      <c r="H36" s="105">
        <v>1</v>
      </c>
    </row>
    <row r="37" spans="1:8" ht="15" customHeight="1" thickBot="1" x14ac:dyDescent="0.3">
      <c r="A37" s="104" t="s">
        <v>90</v>
      </c>
      <c r="B37" s="99">
        <v>310923.96000000008</v>
      </c>
      <c r="C37" s="99">
        <v>0</v>
      </c>
      <c r="D37" s="99">
        <v>310923.96000000008</v>
      </c>
      <c r="E37" s="99">
        <v>310923.96000000008</v>
      </c>
      <c r="F37" s="99">
        <v>0</v>
      </c>
      <c r="G37" s="99">
        <v>310923.96000000008</v>
      </c>
      <c r="H37" s="105">
        <v>1</v>
      </c>
    </row>
    <row r="38" spans="1:8" ht="15" customHeight="1" x14ac:dyDescent="0.25">
      <c r="A38" s="103" t="s">
        <v>91</v>
      </c>
      <c r="B38" s="106">
        <v>269127.96000000008</v>
      </c>
      <c r="C38" s="106">
        <v>0</v>
      </c>
      <c r="D38" s="106">
        <v>269127.96000000008</v>
      </c>
      <c r="E38" s="106">
        <v>269127.96000000008</v>
      </c>
      <c r="F38" s="106">
        <v>0</v>
      </c>
      <c r="G38" s="106">
        <v>269127.96000000008</v>
      </c>
      <c r="H38" s="107">
        <v>1</v>
      </c>
    </row>
    <row r="39" spans="1:8" ht="15" customHeight="1" x14ac:dyDescent="0.25"/>
    <row r="40" spans="1:8" ht="15" customHeight="1" x14ac:dyDescent="0.25">
      <c r="A40" s="103" t="s">
        <v>92</v>
      </c>
      <c r="B40" s="99"/>
      <c r="C40" s="99"/>
      <c r="D40" s="99"/>
      <c r="E40" s="99"/>
      <c r="F40" s="99"/>
      <c r="G40" s="99"/>
      <c r="H40" s="102"/>
    </row>
    <row r="41" spans="1:8" ht="15" customHeight="1" x14ac:dyDescent="0.25">
      <c r="A41" s="104" t="s">
        <v>93</v>
      </c>
      <c r="B41" s="99">
        <v>7755063.7644867897</v>
      </c>
      <c r="C41" s="99">
        <v>0</v>
      </c>
      <c r="D41" s="99">
        <v>7755063.7644867897</v>
      </c>
      <c r="E41" s="99">
        <v>7755063.7644867897</v>
      </c>
      <c r="F41" s="99">
        <v>0</v>
      </c>
      <c r="G41" s="99">
        <v>7755063.7644867897</v>
      </c>
      <c r="H41" s="105">
        <v>1</v>
      </c>
    </row>
    <row r="42" spans="1:8" ht="15" customHeight="1" thickBot="1" x14ac:dyDescent="0.3">
      <c r="A42" s="104" t="s">
        <v>94</v>
      </c>
      <c r="B42" s="99">
        <v>579951.37975952588</v>
      </c>
      <c r="C42" s="99">
        <v>0</v>
      </c>
      <c r="D42" s="99">
        <v>579951.37975952588</v>
      </c>
      <c r="E42" s="99">
        <v>0</v>
      </c>
      <c r="F42" s="99">
        <v>0</v>
      </c>
      <c r="G42" s="99">
        <v>0</v>
      </c>
      <c r="H42" s="105">
        <v>0</v>
      </c>
    </row>
    <row r="43" spans="1:8" ht="15" customHeight="1" x14ac:dyDescent="0.25">
      <c r="A43" s="103" t="s">
        <v>95</v>
      </c>
      <c r="B43" s="106">
        <v>8335015.1442463156</v>
      </c>
      <c r="C43" s="106">
        <v>0</v>
      </c>
      <c r="D43" s="106">
        <v>8335015.1442463156</v>
      </c>
      <c r="E43" s="106">
        <v>7755063.7644867897</v>
      </c>
      <c r="F43" s="106">
        <v>0</v>
      </c>
      <c r="G43" s="106">
        <v>7755063.7644867897</v>
      </c>
      <c r="H43" s="107">
        <v>0.93041987690209926</v>
      </c>
    </row>
    <row r="44" spans="1:8" ht="15" customHeight="1" thickBot="1" x14ac:dyDescent="0.3"/>
    <row r="45" spans="1:8" ht="15" customHeight="1" x14ac:dyDescent="0.25">
      <c r="A45" s="101" t="s">
        <v>96</v>
      </c>
      <c r="B45" s="106">
        <v>-11261106346.001574</v>
      </c>
      <c r="C45" s="106">
        <v>5566846033.8186359</v>
      </c>
      <c r="D45" s="106">
        <v>-5694260312.1829376</v>
      </c>
      <c r="E45" s="106">
        <v>-10868644816.101027</v>
      </c>
      <c r="F45" s="106">
        <v>5388353345.2313528</v>
      </c>
      <c r="G45" s="106">
        <v>-5480291470.8696737</v>
      </c>
      <c r="H45" s="108">
        <v>0.9651489367170486</v>
      </c>
    </row>
    <row r="46" spans="1:8" ht="15" customHeight="1" x14ac:dyDescent="0.25"/>
    <row r="47" spans="1:8" ht="15" customHeight="1" x14ac:dyDescent="0.25">
      <c r="A47" s="101" t="s">
        <v>97</v>
      </c>
      <c r="B47" s="99"/>
      <c r="C47" s="99"/>
      <c r="D47" s="99"/>
      <c r="E47" s="99"/>
      <c r="F47" s="99"/>
      <c r="G47" s="99"/>
      <c r="H47" s="102"/>
    </row>
    <row r="48" spans="1:8" ht="15" customHeight="1" x14ac:dyDescent="0.25">
      <c r="A48" s="103" t="s">
        <v>98</v>
      </c>
      <c r="B48" s="99"/>
      <c r="C48" s="99"/>
      <c r="D48" s="99"/>
      <c r="E48" s="99"/>
      <c r="F48" s="99"/>
      <c r="G48" s="99"/>
      <c r="H48" s="102"/>
    </row>
    <row r="49" spans="1:8" ht="15" customHeight="1" x14ac:dyDescent="0.25">
      <c r="A49" s="104" t="s">
        <v>99</v>
      </c>
      <c r="B49" s="99">
        <v>-59739100.033206746</v>
      </c>
      <c r="C49" s="99">
        <v>0</v>
      </c>
      <c r="D49" s="99">
        <v>-59739100.033206746</v>
      </c>
      <c r="E49" s="99">
        <v>-59739100.033206746</v>
      </c>
      <c r="F49" s="99">
        <v>0</v>
      </c>
      <c r="G49" s="99">
        <v>-59739100.033206746</v>
      </c>
      <c r="H49" s="105">
        <v>1</v>
      </c>
    </row>
    <row r="50" spans="1:8" ht="15" customHeight="1" x14ac:dyDescent="0.25">
      <c r="A50" s="104" t="s">
        <v>100</v>
      </c>
      <c r="B50" s="99">
        <v>-862218.8</v>
      </c>
      <c r="C50" s="99">
        <v>0</v>
      </c>
      <c r="D50" s="99">
        <v>-862218.8</v>
      </c>
      <c r="E50" s="99">
        <v>-862218.8</v>
      </c>
      <c r="F50" s="99">
        <v>0</v>
      </c>
      <c r="G50" s="99">
        <v>-862218.8</v>
      </c>
      <c r="H50" s="105">
        <v>1</v>
      </c>
    </row>
    <row r="51" spans="1:8" ht="15" customHeight="1" x14ac:dyDescent="0.25">
      <c r="A51" s="104" t="s">
        <v>101</v>
      </c>
      <c r="B51" s="99">
        <v>-14632974.620000001</v>
      </c>
      <c r="C51" s="99">
        <v>0</v>
      </c>
      <c r="D51" s="99">
        <v>-14632974.620000001</v>
      </c>
      <c r="E51" s="99">
        <v>-14632974.620000001</v>
      </c>
      <c r="F51" s="99">
        <v>0</v>
      </c>
      <c r="G51" s="99">
        <v>-14632974.620000001</v>
      </c>
      <c r="H51" s="105">
        <v>1</v>
      </c>
    </row>
    <row r="52" spans="1:8" ht="15" customHeight="1" x14ac:dyDescent="0.25">
      <c r="A52" s="104" t="s">
        <v>102</v>
      </c>
      <c r="B52" s="99">
        <v>-17004832.460000001</v>
      </c>
      <c r="C52" s="99">
        <v>0</v>
      </c>
      <c r="D52" s="99">
        <v>-17004832.460000001</v>
      </c>
      <c r="E52" s="99">
        <v>-17004832.460000001</v>
      </c>
      <c r="F52" s="99">
        <v>0</v>
      </c>
      <c r="G52" s="99">
        <v>-17004832.460000001</v>
      </c>
      <c r="H52" s="105">
        <v>1</v>
      </c>
    </row>
    <row r="53" spans="1:8" ht="15" customHeight="1" x14ac:dyDescent="0.25">
      <c r="A53" s="104" t="s">
        <v>103</v>
      </c>
      <c r="B53" s="99">
        <v>-6330753.8799999999</v>
      </c>
      <c r="C53" s="99">
        <v>0</v>
      </c>
      <c r="D53" s="99">
        <v>-6330753.8799999999</v>
      </c>
      <c r="E53" s="99">
        <v>-6330753.8799999999</v>
      </c>
      <c r="F53" s="99">
        <v>0</v>
      </c>
      <c r="G53" s="99">
        <v>-6330753.8799999999</v>
      </c>
      <c r="H53" s="105">
        <v>1</v>
      </c>
    </row>
    <row r="54" spans="1:8" ht="15" customHeight="1" x14ac:dyDescent="0.25">
      <c r="A54" s="104" t="s">
        <v>104</v>
      </c>
      <c r="B54" s="99">
        <v>-1499086.28</v>
      </c>
      <c r="C54" s="99">
        <v>0</v>
      </c>
      <c r="D54" s="99">
        <v>-1499086.28</v>
      </c>
      <c r="E54" s="99">
        <v>-1499086.28</v>
      </c>
      <c r="F54" s="99">
        <v>0</v>
      </c>
      <c r="G54" s="99">
        <v>-1499086.28</v>
      </c>
      <c r="H54" s="105">
        <v>1</v>
      </c>
    </row>
    <row r="55" spans="1:8" ht="15" customHeight="1" x14ac:dyDescent="0.25">
      <c r="A55" s="104" t="s">
        <v>105</v>
      </c>
      <c r="B55" s="99">
        <v>-2184460.4400000004</v>
      </c>
      <c r="C55" s="99">
        <v>0</v>
      </c>
      <c r="D55" s="99">
        <v>-2184460.4400000004</v>
      </c>
      <c r="E55" s="99">
        <v>-2184460.4400000004</v>
      </c>
      <c r="F55" s="99">
        <v>0</v>
      </c>
      <c r="G55" s="99">
        <v>-2184460.4400000004</v>
      </c>
      <c r="H55" s="105">
        <v>1</v>
      </c>
    </row>
    <row r="56" spans="1:8" ht="15" customHeight="1" thickBot="1" x14ac:dyDescent="0.3">
      <c r="A56" s="104" t="s">
        <v>106</v>
      </c>
      <c r="B56" s="99">
        <v>1986242.0399999998</v>
      </c>
      <c r="C56" s="99">
        <v>0</v>
      </c>
      <c r="D56" s="99">
        <v>1986242.0399999998</v>
      </c>
      <c r="E56" s="99">
        <v>1986242.0399999998</v>
      </c>
      <c r="F56" s="99">
        <v>0</v>
      </c>
      <c r="G56" s="99">
        <v>1986242.0399999998</v>
      </c>
      <c r="H56" s="105">
        <v>1</v>
      </c>
    </row>
    <row r="57" spans="1:8" ht="15" customHeight="1" x14ac:dyDescent="0.25">
      <c r="A57" s="103" t="s">
        <v>107</v>
      </c>
      <c r="B57" s="106">
        <v>-100267184.47320674</v>
      </c>
      <c r="C57" s="106">
        <v>0</v>
      </c>
      <c r="D57" s="106">
        <v>-100267184.47320674</v>
      </c>
      <c r="E57" s="106">
        <v>-100267184.47320674</v>
      </c>
      <c r="F57" s="106">
        <v>0</v>
      </c>
      <c r="G57" s="106">
        <v>-100267184.47320674</v>
      </c>
      <c r="H57" s="107">
        <v>1</v>
      </c>
    </row>
    <row r="58" spans="1:8" ht="15" customHeight="1" x14ac:dyDescent="0.25"/>
    <row r="59" spans="1:8" ht="15" customHeight="1" x14ac:dyDescent="0.25">
      <c r="A59" s="103" t="s">
        <v>108</v>
      </c>
      <c r="B59" s="99"/>
      <c r="C59" s="99"/>
      <c r="D59" s="99"/>
      <c r="E59" s="99"/>
      <c r="F59" s="99"/>
      <c r="G59" s="99"/>
      <c r="H59" s="102"/>
    </row>
    <row r="60" spans="1:8" ht="15" customHeight="1" x14ac:dyDescent="0.25">
      <c r="A60" s="104" t="s">
        <v>109</v>
      </c>
      <c r="B60" s="99">
        <v>-18998697.116352692</v>
      </c>
      <c r="C60" s="99">
        <v>0</v>
      </c>
      <c r="D60" s="99">
        <v>-18998697.116352692</v>
      </c>
      <c r="E60" s="99">
        <v>-18995902.537992805</v>
      </c>
      <c r="F60" s="99">
        <v>0</v>
      </c>
      <c r="G60" s="99">
        <v>-18995902.537992805</v>
      </c>
      <c r="H60" s="105">
        <v>0.99985290684183381</v>
      </c>
    </row>
    <row r="61" spans="1:8" ht="15" customHeight="1" x14ac:dyDescent="0.25">
      <c r="A61" s="104" t="s">
        <v>110</v>
      </c>
      <c r="B61" s="99">
        <v>-1884466.45</v>
      </c>
      <c r="C61" s="99">
        <v>0</v>
      </c>
      <c r="D61" s="99">
        <v>-1884466.45</v>
      </c>
      <c r="E61" s="99">
        <v>-1813582.4368226202</v>
      </c>
      <c r="F61" s="99">
        <v>0</v>
      </c>
      <c r="G61" s="99">
        <v>-1813582.4368226202</v>
      </c>
      <c r="H61" s="105">
        <v>0.96238510206569094</v>
      </c>
    </row>
    <row r="62" spans="1:8" ht="15" customHeight="1" x14ac:dyDescent="0.25">
      <c r="A62" s="104" t="s">
        <v>111</v>
      </c>
      <c r="B62" s="99">
        <v>-30261068.620000001</v>
      </c>
      <c r="C62" s="99">
        <v>0</v>
      </c>
      <c r="D62" s="99">
        <v>-30261068.620000001</v>
      </c>
      <c r="E62" s="99">
        <v>-30261068.620000001</v>
      </c>
      <c r="F62" s="99">
        <v>0</v>
      </c>
      <c r="G62" s="99">
        <v>-30261068.620000001</v>
      </c>
      <c r="H62" s="105">
        <v>1</v>
      </c>
    </row>
    <row r="63" spans="1:8" ht="15" customHeight="1" x14ac:dyDescent="0.25">
      <c r="A63" s="104" t="s">
        <v>112</v>
      </c>
      <c r="B63" s="99">
        <v>-46580287.682817563</v>
      </c>
      <c r="C63" s="99">
        <v>0</v>
      </c>
      <c r="D63" s="99">
        <v>-46580287.682817563</v>
      </c>
      <c r="E63" s="99">
        <v>0</v>
      </c>
      <c r="F63" s="99">
        <v>0</v>
      </c>
      <c r="G63" s="99">
        <v>0</v>
      </c>
      <c r="H63" s="105">
        <v>0</v>
      </c>
    </row>
    <row r="64" spans="1:8" ht="15" customHeight="1" x14ac:dyDescent="0.25">
      <c r="A64" s="104" t="s">
        <v>113</v>
      </c>
      <c r="B64" s="99">
        <v>-253292.15999999995</v>
      </c>
      <c r="C64" s="99">
        <v>0</v>
      </c>
      <c r="D64" s="99">
        <v>-253292.15999999995</v>
      </c>
      <c r="E64" s="99">
        <v>0</v>
      </c>
      <c r="F64" s="99">
        <v>0</v>
      </c>
      <c r="G64" s="99">
        <v>0</v>
      </c>
      <c r="H64" s="105">
        <v>0</v>
      </c>
    </row>
    <row r="65" spans="1:8" ht="15" customHeight="1" x14ac:dyDescent="0.25">
      <c r="A65" s="104" t="s">
        <v>114</v>
      </c>
      <c r="B65" s="99">
        <v>-3376419.6500000004</v>
      </c>
      <c r="C65" s="99">
        <v>0</v>
      </c>
      <c r="D65" s="99">
        <v>-3376419.6500000004</v>
      </c>
      <c r="E65" s="99">
        <v>-2995492.7823796072</v>
      </c>
      <c r="F65" s="99">
        <v>0</v>
      </c>
      <c r="G65" s="99">
        <v>-2995492.7823796072</v>
      </c>
      <c r="H65" s="105">
        <v>0.88718023613551911</v>
      </c>
    </row>
    <row r="66" spans="1:8" ht="15" customHeight="1" x14ac:dyDescent="0.25">
      <c r="A66" s="104" t="s">
        <v>115</v>
      </c>
      <c r="B66" s="99">
        <v>-1200597.6655565971</v>
      </c>
      <c r="C66" s="99">
        <v>0</v>
      </c>
      <c r="D66" s="99">
        <v>-1200597.6655565971</v>
      </c>
      <c r="E66" s="99">
        <v>-1136137.3732474255</v>
      </c>
      <c r="F66" s="99">
        <v>0</v>
      </c>
      <c r="G66" s="99">
        <v>-1136137.3732474255</v>
      </c>
      <c r="H66" s="105">
        <v>0.94630983037994854</v>
      </c>
    </row>
    <row r="67" spans="1:8" ht="15" customHeight="1" x14ac:dyDescent="0.25">
      <c r="A67" s="104" t="s">
        <v>116</v>
      </c>
      <c r="B67" s="99">
        <v>-845301.29852470732</v>
      </c>
      <c r="C67" s="99">
        <v>0</v>
      </c>
      <c r="D67" s="99">
        <v>-845301.29852470732</v>
      </c>
      <c r="E67" s="99">
        <v>-799916.92842686607</v>
      </c>
      <c r="F67" s="99">
        <v>0</v>
      </c>
      <c r="G67" s="99">
        <v>-799916.92842686607</v>
      </c>
      <c r="H67" s="105">
        <v>0.94630983037994854</v>
      </c>
    </row>
    <row r="68" spans="1:8" ht="15" customHeight="1" x14ac:dyDescent="0.25">
      <c r="A68" s="104" t="s">
        <v>117</v>
      </c>
      <c r="B68" s="99">
        <v>-442420.22204352432</v>
      </c>
      <c r="C68" s="99">
        <v>0</v>
      </c>
      <c r="D68" s="99">
        <v>-442420.22204352432</v>
      </c>
      <c r="E68" s="99">
        <v>-442420.22204352432</v>
      </c>
      <c r="F68" s="99">
        <v>0</v>
      </c>
      <c r="G68" s="99">
        <v>-442420.22204352432</v>
      </c>
      <c r="H68" s="105">
        <v>1</v>
      </c>
    </row>
    <row r="69" spans="1:8" ht="15" customHeight="1" x14ac:dyDescent="0.25">
      <c r="A69" s="104" t="s">
        <v>118</v>
      </c>
      <c r="B69" s="99">
        <v>-1670026.74</v>
      </c>
      <c r="C69" s="99">
        <v>0</v>
      </c>
      <c r="D69" s="99">
        <v>-1670026.74</v>
      </c>
      <c r="E69" s="99">
        <v>-1580362.7210593785</v>
      </c>
      <c r="F69" s="99">
        <v>0</v>
      </c>
      <c r="G69" s="99">
        <v>-1580362.7210593785</v>
      </c>
      <c r="H69" s="105">
        <v>0.94630983037994854</v>
      </c>
    </row>
    <row r="70" spans="1:8" ht="15" customHeight="1" x14ac:dyDescent="0.25">
      <c r="A70" s="104" t="s">
        <v>119</v>
      </c>
      <c r="B70" s="99">
        <v>-51439937.770000011</v>
      </c>
      <c r="C70" s="99">
        <v>0</v>
      </c>
      <c r="D70" s="99">
        <v>-51439937.770000011</v>
      </c>
      <c r="E70" s="99">
        <v>-51439937.770000011</v>
      </c>
      <c r="F70" s="99">
        <v>0</v>
      </c>
      <c r="G70" s="99">
        <v>-51439937.770000011</v>
      </c>
      <c r="H70" s="105">
        <v>1</v>
      </c>
    </row>
    <row r="71" spans="1:8" ht="15" customHeight="1" thickBot="1" x14ac:dyDescent="0.3">
      <c r="A71" s="104" t="s">
        <v>120</v>
      </c>
      <c r="B71" s="99">
        <v>-1449082.5966917244</v>
      </c>
      <c r="C71" s="99">
        <v>1449082.5966917244</v>
      </c>
      <c r="D71" s="99">
        <v>0</v>
      </c>
      <c r="E71" s="99">
        <v>-1449082.5966917244</v>
      </c>
      <c r="F71" s="99">
        <v>1449082.5966917244</v>
      </c>
      <c r="G71" s="99">
        <v>0</v>
      </c>
      <c r="H71" s="105">
        <v>1</v>
      </c>
    </row>
    <row r="72" spans="1:8" ht="15" customHeight="1" x14ac:dyDescent="0.25">
      <c r="A72" s="103" t="s">
        <v>121</v>
      </c>
      <c r="B72" s="106">
        <v>-158401597.97198683</v>
      </c>
      <c r="C72" s="106">
        <v>1449082.5966917244</v>
      </c>
      <c r="D72" s="106">
        <v>-156952515.3752951</v>
      </c>
      <c r="E72" s="106">
        <v>-110913903.98866397</v>
      </c>
      <c r="F72" s="106">
        <v>1449082.5966917244</v>
      </c>
      <c r="G72" s="106">
        <v>-109464821.39197224</v>
      </c>
      <c r="H72" s="107">
        <v>0.70020697649956154</v>
      </c>
    </row>
    <row r="73" spans="1:8" ht="15" customHeight="1" x14ac:dyDescent="0.25"/>
    <row r="74" spans="1:8" ht="15" customHeight="1" x14ac:dyDescent="0.25">
      <c r="A74" s="103" t="s">
        <v>122</v>
      </c>
      <c r="B74" s="99"/>
      <c r="C74" s="99"/>
      <c r="D74" s="99"/>
      <c r="E74" s="99"/>
      <c r="F74" s="99"/>
      <c r="G74" s="99"/>
      <c r="H74" s="102"/>
    </row>
    <row r="75" spans="1:8" ht="15" customHeight="1" x14ac:dyDescent="0.25">
      <c r="A75" s="104" t="s">
        <v>123</v>
      </c>
      <c r="B75" s="99">
        <v>-18402197.73</v>
      </c>
      <c r="C75" s="99">
        <v>18402197.73</v>
      </c>
      <c r="D75" s="99">
        <v>0</v>
      </c>
      <c r="E75" s="99">
        <v>-18402197.73</v>
      </c>
      <c r="F75" s="99">
        <v>18402197.73</v>
      </c>
      <c r="G75" s="99">
        <v>0</v>
      </c>
      <c r="H75" s="105">
        <v>1</v>
      </c>
    </row>
    <row r="76" spans="1:8" ht="15" customHeight="1" x14ac:dyDescent="0.25">
      <c r="A76" s="104" t="s">
        <v>124</v>
      </c>
      <c r="B76" s="99">
        <v>-3394.84</v>
      </c>
      <c r="C76" s="99">
        <v>3394.84</v>
      </c>
      <c r="D76" s="99">
        <v>0</v>
      </c>
      <c r="E76" s="99">
        <v>-3394.84</v>
      </c>
      <c r="F76" s="99">
        <v>3394.84</v>
      </c>
      <c r="G76" s="99">
        <v>0</v>
      </c>
      <c r="H76" s="105">
        <v>1</v>
      </c>
    </row>
    <row r="77" spans="1:8" ht="15" customHeight="1" x14ac:dyDescent="0.25">
      <c r="A77" s="104" t="s">
        <v>125</v>
      </c>
      <c r="B77" s="99">
        <v>-491.09</v>
      </c>
      <c r="C77" s="99">
        <v>491.09</v>
      </c>
      <c r="D77" s="99">
        <v>0</v>
      </c>
      <c r="E77" s="99">
        <v>-491.09</v>
      </c>
      <c r="F77" s="99">
        <v>491.09</v>
      </c>
      <c r="G77" s="99">
        <v>0</v>
      </c>
      <c r="H77" s="105">
        <v>1</v>
      </c>
    </row>
    <row r="78" spans="1:8" ht="15" customHeight="1" x14ac:dyDescent="0.25">
      <c r="A78" s="104" t="s">
        <v>126</v>
      </c>
      <c r="B78" s="99">
        <v>21460015.585425224</v>
      </c>
      <c r="C78" s="99">
        <v>-21460015.585425224</v>
      </c>
      <c r="D78" s="99">
        <v>0</v>
      </c>
      <c r="E78" s="99">
        <v>21460015.585425224</v>
      </c>
      <c r="F78" s="99">
        <v>-21460015.585425224</v>
      </c>
      <c r="G78" s="99">
        <v>0</v>
      </c>
      <c r="H78" s="105">
        <v>1</v>
      </c>
    </row>
    <row r="79" spans="1:8" ht="15" customHeight="1" x14ac:dyDescent="0.25">
      <c r="A79" s="104" t="s">
        <v>127</v>
      </c>
      <c r="B79" s="99">
        <v>0</v>
      </c>
      <c r="C79" s="99">
        <v>0</v>
      </c>
      <c r="D79" s="99">
        <v>0</v>
      </c>
      <c r="E79" s="99">
        <v>0</v>
      </c>
      <c r="F79" s="99">
        <v>0</v>
      </c>
      <c r="G79" s="99">
        <v>0</v>
      </c>
      <c r="H79" s="105">
        <v>0</v>
      </c>
    </row>
    <row r="80" spans="1:8" ht="15" customHeight="1" x14ac:dyDescent="0.25">
      <c r="A80" s="104" t="s">
        <v>128</v>
      </c>
      <c r="B80" s="99">
        <v>-682074.66</v>
      </c>
      <c r="C80" s="99">
        <v>682074.66</v>
      </c>
      <c r="D80" s="99">
        <v>0</v>
      </c>
      <c r="E80" s="99">
        <v>-682074.66</v>
      </c>
      <c r="F80" s="99">
        <v>682074.66</v>
      </c>
      <c r="G80" s="99">
        <v>0</v>
      </c>
      <c r="H80" s="105">
        <v>1</v>
      </c>
    </row>
    <row r="81" spans="1:8" ht="15" customHeight="1" x14ac:dyDescent="0.25">
      <c r="A81" s="104" t="s">
        <v>129</v>
      </c>
      <c r="B81" s="99">
        <v>-12508507</v>
      </c>
      <c r="C81" s="99">
        <v>12508507</v>
      </c>
      <c r="D81" s="99">
        <v>0</v>
      </c>
      <c r="E81" s="99">
        <v>-12508507</v>
      </c>
      <c r="F81" s="99">
        <v>12508507</v>
      </c>
      <c r="G81" s="99">
        <v>0</v>
      </c>
      <c r="H81" s="105">
        <v>1</v>
      </c>
    </row>
    <row r="82" spans="1:8" ht="15" customHeight="1" thickBot="1" x14ac:dyDescent="0.3">
      <c r="A82" s="104" t="s">
        <v>130</v>
      </c>
      <c r="B82" s="99">
        <v>212535095.43000001</v>
      </c>
      <c r="C82" s="99">
        <v>-212535095.43000001</v>
      </c>
      <c r="D82" s="99">
        <v>0</v>
      </c>
      <c r="E82" s="99">
        <v>212535095.43000001</v>
      </c>
      <c r="F82" s="99">
        <v>-212535095.43000001</v>
      </c>
      <c r="G82" s="99">
        <v>0</v>
      </c>
      <c r="H82" s="105">
        <v>1</v>
      </c>
    </row>
    <row r="83" spans="1:8" ht="15" customHeight="1" x14ac:dyDescent="0.25">
      <c r="A83" s="103" t="s">
        <v>131</v>
      </c>
      <c r="B83" s="106">
        <v>202398445.69542524</v>
      </c>
      <c r="C83" s="106">
        <v>-202398445.69542524</v>
      </c>
      <c r="D83" s="106">
        <v>0</v>
      </c>
      <c r="E83" s="106">
        <v>202398445.69542524</v>
      </c>
      <c r="F83" s="106">
        <v>-202398445.69542524</v>
      </c>
      <c r="G83" s="106">
        <v>0</v>
      </c>
      <c r="H83" s="107">
        <v>1</v>
      </c>
    </row>
    <row r="84" spans="1:8" ht="15" customHeight="1" thickBot="1" x14ac:dyDescent="0.3"/>
    <row r="85" spans="1:8" ht="15" customHeight="1" x14ac:dyDescent="0.25">
      <c r="A85" s="101" t="s">
        <v>132</v>
      </c>
      <c r="B85" s="106">
        <v>-56270336.749768347</v>
      </c>
      <c r="C85" s="106">
        <v>-200949363.09873351</v>
      </c>
      <c r="D85" s="106">
        <v>-257219699.84850186</v>
      </c>
      <c r="E85" s="106">
        <v>-8782642.7664454877</v>
      </c>
      <c r="F85" s="106">
        <v>-200949363.09873351</v>
      </c>
      <c r="G85" s="106">
        <v>-209732005.865179</v>
      </c>
      <c r="H85" s="108">
        <v>0.15607944209577959</v>
      </c>
    </row>
    <row r="86" spans="1:8" ht="15" customHeight="1" thickBot="1" x14ac:dyDescent="0.3"/>
    <row r="87" spans="1:8" ht="15" customHeight="1" x14ac:dyDescent="0.25">
      <c r="A87" s="100" t="s">
        <v>133</v>
      </c>
      <c r="B87" s="106">
        <v>-11317376682.751343</v>
      </c>
      <c r="C87" s="106">
        <v>5365896670.719902</v>
      </c>
      <c r="D87" s="106">
        <v>-5951480012.0314407</v>
      </c>
      <c r="E87" s="106">
        <v>-10877427458.867472</v>
      </c>
      <c r="F87" s="106">
        <v>5187403982.1326189</v>
      </c>
      <c r="G87" s="106">
        <v>-5690023476.7348528</v>
      </c>
      <c r="H87" s="108">
        <v>0.96112621889183991</v>
      </c>
    </row>
    <row r="88" spans="1:8" ht="15" customHeight="1" x14ac:dyDescent="0.25"/>
    <row r="89" spans="1:8" ht="15" customHeight="1" x14ac:dyDescent="0.25">
      <c r="A89" s="100" t="s">
        <v>134</v>
      </c>
      <c r="B89" s="99"/>
      <c r="C89" s="99"/>
      <c r="D89" s="99"/>
      <c r="E89" s="99"/>
      <c r="F89" s="99"/>
      <c r="G89" s="99"/>
      <c r="H89" s="99"/>
    </row>
    <row r="90" spans="1:8" ht="15" customHeight="1" x14ac:dyDescent="0.25">
      <c r="A90" s="101" t="s">
        <v>135</v>
      </c>
      <c r="B90" s="99"/>
      <c r="C90" s="99"/>
      <c r="D90" s="99"/>
      <c r="E90" s="99"/>
      <c r="F90" s="99"/>
      <c r="G90" s="99"/>
      <c r="H90" s="102"/>
    </row>
    <row r="91" spans="1:8" ht="15" customHeight="1" x14ac:dyDescent="0.25">
      <c r="A91" s="103" t="s">
        <v>136</v>
      </c>
      <c r="B91" s="99"/>
      <c r="C91" s="99"/>
      <c r="D91" s="99"/>
      <c r="E91" s="99"/>
      <c r="F91" s="99"/>
      <c r="G91" s="99"/>
      <c r="H91" s="102"/>
    </row>
    <row r="92" spans="1:8" ht="15" customHeight="1" x14ac:dyDescent="0.25">
      <c r="A92" s="104" t="s">
        <v>137</v>
      </c>
      <c r="B92" s="99">
        <v>352888208.34999996</v>
      </c>
      <c r="C92" s="99">
        <v>-352888208.34999996</v>
      </c>
      <c r="D92" s="99">
        <v>0</v>
      </c>
      <c r="E92" s="99">
        <v>352888208.34999996</v>
      </c>
      <c r="F92" s="99">
        <v>-352888208.34999996</v>
      </c>
      <c r="G92" s="99">
        <v>0</v>
      </c>
      <c r="H92" s="105">
        <v>1</v>
      </c>
    </row>
    <row r="93" spans="1:8" ht="15" customHeight="1" thickBot="1" x14ac:dyDescent="0.3">
      <c r="A93" s="104" t="s">
        <v>138</v>
      </c>
      <c r="B93" s="99">
        <v>10124347.100000005</v>
      </c>
      <c r="C93" s="99">
        <v>0</v>
      </c>
      <c r="D93" s="99">
        <v>10124347.100000005</v>
      </c>
      <c r="E93" s="99">
        <v>9602542.2130082808</v>
      </c>
      <c r="F93" s="99">
        <v>0</v>
      </c>
      <c r="G93" s="99">
        <v>9602542.2130082808</v>
      </c>
      <c r="H93" s="105">
        <v>0.94846039138743832</v>
      </c>
    </row>
    <row r="94" spans="1:8" ht="15" customHeight="1" x14ac:dyDescent="0.25">
      <c r="A94" s="103" t="s">
        <v>139</v>
      </c>
      <c r="B94" s="106">
        <v>363012555.44999999</v>
      </c>
      <c r="C94" s="106">
        <v>-352888208.34999996</v>
      </c>
      <c r="D94" s="106">
        <v>10124347.100000024</v>
      </c>
      <c r="E94" s="106">
        <v>362490750.56300825</v>
      </c>
      <c r="F94" s="106">
        <v>-352888208.34999996</v>
      </c>
      <c r="G94" s="106">
        <v>9602542.2130082846</v>
      </c>
      <c r="H94" s="107">
        <v>0.9985625706903033</v>
      </c>
    </row>
    <row r="95" spans="1:8" ht="15" customHeight="1" thickBot="1" x14ac:dyDescent="0.3"/>
    <row r="96" spans="1:8" ht="15" customHeight="1" x14ac:dyDescent="0.25">
      <c r="A96" s="101" t="s">
        <v>140</v>
      </c>
      <c r="B96" s="106">
        <v>363012555.44999999</v>
      </c>
      <c r="C96" s="106">
        <v>-352888208.34999996</v>
      </c>
      <c r="D96" s="106">
        <v>10124347.100000024</v>
      </c>
      <c r="E96" s="106">
        <v>362490750.56300825</v>
      </c>
      <c r="F96" s="106">
        <v>-352888208.34999996</v>
      </c>
      <c r="G96" s="106">
        <v>9602542.2130082846</v>
      </c>
      <c r="H96" s="108">
        <v>0.9985625706903033</v>
      </c>
    </row>
    <row r="97" spans="1:8" ht="15" customHeight="1" x14ac:dyDescent="0.25"/>
    <row r="98" spans="1:8" ht="15" customHeight="1" x14ac:dyDescent="0.25">
      <c r="A98" s="101" t="s">
        <v>141</v>
      </c>
      <c r="B98" s="99"/>
      <c r="C98" s="99"/>
      <c r="D98" s="99"/>
      <c r="E98" s="99"/>
      <c r="F98" s="99"/>
      <c r="G98" s="99"/>
      <c r="H98" s="102"/>
    </row>
    <row r="99" spans="1:8" ht="15" customHeight="1" x14ac:dyDescent="0.25">
      <c r="A99" s="103" t="s">
        <v>136</v>
      </c>
      <c r="B99" s="99"/>
      <c r="C99" s="99"/>
      <c r="D99" s="99"/>
      <c r="E99" s="99"/>
      <c r="F99" s="99"/>
      <c r="G99" s="99"/>
      <c r="H99" s="102"/>
    </row>
    <row r="100" spans="1:8" ht="15" customHeight="1" x14ac:dyDescent="0.25">
      <c r="A100" s="104" t="s">
        <v>142</v>
      </c>
      <c r="B100" s="99">
        <v>193681777.91637942</v>
      </c>
      <c r="C100" s="99">
        <v>-193681777.91637942</v>
      </c>
      <c r="D100" s="99">
        <v>0</v>
      </c>
      <c r="E100" s="99">
        <v>193681777.91637942</v>
      </c>
      <c r="F100" s="99">
        <v>-193681777.91637942</v>
      </c>
      <c r="G100" s="99">
        <v>0</v>
      </c>
      <c r="H100" s="105">
        <v>1</v>
      </c>
    </row>
    <row r="101" spans="1:8" ht="15" customHeight="1" thickBot="1" x14ac:dyDescent="0.3">
      <c r="A101" s="104" t="s">
        <v>143</v>
      </c>
      <c r="B101" s="99">
        <v>11753695.030000001</v>
      </c>
      <c r="C101" s="99">
        <v>0</v>
      </c>
      <c r="D101" s="99">
        <v>11753695.030000001</v>
      </c>
      <c r="E101" s="99">
        <v>11147914.188402388</v>
      </c>
      <c r="F101" s="99">
        <v>0</v>
      </c>
      <c r="G101" s="99">
        <v>11147914.188402388</v>
      </c>
      <c r="H101" s="105">
        <v>0.94846039138743821</v>
      </c>
    </row>
    <row r="102" spans="1:8" ht="15" customHeight="1" x14ac:dyDescent="0.25">
      <c r="A102" s="103" t="s">
        <v>139</v>
      </c>
      <c r="B102" s="106">
        <v>205435472.94637942</v>
      </c>
      <c r="C102" s="106">
        <v>-193681777.91637942</v>
      </c>
      <c r="D102" s="106">
        <v>11753695.030000001</v>
      </c>
      <c r="E102" s="106">
        <v>204829692.10478181</v>
      </c>
      <c r="F102" s="106">
        <v>-193681777.91637942</v>
      </c>
      <c r="G102" s="106">
        <v>11147914.188402385</v>
      </c>
      <c r="H102" s="107">
        <v>0.99705123544191543</v>
      </c>
    </row>
    <row r="103" spans="1:8" ht="15" customHeight="1" thickBot="1" x14ac:dyDescent="0.3"/>
    <row r="104" spans="1:8" ht="15" customHeight="1" x14ac:dyDescent="0.25">
      <c r="A104" s="101" t="s">
        <v>144</v>
      </c>
      <c r="B104" s="106">
        <v>205435472.94637942</v>
      </c>
      <c r="C104" s="106">
        <v>-193681777.91637942</v>
      </c>
      <c r="D104" s="106">
        <v>11753695.030000001</v>
      </c>
      <c r="E104" s="106">
        <v>204829692.10478181</v>
      </c>
      <c r="F104" s="106">
        <v>-193681777.91637942</v>
      </c>
      <c r="G104" s="106">
        <v>11147914.188402385</v>
      </c>
      <c r="H104" s="108">
        <v>0.99705123544191543</v>
      </c>
    </row>
    <row r="105" spans="1:8" ht="15" customHeight="1" x14ac:dyDescent="0.25"/>
    <row r="106" spans="1:8" ht="15" customHeight="1" x14ac:dyDescent="0.25">
      <c r="A106" s="101" t="s">
        <v>145</v>
      </c>
      <c r="B106" s="99"/>
      <c r="C106" s="99"/>
      <c r="D106" s="99"/>
      <c r="E106" s="99"/>
      <c r="F106" s="99"/>
      <c r="G106" s="99"/>
      <c r="H106" s="102"/>
    </row>
    <row r="107" spans="1:8" ht="15" customHeight="1" x14ac:dyDescent="0.25">
      <c r="A107" s="103" t="s">
        <v>136</v>
      </c>
      <c r="B107" s="99"/>
      <c r="C107" s="99"/>
      <c r="D107" s="99"/>
      <c r="E107" s="99"/>
      <c r="F107" s="99"/>
      <c r="G107" s="99"/>
      <c r="H107" s="102"/>
    </row>
    <row r="108" spans="1:8" ht="15" customHeight="1" x14ac:dyDescent="0.25">
      <c r="A108" s="104" t="s">
        <v>146</v>
      </c>
      <c r="B108" s="99">
        <v>2567164063.5834064</v>
      </c>
      <c r="C108" s="99">
        <v>-2567164063.5834064</v>
      </c>
      <c r="D108" s="99">
        <v>0</v>
      </c>
      <c r="E108" s="99">
        <v>2567164063.5834064</v>
      </c>
      <c r="F108" s="99">
        <v>-2567164063.5834064</v>
      </c>
      <c r="G108" s="99">
        <v>0</v>
      </c>
      <c r="H108" s="105">
        <v>1</v>
      </c>
    </row>
    <row r="109" spans="1:8" ht="15" customHeight="1" x14ac:dyDescent="0.25">
      <c r="A109" s="104" t="s">
        <v>147</v>
      </c>
      <c r="B109" s="99">
        <v>4065293.1000000024</v>
      </c>
      <c r="C109" s="99">
        <v>0</v>
      </c>
      <c r="D109" s="99">
        <v>4065293.1000000024</v>
      </c>
      <c r="E109" s="99">
        <v>3855769.4847306544</v>
      </c>
      <c r="F109" s="99">
        <v>0</v>
      </c>
      <c r="G109" s="99">
        <v>3855769.4847306544</v>
      </c>
      <c r="H109" s="105">
        <v>0.94846039138743821</v>
      </c>
    </row>
    <row r="110" spans="1:8" ht="15" customHeight="1" x14ac:dyDescent="0.25">
      <c r="A110" s="104" t="s">
        <v>148</v>
      </c>
      <c r="B110" s="99">
        <v>291394257.81999999</v>
      </c>
      <c r="C110" s="99">
        <v>-291394257.81999999</v>
      </c>
      <c r="D110" s="99">
        <v>0</v>
      </c>
      <c r="E110" s="99">
        <v>291394257.81999999</v>
      </c>
      <c r="F110" s="99">
        <v>-291394257.81999999</v>
      </c>
      <c r="G110" s="99">
        <v>0</v>
      </c>
      <c r="H110" s="105">
        <v>1</v>
      </c>
    </row>
    <row r="111" spans="1:8" ht="15" customHeight="1" x14ac:dyDescent="0.25">
      <c r="A111" s="104" t="s">
        <v>149</v>
      </c>
      <c r="B111" s="99">
        <v>410379425.48999995</v>
      </c>
      <c r="C111" s="99">
        <v>-410379425.48999995</v>
      </c>
      <c r="D111" s="99">
        <v>0</v>
      </c>
      <c r="E111" s="99">
        <v>388346084.52686256</v>
      </c>
      <c r="F111" s="99">
        <v>-388346084.52686256</v>
      </c>
      <c r="G111" s="99">
        <v>0</v>
      </c>
      <c r="H111" s="105">
        <v>0.94630983037994854</v>
      </c>
    </row>
    <row r="112" spans="1:8" ht="15" customHeight="1" x14ac:dyDescent="0.25">
      <c r="A112" s="104" t="s">
        <v>150</v>
      </c>
      <c r="B112" s="99">
        <v>256571851.14000002</v>
      </c>
      <c r="C112" s="99">
        <v>-256571851.14000002</v>
      </c>
      <c r="D112" s="99">
        <v>0</v>
      </c>
      <c r="E112" s="99">
        <v>256571851.14000002</v>
      </c>
      <c r="F112" s="99">
        <v>-256571851.14000002</v>
      </c>
      <c r="G112" s="99">
        <v>0</v>
      </c>
      <c r="H112" s="105">
        <v>1</v>
      </c>
    </row>
    <row r="113" spans="1:8" ht="15" customHeight="1" x14ac:dyDescent="0.25">
      <c r="A113" s="104" t="s">
        <v>151</v>
      </c>
      <c r="B113" s="99">
        <v>-21099093.508060597</v>
      </c>
      <c r="C113" s="99">
        <v>21099093.508060597</v>
      </c>
      <c r="D113" s="99">
        <v>0</v>
      </c>
      <c r="E113" s="99">
        <v>-21099093.508060597</v>
      </c>
      <c r="F113" s="99">
        <v>21099093.508060597</v>
      </c>
      <c r="G113" s="99">
        <v>0</v>
      </c>
      <c r="H113" s="105">
        <v>1</v>
      </c>
    </row>
    <row r="114" spans="1:8" ht="15" customHeight="1" thickBot="1" x14ac:dyDescent="0.3">
      <c r="A114" s="104" t="s">
        <v>152</v>
      </c>
      <c r="B114" s="99">
        <v>144251.53712354321</v>
      </c>
      <c r="C114" s="99">
        <v>-144251.53712354321</v>
      </c>
      <c r="D114" s="99">
        <v>0</v>
      </c>
      <c r="E114" s="99">
        <v>0</v>
      </c>
      <c r="F114" s="99">
        <v>0</v>
      </c>
      <c r="G114" s="99">
        <v>0</v>
      </c>
      <c r="H114" s="105">
        <v>0</v>
      </c>
    </row>
    <row r="115" spans="1:8" ht="15" customHeight="1" x14ac:dyDescent="0.25">
      <c r="A115" s="103" t="s">
        <v>139</v>
      </c>
      <c r="B115" s="106">
        <v>3508620049.1624694</v>
      </c>
      <c r="C115" s="106">
        <v>-3504554756.0624695</v>
      </c>
      <c r="D115" s="106">
        <v>4065293.0999999046</v>
      </c>
      <c r="E115" s="106">
        <v>3486232933.0469394</v>
      </c>
      <c r="F115" s="106">
        <v>-3482377163.5622087</v>
      </c>
      <c r="G115" s="106">
        <v>3855769.4847307205</v>
      </c>
      <c r="H115" s="107">
        <v>0.99361939571630908</v>
      </c>
    </row>
    <row r="116" spans="1:8" ht="15" customHeight="1" thickBot="1" x14ac:dyDescent="0.3"/>
    <row r="117" spans="1:8" ht="15" customHeight="1" x14ac:dyDescent="0.25">
      <c r="A117" s="101" t="s">
        <v>153</v>
      </c>
      <c r="B117" s="106">
        <v>3508620049.1624694</v>
      </c>
      <c r="C117" s="106">
        <v>-3504554756.0624695</v>
      </c>
      <c r="D117" s="106">
        <v>4065293.0999999046</v>
      </c>
      <c r="E117" s="106">
        <v>3486232933.0469394</v>
      </c>
      <c r="F117" s="106">
        <v>-3482377163.5622087</v>
      </c>
      <c r="G117" s="106">
        <v>3855769.4847307205</v>
      </c>
      <c r="H117" s="108">
        <v>0.99361939571630908</v>
      </c>
    </row>
    <row r="118" spans="1:8" ht="15" customHeight="1" thickBot="1" x14ac:dyDescent="0.3"/>
    <row r="119" spans="1:8" ht="15" customHeight="1" x14ac:dyDescent="0.25">
      <c r="A119" s="100" t="s">
        <v>154</v>
      </c>
      <c r="B119" s="106">
        <v>4077068077.5588489</v>
      </c>
      <c r="C119" s="106">
        <v>-4051124742.3288488</v>
      </c>
      <c r="D119" s="106">
        <v>25943335.230000019</v>
      </c>
      <c r="E119" s="106">
        <v>4053553375.7147293</v>
      </c>
      <c r="F119" s="106">
        <v>-4028947149.828588</v>
      </c>
      <c r="G119" s="106">
        <v>24606225.8861413</v>
      </c>
      <c r="H119" s="108">
        <v>0.9942324480737641</v>
      </c>
    </row>
    <row r="120" spans="1:8" ht="15" customHeight="1" x14ac:dyDescent="0.25"/>
    <row r="121" spans="1:8" ht="15" customHeight="1" x14ac:dyDescent="0.25">
      <c r="A121" s="100" t="s">
        <v>155</v>
      </c>
      <c r="B121" s="99"/>
      <c r="C121" s="99"/>
      <c r="D121" s="99"/>
      <c r="E121" s="99"/>
      <c r="F121" s="99"/>
      <c r="G121" s="99"/>
      <c r="H121" s="99"/>
    </row>
    <row r="122" spans="1:8" ht="15" customHeight="1" x14ac:dyDescent="0.25">
      <c r="A122" s="101" t="s">
        <v>135</v>
      </c>
      <c r="B122" s="99"/>
      <c r="C122" s="99"/>
      <c r="D122" s="99"/>
      <c r="E122" s="99"/>
      <c r="F122" s="99"/>
      <c r="G122" s="99"/>
      <c r="H122" s="102"/>
    </row>
    <row r="123" spans="1:8" ht="15" customHeight="1" x14ac:dyDescent="0.25">
      <c r="A123" s="103" t="s">
        <v>156</v>
      </c>
      <c r="B123" s="99"/>
      <c r="C123" s="99"/>
      <c r="D123" s="99"/>
      <c r="E123" s="99"/>
      <c r="F123" s="99"/>
      <c r="G123" s="99"/>
      <c r="H123" s="102"/>
    </row>
    <row r="124" spans="1:8" ht="15" customHeight="1" x14ac:dyDescent="0.25">
      <c r="A124" s="104" t="s">
        <v>157</v>
      </c>
      <c r="B124" s="99">
        <v>16535954.799999988</v>
      </c>
      <c r="C124" s="99">
        <v>0</v>
      </c>
      <c r="D124" s="99">
        <v>16535954.799999988</v>
      </c>
      <c r="E124" s="99">
        <v>15648136.581958484</v>
      </c>
      <c r="F124" s="99">
        <v>0</v>
      </c>
      <c r="G124" s="99">
        <v>15648136.581958484</v>
      </c>
      <c r="H124" s="105">
        <v>0.94630983037994854</v>
      </c>
    </row>
    <row r="125" spans="1:8" ht="15" customHeight="1" x14ac:dyDescent="0.25">
      <c r="A125" s="104" t="s">
        <v>158</v>
      </c>
      <c r="B125" s="99">
        <v>5146385.379999999</v>
      </c>
      <c r="C125" s="99">
        <v>0</v>
      </c>
      <c r="D125" s="99">
        <v>5146385.379999999</v>
      </c>
      <c r="E125" s="99">
        <v>4870075.0760176461</v>
      </c>
      <c r="F125" s="99">
        <v>0</v>
      </c>
      <c r="G125" s="99">
        <v>4870075.0760176461</v>
      </c>
      <c r="H125" s="105">
        <v>0.94630983037994854</v>
      </c>
    </row>
    <row r="126" spans="1:8" ht="15" customHeight="1" x14ac:dyDescent="0.25">
      <c r="A126" s="104" t="s">
        <v>159</v>
      </c>
      <c r="B126" s="99">
        <v>1923764.1199999999</v>
      </c>
      <c r="C126" s="99">
        <v>0</v>
      </c>
      <c r="D126" s="99">
        <v>1923764.1199999999</v>
      </c>
      <c r="E126" s="99">
        <v>1820476.8980882308</v>
      </c>
      <c r="F126" s="99">
        <v>0</v>
      </c>
      <c r="G126" s="99">
        <v>1820476.8980882308</v>
      </c>
      <c r="H126" s="105">
        <v>0.94630983037994854</v>
      </c>
    </row>
    <row r="127" spans="1:8" ht="15" customHeight="1" x14ac:dyDescent="0.25">
      <c r="A127" s="104" t="s">
        <v>160</v>
      </c>
      <c r="B127" s="99">
        <v>19144419.140000001</v>
      </c>
      <c r="C127" s="99">
        <v>0</v>
      </c>
      <c r="D127" s="99">
        <v>19144419.140000001</v>
      </c>
      <c r="E127" s="99">
        <v>18116552.029096041</v>
      </c>
      <c r="F127" s="99">
        <v>0</v>
      </c>
      <c r="G127" s="99">
        <v>18116552.029096041</v>
      </c>
      <c r="H127" s="105">
        <v>0.94630983037994854</v>
      </c>
    </row>
    <row r="128" spans="1:8" ht="15" customHeight="1" x14ac:dyDescent="0.25">
      <c r="A128" s="104" t="s">
        <v>161</v>
      </c>
      <c r="B128" s="99">
        <v>4668729.51</v>
      </c>
      <c r="C128" s="99">
        <v>-4668729.51</v>
      </c>
      <c r="D128" s="99">
        <v>0</v>
      </c>
      <c r="E128" s="99">
        <v>4418064.63069796</v>
      </c>
      <c r="F128" s="99">
        <v>-4418064.63069796</v>
      </c>
      <c r="G128" s="99">
        <v>0</v>
      </c>
      <c r="H128" s="105">
        <v>0.94630983037994854</v>
      </c>
    </row>
    <row r="129" spans="1:8" ht="15" customHeight="1" x14ac:dyDescent="0.25">
      <c r="A129" s="104" t="s">
        <v>162</v>
      </c>
      <c r="B129" s="99">
        <v>5050276.3999999994</v>
      </c>
      <c r="C129" s="99">
        <v>-5050276.3999999994</v>
      </c>
      <c r="D129" s="99">
        <v>0</v>
      </c>
      <c r="E129" s="99">
        <v>4779126.203455857</v>
      </c>
      <c r="F129" s="99">
        <v>-4779126.203455857</v>
      </c>
      <c r="G129" s="99">
        <v>0</v>
      </c>
      <c r="H129" s="105">
        <v>0.94630983037994865</v>
      </c>
    </row>
    <row r="130" spans="1:8" ht="15" customHeight="1" x14ac:dyDescent="0.25">
      <c r="A130" s="104" t="s">
        <v>163</v>
      </c>
      <c r="B130" s="99">
        <v>68539.61</v>
      </c>
      <c r="C130" s="99">
        <v>0</v>
      </c>
      <c r="D130" s="99">
        <v>68539.61</v>
      </c>
      <c r="E130" s="99">
        <v>64859.706713407824</v>
      </c>
      <c r="F130" s="99">
        <v>0</v>
      </c>
      <c r="G130" s="99">
        <v>64859.706713407824</v>
      </c>
      <c r="H130" s="105">
        <v>0.94630983037994854</v>
      </c>
    </row>
    <row r="131" spans="1:8" ht="15" customHeight="1" x14ac:dyDescent="0.25">
      <c r="A131" s="104" t="s">
        <v>164</v>
      </c>
      <c r="B131" s="99">
        <v>7416946.379999998</v>
      </c>
      <c r="C131" s="99">
        <v>0</v>
      </c>
      <c r="D131" s="99">
        <v>7416946.379999998</v>
      </c>
      <c r="E131" s="99">
        <v>7034679.8664744413</v>
      </c>
      <c r="F131" s="99">
        <v>0</v>
      </c>
      <c r="G131" s="99">
        <v>7034679.8664744413</v>
      </c>
      <c r="H131" s="105">
        <v>0.94846039138743821</v>
      </c>
    </row>
    <row r="132" spans="1:8" ht="15" customHeight="1" x14ac:dyDescent="0.25">
      <c r="A132" s="104" t="s">
        <v>165</v>
      </c>
      <c r="B132" s="99">
        <v>6328301.0999999996</v>
      </c>
      <c r="C132" s="99">
        <v>0</v>
      </c>
      <c r="D132" s="99">
        <v>6328301.0999999996</v>
      </c>
      <c r="E132" s="99">
        <v>5988533.5405342411</v>
      </c>
      <c r="F132" s="99">
        <v>0</v>
      </c>
      <c r="G132" s="99">
        <v>5988533.5405342411</v>
      </c>
      <c r="H132" s="105">
        <v>0.94630983037994854</v>
      </c>
    </row>
    <row r="133" spans="1:8" ht="15" customHeight="1" x14ac:dyDescent="0.25">
      <c r="A133" s="104" t="s">
        <v>166</v>
      </c>
      <c r="B133" s="99">
        <v>2833812.9400000004</v>
      </c>
      <c r="C133" s="99">
        <v>-2833812.9400000004</v>
      </c>
      <c r="D133" s="99">
        <v>0</v>
      </c>
      <c r="E133" s="99">
        <v>2681665.0425799037</v>
      </c>
      <c r="F133" s="99">
        <v>-2681665.0425799037</v>
      </c>
      <c r="G133" s="99">
        <v>0</v>
      </c>
      <c r="H133" s="105">
        <v>0.94630983037994854</v>
      </c>
    </row>
    <row r="134" spans="1:8" ht="15" customHeight="1" x14ac:dyDescent="0.25">
      <c r="A134" s="104" t="s">
        <v>167</v>
      </c>
      <c r="B134" s="99">
        <v>18811877.920000002</v>
      </c>
      <c r="C134" s="99">
        <v>0</v>
      </c>
      <c r="D134" s="99">
        <v>18811877.920000002</v>
      </c>
      <c r="E134" s="99">
        <v>17842321.094735909</v>
      </c>
      <c r="F134" s="99">
        <v>0</v>
      </c>
      <c r="G134" s="99">
        <v>17842321.094735909</v>
      </c>
      <c r="H134" s="105">
        <v>0.94846039138743821</v>
      </c>
    </row>
    <row r="135" spans="1:8" ht="15" customHeight="1" x14ac:dyDescent="0.25">
      <c r="A135" s="104" t="s">
        <v>168</v>
      </c>
      <c r="B135" s="99">
        <v>4965504.6399999987</v>
      </c>
      <c r="C135" s="99">
        <v>-4965504.6399999987</v>
      </c>
      <c r="D135" s="99">
        <v>0</v>
      </c>
      <c r="E135" s="99">
        <v>4965504.6399999987</v>
      </c>
      <c r="F135" s="99">
        <v>-4965504.6399999987</v>
      </c>
      <c r="G135" s="99">
        <v>0</v>
      </c>
      <c r="H135" s="105">
        <v>1</v>
      </c>
    </row>
    <row r="136" spans="1:8" ht="15" customHeight="1" x14ac:dyDescent="0.25">
      <c r="A136" s="104" t="s">
        <v>169</v>
      </c>
      <c r="B136" s="99">
        <v>5574545.2699999986</v>
      </c>
      <c r="C136" s="99">
        <v>0</v>
      </c>
      <c r="D136" s="99">
        <v>5574545.2699999986</v>
      </c>
      <c r="E136" s="99">
        <v>5287235.3885911908</v>
      </c>
      <c r="F136" s="99">
        <v>0</v>
      </c>
      <c r="G136" s="99">
        <v>5287235.3885911908</v>
      </c>
      <c r="H136" s="105">
        <v>0.94846039138743821</v>
      </c>
    </row>
    <row r="137" spans="1:8" ht="15" customHeight="1" x14ac:dyDescent="0.25">
      <c r="A137" s="104" t="s">
        <v>170</v>
      </c>
      <c r="B137" s="99">
        <v>122515.98000000001</v>
      </c>
      <c r="C137" s="99">
        <v>-122515.98000000001</v>
      </c>
      <c r="D137" s="99">
        <v>0</v>
      </c>
      <c r="E137" s="99">
        <v>122515.98000000001</v>
      </c>
      <c r="F137" s="99">
        <v>-122515.98000000001</v>
      </c>
      <c r="G137" s="99">
        <v>0</v>
      </c>
      <c r="H137" s="105">
        <v>1</v>
      </c>
    </row>
    <row r="138" spans="1:8" ht="15" customHeight="1" x14ac:dyDescent="0.25">
      <c r="A138" s="104" t="s">
        <v>171</v>
      </c>
      <c r="B138" s="99">
        <v>2024036.6200000006</v>
      </c>
      <c r="C138" s="99">
        <v>0</v>
      </c>
      <c r="D138" s="99">
        <v>2024036.6200000006</v>
      </c>
      <c r="E138" s="99">
        <v>1919718.564787708</v>
      </c>
      <c r="F138" s="99">
        <v>0</v>
      </c>
      <c r="G138" s="99">
        <v>1919718.564787708</v>
      </c>
      <c r="H138" s="105">
        <v>0.94846039138743821</v>
      </c>
    </row>
    <row r="139" spans="1:8" ht="15" customHeight="1" thickBot="1" x14ac:dyDescent="0.3">
      <c r="A139" s="104" t="s">
        <v>172</v>
      </c>
      <c r="B139" s="99">
        <v>-105656.09000000001</v>
      </c>
      <c r="C139" s="99">
        <v>105656.09000000001</v>
      </c>
      <c r="D139" s="99">
        <v>0</v>
      </c>
      <c r="E139" s="99">
        <v>-105656.09000000001</v>
      </c>
      <c r="F139" s="99">
        <v>105656.09000000001</v>
      </c>
      <c r="G139" s="99">
        <v>0</v>
      </c>
      <c r="H139" s="105">
        <v>1</v>
      </c>
    </row>
    <row r="140" spans="1:8" ht="15" customHeight="1" x14ac:dyDescent="0.25">
      <c r="A140" s="103" t="s">
        <v>173</v>
      </c>
      <c r="B140" s="106">
        <v>100509953.71999998</v>
      </c>
      <c r="C140" s="106">
        <v>-17535183.380000003</v>
      </c>
      <c r="D140" s="106">
        <v>82974770.339999974</v>
      </c>
      <c r="E140" s="106">
        <v>95453809.153731018</v>
      </c>
      <c r="F140" s="106">
        <v>-16861220.406733721</v>
      </c>
      <c r="G140" s="106">
        <v>78592588.746997297</v>
      </c>
      <c r="H140" s="107">
        <v>0.94969508611699949</v>
      </c>
    </row>
    <row r="141" spans="1:8" ht="15" customHeight="1" thickBot="1" x14ac:dyDescent="0.3"/>
    <row r="142" spans="1:8" ht="15" customHeight="1" x14ac:dyDescent="0.25">
      <c r="A142" s="101" t="s">
        <v>140</v>
      </c>
      <c r="B142" s="106">
        <v>100509953.71999998</v>
      </c>
      <c r="C142" s="106">
        <v>-17535183.380000003</v>
      </c>
      <c r="D142" s="106">
        <v>82974770.339999974</v>
      </c>
      <c r="E142" s="106">
        <v>95453809.153731018</v>
      </c>
      <c r="F142" s="106">
        <v>-16861220.406733721</v>
      </c>
      <c r="G142" s="106">
        <v>78592588.746997297</v>
      </c>
      <c r="H142" s="108">
        <v>0.94969508611699949</v>
      </c>
    </row>
    <row r="143" spans="1:8" ht="15" customHeight="1" x14ac:dyDescent="0.25"/>
    <row r="144" spans="1:8" ht="15" customHeight="1" x14ac:dyDescent="0.25">
      <c r="A144" s="101" t="s">
        <v>141</v>
      </c>
      <c r="B144" s="99"/>
      <c r="C144" s="99"/>
      <c r="D144" s="99"/>
      <c r="E144" s="99"/>
      <c r="F144" s="99"/>
      <c r="G144" s="99"/>
      <c r="H144" s="102"/>
    </row>
    <row r="145" spans="1:8" ht="15" customHeight="1" x14ac:dyDescent="0.25">
      <c r="A145" s="103" t="s">
        <v>156</v>
      </c>
      <c r="B145" s="99"/>
      <c r="C145" s="99"/>
      <c r="D145" s="99"/>
      <c r="E145" s="99"/>
      <c r="F145" s="99"/>
      <c r="G145" s="99"/>
      <c r="H145" s="102"/>
    </row>
    <row r="146" spans="1:8" ht="15" customHeight="1" x14ac:dyDescent="0.25">
      <c r="A146" s="104" t="s">
        <v>174</v>
      </c>
      <c r="B146" s="99">
        <v>86905329.810000017</v>
      </c>
      <c r="C146" s="99">
        <v>0</v>
      </c>
      <c r="D146" s="99">
        <v>86905329.810000017</v>
      </c>
      <c r="E146" s="99">
        <v>82239367.911614597</v>
      </c>
      <c r="F146" s="99">
        <v>0</v>
      </c>
      <c r="G146" s="99">
        <v>82239367.911614597</v>
      </c>
      <c r="H146" s="105">
        <v>0.94630983037994854</v>
      </c>
    </row>
    <row r="147" spans="1:8" ht="15" customHeight="1" x14ac:dyDescent="0.25">
      <c r="A147" s="104" t="s">
        <v>175</v>
      </c>
      <c r="B147" s="99">
        <v>36104343.579999998</v>
      </c>
      <c r="C147" s="99">
        <v>-36104343.579999998</v>
      </c>
      <c r="D147" s="99">
        <v>0</v>
      </c>
      <c r="E147" s="99">
        <v>34165895.249169186</v>
      </c>
      <c r="F147" s="99">
        <v>-34165895.249169186</v>
      </c>
      <c r="G147" s="99">
        <v>0</v>
      </c>
      <c r="H147" s="105">
        <v>0.94630983037994865</v>
      </c>
    </row>
    <row r="148" spans="1:8" ht="15" customHeight="1" x14ac:dyDescent="0.25">
      <c r="A148" s="104" t="s">
        <v>176</v>
      </c>
      <c r="B148" s="99">
        <v>11481229.1</v>
      </c>
      <c r="C148" s="99">
        <v>0</v>
      </c>
      <c r="D148" s="99">
        <v>11481229.1</v>
      </c>
      <c r="E148" s="99">
        <v>10864799.962174328</v>
      </c>
      <c r="F148" s="99">
        <v>0</v>
      </c>
      <c r="G148" s="99">
        <v>10864799.962174328</v>
      </c>
      <c r="H148" s="105">
        <v>0.94630983037994842</v>
      </c>
    </row>
    <row r="149" spans="1:8" ht="15" customHeight="1" x14ac:dyDescent="0.25">
      <c r="A149" s="104" t="s">
        <v>177</v>
      </c>
      <c r="B149" s="99">
        <v>44220218.819999993</v>
      </c>
      <c r="C149" s="99">
        <v>0</v>
      </c>
      <c r="D149" s="99">
        <v>44220218.819999993</v>
      </c>
      <c r="E149" s="99">
        <v>41846027.770918399</v>
      </c>
      <c r="F149" s="99">
        <v>0</v>
      </c>
      <c r="G149" s="99">
        <v>41846027.770918399</v>
      </c>
      <c r="H149" s="105">
        <v>0.94630983037994854</v>
      </c>
    </row>
    <row r="150" spans="1:8" ht="15" customHeight="1" x14ac:dyDescent="0.25">
      <c r="A150" s="104" t="s">
        <v>178</v>
      </c>
      <c r="B150" s="99">
        <v>319700.7</v>
      </c>
      <c r="C150" s="99">
        <v>0</v>
      </c>
      <c r="D150" s="99">
        <v>319700.7</v>
      </c>
      <c r="E150" s="99">
        <v>302535.91518935084</v>
      </c>
      <c r="F150" s="99">
        <v>0</v>
      </c>
      <c r="G150" s="99">
        <v>302535.91518935084</v>
      </c>
      <c r="H150" s="105">
        <v>0.94630983037994854</v>
      </c>
    </row>
    <row r="151" spans="1:8" ht="15" customHeight="1" x14ac:dyDescent="0.25">
      <c r="A151" s="104" t="s">
        <v>179</v>
      </c>
      <c r="B151" s="99">
        <v>65995475.069999978</v>
      </c>
      <c r="C151" s="99">
        <v>0</v>
      </c>
      <c r="D151" s="99">
        <v>65995475.069999978</v>
      </c>
      <c r="E151" s="99">
        <v>62452166.819335803</v>
      </c>
      <c r="F151" s="99">
        <v>0</v>
      </c>
      <c r="G151" s="99">
        <v>62452166.819335803</v>
      </c>
      <c r="H151" s="105">
        <v>0.94630983037994854</v>
      </c>
    </row>
    <row r="152" spans="1:8" ht="15" customHeight="1" x14ac:dyDescent="0.25">
      <c r="A152" s="104" t="s">
        <v>180</v>
      </c>
      <c r="B152" s="99">
        <v>161219.96</v>
      </c>
      <c r="C152" s="99">
        <v>-161219.96</v>
      </c>
      <c r="D152" s="99">
        <v>0</v>
      </c>
      <c r="E152" s="99">
        <v>152564.03300146208</v>
      </c>
      <c r="F152" s="99">
        <v>-152564.03300146208</v>
      </c>
      <c r="G152" s="99">
        <v>0</v>
      </c>
      <c r="H152" s="105">
        <v>0.94630983037994854</v>
      </c>
    </row>
    <row r="153" spans="1:8" ht="15" customHeight="1" x14ac:dyDescent="0.25">
      <c r="A153" s="104" t="s">
        <v>181</v>
      </c>
      <c r="B153" s="99">
        <v>1464.1700000000003</v>
      </c>
      <c r="C153" s="99">
        <v>-1464.1700000000003</v>
      </c>
      <c r="D153" s="99">
        <v>0</v>
      </c>
      <c r="E153" s="99">
        <v>1464.1700000000003</v>
      </c>
      <c r="F153" s="99">
        <v>-1464.1700000000003</v>
      </c>
      <c r="G153" s="99">
        <v>0</v>
      </c>
      <c r="H153" s="105">
        <v>1</v>
      </c>
    </row>
    <row r="154" spans="1:8" ht="15" customHeight="1" x14ac:dyDescent="0.25">
      <c r="A154" s="104" t="s">
        <v>182</v>
      </c>
      <c r="B154" s="99">
        <v>1628.09</v>
      </c>
      <c r="C154" s="99">
        <v>0</v>
      </c>
      <c r="D154" s="99">
        <v>1628.09</v>
      </c>
      <c r="E154" s="99">
        <v>0</v>
      </c>
      <c r="F154" s="99">
        <v>0</v>
      </c>
      <c r="G154" s="99">
        <v>0</v>
      </c>
      <c r="H154" s="105">
        <v>0</v>
      </c>
    </row>
    <row r="155" spans="1:8" ht="15" customHeight="1" x14ac:dyDescent="0.25">
      <c r="A155" s="104" t="s">
        <v>183</v>
      </c>
      <c r="B155" s="99">
        <v>70347254.37000002</v>
      </c>
      <c r="C155" s="99">
        <v>0</v>
      </c>
      <c r="D155" s="99">
        <v>70347254.37000002</v>
      </c>
      <c r="E155" s="99">
        <v>66721584.412801892</v>
      </c>
      <c r="F155" s="99">
        <v>0</v>
      </c>
      <c r="G155" s="99">
        <v>66721584.412801892</v>
      </c>
      <c r="H155" s="105">
        <v>0.94846039138743821</v>
      </c>
    </row>
    <row r="156" spans="1:8" ht="15" customHeight="1" x14ac:dyDescent="0.25">
      <c r="A156" s="104" t="s">
        <v>184</v>
      </c>
      <c r="B156" s="99">
        <v>24789473.189999998</v>
      </c>
      <c r="C156" s="99">
        <v>0</v>
      </c>
      <c r="D156" s="99">
        <v>24789473.189999998</v>
      </c>
      <c r="E156" s="99">
        <v>23458522.169637181</v>
      </c>
      <c r="F156" s="99">
        <v>0</v>
      </c>
      <c r="G156" s="99">
        <v>23458522.169637181</v>
      </c>
      <c r="H156" s="105">
        <v>0.94630983037994865</v>
      </c>
    </row>
    <row r="157" spans="1:8" ht="15" customHeight="1" x14ac:dyDescent="0.25">
      <c r="A157" s="104" t="s">
        <v>185</v>
      </c>
      <c r="B157" s="99">
        <v>1842759.63</v>
      </c>
      <c r="C157" s="99">
        <v>-1842759.63</v>
      </c>
      <c r="D157" s="99">
        <v>0</v>
      </c>
      <c r="E157" s="99">
        <v>1743821.5528963166</v>
      </c>
      <c r="F157" s="99">
        <v>-1743821.5528963166</v>
      </c>
      <c r="G157" s="99">
        <v>0</v>
      </c>
      <c r="H157" s="105">
        <v>0.94630983037994854</v>
      </c>
    </row>
    <row r="158" spans="1:8" ht="15" customHeight="1" x14ac:dyDescent="0.25">
      <c r="A158" s="104" t="s">
        <v>186</v>
      </c>
      <c r="B158" s="99">
        <v>28990587.390000001</v>
      </c>
      <c r="C158" s="99">
        <v>0</v>
      </c>
      <c r="D158" s="99">
        <v>28990587.390000001</v>
      </c>
      <c r="E158" s="99">
        <v>27496423.86247113</v>
      </c>
      <c r="F158" s="99">
        <v>0</v>
      </c>
      <c r="G158" s="99">
        <v>27496423.86247113</v>
      </c>
      <c r="H158" s="105">
        <v>0.94846039138743821</v>
      </c>
    </row>
    <row r="159" spans="1:8" ht="15" customHeight="1" x14ac:dyDescent="0.25">
      <c r="A159" s="104" t="s">
        <v>187</v>
      </c>
      <c r="B159" s="99">
        <v>9551960.2300000023</v>
      </c>
      <c r="C159" s="99">
        <v>0</v>
      </c>
      <c r="D159" s="99">
        <v>9551960.2300000023</v>
      </c>
      <c r="E159" s="99">
        <v>9059655.9382630456</v>
      </c>
      <c r="F159" s="99">
        <v>0</v>
      </c>
      <c r="G159" s="99">
        <v>9059655.9382630456</v>
      </c>
      <c r="H159" s="105">
        <v>0.9484603913874381</v>
      </c>
    </row>
    <row r="160" spans="1:8" ht="15" customHeight="1" thickBot="1" x14ac:dyDescent="0.3">
      <c r="A160" s="104" t="s">
        <v>188</v>
      </c>
      <c r="B160" s="99">
        <v>8189932.75</v>
      </c>
      <c r="C160" s="99">
        <v>0</v>
      </c>
      <c r="D160" s="99">
        <v>8189932.75</v>
      </c>
      <c r="E160" s="99">
        <v>7767826.821501798</v>
      </c>
      <c r="F160" s="99">
        <v>0</v>
      </c>
      <c r="G160" s="99">
        <v>7767826.821501798</v>
      </c>
      <c r="H160" s="105">
        <v>0.94846039138743821</v>
      </c>
    </row>
    <row r="161" spans="1:8" ht="15" customHeight="1" x14ac:dyDescent="0.25">
      <c r="A161" s="103" t="s">
        <v>173</v>
      </c>
      <c r="B161" s="106">
        <v>388902576.86000001</v>
      </c>
      <c r="C161" s="106">
        <v>-38109787.340000004</v>
      </c>
      <c r="D161" s="106">
        <v>350792789.51999998</v>
      </c>
      <c r="E161" s="106">
        <v>368272656.58897448</v>
      </c>
      <c r="F161" s="106">
        <v>-36063745.005066961</v>
      </c>
      <c r="G161" s="106">
        <v>332208911.58390749</v>
      </c>
      <c r="H161" s="107">
        <v>0.94695350070037709</v>
      </c>
    </row>
    <row r="162" spans="1:8" ht="15" customHeight="1" thickBot="1" x14ac:dyDescent="0.3"/>
    <row r="163" spans="1:8" ht="15" customHeight="1" x14ac:dyDescent="0.25">
      <c r="A163" s="101" t="s">
        <v>144</v>
      </c>
      <c r="B163" s="106">
        <v>388902576.86000001</v>
      </c>
      <c r="C163" s="106">
        <v>-38109787.340000004</v>
      </c>
      <c r="D163" s="106">
        <v>350792789.51999998</v>
      </c>
      <c r="E163" s="106">
        <v>368272656.58897448</v>
      </c>
      <c r="F163" s="106">
        <v>-36063745.005066961</v>
      </c>
      <c r="G163" s="106">
        <v>332208911.58390749</v>
      </c>
      <c r="H163" s="108">
        <v>0.94695350070037709</v>
      </c>
    </row>
    <row r="164" spans="1:8" ht="15" customHeight="1" x14ac:dyDescent="0.25"/>
    <row r="165" spans="1:8" ht="15" customHeight="1" x14ac:dyDescent="0.25">
      <c r="A165" s="101" t="s">
        <v>145</v>
      </c>
      <c r="B165" s="99"/>
      <c r="C165" s="99"/>
      <c r="D165" s="99"/>
      <c r="E165" s="99"/>
      <c r="F165" s="99"/>
      <c r="G165" s="99"/>
      <c r="H165" s="102"/>
    </row>
    <row r="166" spans="1:8" ht="15" customHeight="1" x14ac:dyDescent="0.25">
      <c r="A166" s="103" t="s">
        <v>156</v>
      </c>
      <c r="B166" s="99"/>
      <c r="C166" s="99"/>
      <c r="D166" s="99"/>
      <c r="E166" s="99"/>
      <c r="F166" s="99"/>
      <c r="G166" s="99"/>
      <c r="H166" s="102"/>
    </row>
    <row r="167" spans="1:8" ht="15" customHeight="1" x14ac:dyDescent="0.25">
      <c r="A167" s="104" t="s">
        <v>189</v>
      </c>
      <c r="B167" s="99">
        <v>13324627.740000004</v>
      </c>
      <c r="C167" s="99">
        <v>0</v>
      </c>
      <c r="D167" s="99">
        <v>13324627.740000004</v>
      </c>
      <c r="E167" s="99">
        <v>12609226.21651536</v>
      </c>
      <c r="F167" s="99">
        <v>0</v>
      </c>
      <c r="G167" s="99">
        <v>12609226.21651536</v>
      </c>
      <c r="H167" s="105">
        <v>0.94630983037994854</v>
      </c>
    </row>
    <row r="168" spans="1:8" ht="15" customHeight="1" x14ac:dyDescent="0.25">
      <c r="A168" s="104" t="s">
        <v>190</v>
      </c>
      <c r="B168" s="99">
        <v>295059.90000000008</v>
      </c>
      <c r="C168" s="99">
        <v>-295059.90000000008</v>
      </c>
      <c r="D168" s="99">
        <v>0</v>
      </c>
      <c r="E168" s="99">
        <v>279218.08392092463</v>
      </c>
      <c r="F168" s="99">
        <v>-279218.08392092463</v>
      </c>
      <c r="G168" s="99">
        <v>0</v>
      </c>
      <c r="H168" s="105">
        <v>0.94630983037994842</v>
      </c>
    </row>
    <row r="169" spans="1:8" ht="15" customHeight="1" x14ac:dyDescent="0.25">
      <c r="A169" s="104" t="s">
        <v>191</v>
      </c>
      <c r="B169" s="99">
        <v>18152877.890000012</v>
      </c>
      <c r="C169" s="99">
        <v>0</v>
      </c>
      <c r="D169" s="99">
        <v>18152877.890000012</v>
      </c>
      <c r="E169" s="99">
        <v>17178246.796993829</v>
      </c>
      <c r="F169" s="99">
        <v>0</v>
      </c>
      <c r="G169" s="99">
        <v>17178246.796993829</v>
      </c>
      <c r="H169" s="105">
        <v>0.94630983037994854</v>
      </c>
    </row>
    <row r="170" spans="1:8" ht="15" customHeight="1" x14ac:dyDescent="0.25">
      <c r="A170" s="104" t="s">
        <v>192</v>
      </c>
      <c r="B170" s="99">
        <v>27477643.110000011</v>
      </c>
      <c r="C170" s="99">
        <v>0</v>
      </c>
      <c r="D170" s="99">
        <v>27477643.110000011</v>
      </c>
      <c r="E170" s="99">
        <v>26002363.79066487</v>
      </c>
      <c r="F170" s="99">
        <v>0</v>
      </c>
      <c r="G170" s="99">
        <v>26002363.79066487</v>
      </c>
      <c r="H170" s="105">
        <v>0.94630983037994854</v>
      </c>
    </row>
    <row r="171" spans="1:8" ht="15" customHeight="1" x14ac:dyDescent="0.25">
      <c r="A171" s="104" t="s">
        <v>193</v>
      </c>
      <c r="B171" s="99">
        <v>2096455.3399999996</v>
      </c>
      <c r="C171" s="99">
        <v>-2096455.3399999996</v>
      </c>
      <c r="D171" s="99">
        <v>0</v>
      </c>
      <c r="E171" s="99">
        <v>1983896.297194537</v>
      </c>
      <c r="F171" s="99">
        <v>-1983896.297194537</v>
      </c>
      <c r="G171" s="99">
        <v>0</v>
      </c>
      <c r="H171" s="105">
        <v>0.94630983037994854</v>
      </c>
    </row>
    <row r="172" spans="1:8" ht="15" customHeight="1" x14ac:dyDescent="0.25">
      <c r="A172" s="104" t="s">
        <v>194</v>
      </c>
      <c r="B172" s="99">
        <v>4243034.6779166684</v>
      </c>
      <c r="C172" s="99">
        <v>0</v>
      </c>
      <c r="D172" s="99">
        <v>4243034.6779166684</v>
      </c>
      <c r="E172" s="99">
        <v>4015225.4263555622</v>
      </c>
      <c r="F172" s="99">
        <v>0</v>
      </c>
      <c r="G172" s="99">
        <v>4015225.4263555622</v>
      </c>
      <c r="H172" s="105">
        <v>0.94630983037994854</v>
      </c>
    </row>
    <row r="173" spans="1:8" ht="15" customHeight="1" x14ac:dyDescent="0.25">
      <c r="A173" s="104" t="s">
        <v>195</v>
      </c>
      <c r="B173" s="99">
        <v>4838103.2500000009</v>
      </c>
      <c r="C173" s="99">
        <v>-4838103.2500000009</v>
      </c>
      <c r="D173" s="99">
        <v>0</v>
      </c>
      <c r="E173" s="99">
        <v>4578344.6658681789</v>
      </c>
      <c r="F173" s="99">
        <v>-4578344.6658681789</v>
      </c>
      <c r="G173" s="99">
        <v>0</v>
      </c>
      <c r="H173" s="105">
        <v>0.94630983037994865</v>
      </c>
    </row>
    <row r="174" spans="1:8" ht="15" customHeight="1" x14ac:dyDescent="0.25">
      <c r="A174" s="104" t="s">
        <v>196</v>
      </c>
      <c r="B174" s="99">
        <v>8882712.9699999988</v>
      </c>
      <c r="C174" s="99">
        <v>0</v>
      </c>
      <c r="D174" s="99">
        <v>8882712.9699999988</v>
      </c>
      <c r="E174" s="99">
        <v>8424901.4201084729</v>
      </c>
      <c r="F174" s="99">
        <v>0</v>
      </c>
      <c r="G174" s="99">
        <v>8424901.4201084729</v>
      </c>
      <c r="H174" s="105">
        <v>0.94846039138743821</v>
      </c>
    </row>
    <row r="175" spans="1:8" ht="15" customHeight="1" x14ac:dyDescent="0.25">
      <c r="A175" s="104" t="s">
        <v>197</v>
      </c>
      <c r="B175" s="99">
        <v>250115.30999999997</v>
      </c>
      <c r="C175" s="99">
        <v>-250115.30999999997</v>
      </c>
      <c r="D175" s="99">
        <v>0</v>
      </c>
      <c r="E175" s="99">
        <v>236686.57658152821</v>
      </c>
      <c r="F175" s="99">
        <v>-236686.57658152821</v>
      </c>
      <c r="G175" s="99">
        <v>0</v>
      </c>
      <c r="H175" s="105">
        <v>0.94630983037994854</v>
      </c>
    </row>
    <row r="176" spans="1:8" ht="15" customHeight="1" x14ac:dyDescent="0.25">
      <c r="A176" s="104" t="s">
        <v>198</v>
      </c>
      <c r="B176" s="99">
        <v>12611658.880000005</v>
      </c>
      <c r="C176" s="99">
        <v>0</v>
      </c>
      <c r="D176" s="99">
        <v>12611658.880000005</v>
      </c>
      <c r="E176" s="99">
        <v>11934536.775542576</v>
      </c>
      <c r="F176" s="99">
        <v>0</v>
      </c>
      <c r="G176" s="99">
        <v>11934536.775542576</v>
      </c>
      <c r="H176" s="105">
        <v>0.94630983037994854</v>
      </c>
    </row>
    <row r="177" spans="1:8" ht="15" customHeight="1" x14ac:dyDescent="0.25">
      <c r="A177" s="104" t="s">
        <v>199</v>
      </c>
      <c r="B177" s="99">
        <v>656332.04</v>
      </c>
      <c r="C177" s="99">
        <v>-656332.04</v>
      </c>
      <c r="D177" s="99">
        <v>0</v>
      </c>
      <c r="E177" s="99">
        <v>621093.46144532564</v>
      </c>
      <c r="F177" s="99">
        <v>-621093.46144532564</v>
      </c>
      <c r="G177" s="99">
        <v>0</v>
      </c>
      <c r="H177" s="105">
        <v>0.94630983037994854</v>
      </c>
    </row>
    <row r="178" spans="1:8" ht="15" customHeight="1" x14ac:dyDescent="0.25">
      <c r="A178" s="104" t="s">
        <v>200</v>
      </c>
      <c r="B178" s="99">
        <v>52123831.039999999</v>
      </c>
      <c r="C178" s="99">
        <v>0</v>
      </c>
      <c r="D178" s="99">
        <v>52123831.039999999</v>
      </c>
      <c r="E178" s="99">
        <v>49437389.188811101</v>
      </c>
      <c r="F178" s="99">
        <v>0</v>
      </c>
      <c r="G178" s="99">
        <v>49437389.188811101</v>
      </c>
      <c r="H178" s="105">
        <v>0.94846039138743821</v>
      </c>
    </row>
    <row r="179" spans="1:8" ht="15" customHeight="1" x14ac:dyDescent="0.25">
      <c r="A179" s="104" t="s">
        <v>201</v>
      </c>
      <c r="B179" s="99">
        <v>3980776.8500000006</v>
      </c>
      <c r="C179" s="99">
        <v>-3980776.8500000006</v>
      </c>
      <c r="D179" s="99">
        <v>0</v>
      </c>
      <c r="E179" s="99">
        <v>3767048.2657039263</v>
      </c>
      <c r="F179" s="99">
        <v>-3767048.2657039263</v>
      </c>
      <c r="G179" s="99">
        <v>0</v>
      </c>
      <c r="H179" s="105">
        <v>0.94630983037994854</v>
      </c>
    </row>
    <row r="180" spans="1:8" ht="15" customHeight="1" x14ac:dyDescent="0.25">
      <c r="A180" s="104" t="s">
        <v>202</v>
      </c>
      <c r="B180" s="99">
        <v>5581019.5599999987</v>
      </c>
      <c r="C180" s="99">
        <v>0</v>
      </c>
      <c r="D180" s="99">
        <v>5581019.5599999987</v>
      </c>
      <c r="E180" s="99">
        <v>5293375.9962185472</v>
      </c>
      <c r="F180" s="99">
        <v>0</v>
      </c>
      <c r="G180" s="99">
        <v>5293375.9962185472</v>
      </c>
      <c r="H180" s="105">
        <v>0.94846039138743832</v>
      </c>
    </row>
    <row r="181" spans="1:8" ht="15" customHeight="1" x14ac:dyDescent="0.25">
      <c r="A181" s="104" t="s">
        <v>203</v>
      </c>
      <c r="B181" s="99">
        <v>28861109.360000003</v>
      </c>
      <c r="C181" s="99">
        <v>-28861109.360000003</v>
      </c>
      <c r="D181" s="99">
        <v>0</v>
      </c>
      <c r="E181" s="99">
        <v>27311551.503038749</v>
      </c>
      <c r="F181" s="99">
        <v>-27311551.503038749</v>
      </c>
      <c r="G181" s="99">
        <v>0</v>
      </c>
      <c r="H181" s="105">
        <v>0.94630983037994854</v>
      </c>
    </row>
    <row r="182" spans="1:8" ht="15" customHeight="1" x14ac:dyDescent="0.25">
      <c r="A182" s="104" t="s">
        <v>204</v>
      </c>
      <c r="B182" s="99">
        <v>3155136.7400000007</v>
      </c>
      <c r="C182" s="99">
        <v>0</v>
      </c>
      <c r="D182" s="99">
        <v>3155136.7400000007</v>
      </c>
      <c r="E182" s="99">
        <v>2985736.9132549446</v>
      </c>
      <c r="F182" s="99">
        <v>0</v>
      </c>
      <c r="G182" s="99">
        <v>2985736.9132549446</v>
      </c>
      <c r="H182" s="105">
        <v>0.94630983037994854</v>
      </c>
    </row>
    <row r="183" spans="1:8" ht="15" customHeight="1" x14ac:dyDescent="0.25">
      <c r="A183" s="104" t="s">
        <v>205</v>
      </c>
      <c r="B183" s="99">
        <v>3552801.12</v>
      </c>
      <c r="C183" s="99">
        <v>0</v>
      </c>
      <c r="D183" s="99">
        <v>3552801.12</v>
      </c>
      <c r="E183" s="99">
        <v>3362050.6252408912</v>
      </c>
      <c r="F183" s="99">
        <v>0</v>
      </c>
      <c r="G183" s="99">
        <v>3362050.6252408912</v>
      </c>
      <c r="H183" s="105">
        <v>0.94630983037994854</v>
      </c>
    </row>
    <row r="184" spans="1:8" ht="15" customHeight="1" thickBot="1" x14ac:dyDescent="0.3">
      <c r="A184" s="104" t="s">
        <v>206</v>
      </c>
      <c r="B184" s="99">
        <v>-30691608.646896146</v>
      </c>
      <c r="C184" s="99">
        <v>30691608.646896146</v>
      </c>
      <c r="D184" s="99">
        <v>0</v>
      </c>
      <c r="E184" s="99">
        <v>-30691608.646896146</v>
      </c>
      <c r="F184" s="99">
        <v>30691608.646896146</v>
      </c>
      <c r="G184" s="99">
        <v>0</v>
      </c>
      <c r="H184" s="105">
        <v>1</v>
      </c>
    </row>
    <row r="185" spans="1:8" ht="15" customHeight="1" x14ac:dyDescent="0.25">
      <c r="A185" s="103" t="s">
        <v>173</v>
      </c>
      <c r="B185" s="106">
        <v>159391687.13102058</v>
      </c>
      <c r="C185" s="106">
        <v>-10286343.403103858</v>
      </c>
      <c r="D185" s="106">
        <v>149105343.72791672</v>
      </c>
      <c r="E185" s="106">
        <v>149329283.35656318</v>
      </c>
      <c r="F185" s="106">
        <v>-8086230.2068570256</v>
      </c>
      <c r="G185" s="106">
        <v>141243053.14970616</v>
      </c>
      <c r="H185" s="107">
        <v>0.93686995880665935</v>
      </c>
    </row>
    <row r="186" spans="1:8" ht="15" customHeight="1" thickBot="1" x14ac:dyDescent="0.3"/>
    <row r="187" spans="1:8" ht="15" customHeight="1" x14ac:dyDescent="0.25">
      <c r="A187" s="101" t="s">
        <v>153</v>
      </c>
      <c r="B187" s="106">
        <v>159391687.13102058</v>
      </c>
      <c r="C187" s="106">
        <v>-10286343.403103858</v>
      </c>
      <c r="D187" s="106">
        <v>149105343.72791672</v>
      </c>
      <c r="E187" s="106">
        <v>149329283.35656318</v>
      </c>
      <c r="F187" s="106">
        <v>-8086230.2068570256</v>
      </c>
      <c r="G187" s="106">
        <v>141243053.14970616</v>
      </c>
      <c r="H187" s="108">
        <v>0.93686995880665935</v>
      </c>
    </row>
    <row r="188" spans="1:8" ht="15" customHeight="1" x14ac:dyDescent="0.25"/>
    <row r="189" spans="1:8" ht="15" customHeight="1" x14ac:dyDescent="0.25">
      <c r="A189" s="101" t="s">
        <v>207</v>
      </c>
      <c r="B189" s="99"/>
      <c r="C189" s="99"/>
      <c r="D189" s="99"/>
      <c r="E189" s="99"/>
      <c r="F189" s="99"/>
      <c r="G189" s="99"/>
      <c r="H189" s="102"/>
    </row>
    <row r="190" spans="1:8" ht="15" customHeight="1" x14ac:dyDescent="0.25">
      <c r="A190" s="103" t="s">
        <v>156</v>
      </c>
      <c r="B190" s="99"/>
      <c r="C190" s="99"/>
      <c r="D190" s="99"/>
      <c r="E190" s="99"/>
      <c r="F190" s="99"/>
      <c r="G190" s="99"/>
      <c r="H190" s="102"/>
    </row>
    <row r="191" spans="1:8" ht="15" customHeight="1" x14ac:dyDescent="0.25">
      <c r="A191" s="104" t="s">
        <v>208</v>
      </c>
      <c r="B191" s="99">
        <v>6390943.9299999988</v>
      </c>
      <c r="C191" s="99">
        <v>0</v>
      </c>
      <c r="D191" s="99">
        <v>6390943.9299999988</v>
      </c>
      <c r="E191" s="99">
        <v>5669919.1449462613</v>
      </c>
      <c r="F191" s="99">
        <v>0</v>
      </c>
      <c r="G191" s="99">
        <v>5669919.1449462613</v>
      </c>
      <c r="H191" s="105">
        <v>0.88718023613551911</v>
      </c>
    </row>
    <row r="192" spans="1:8" ht="15" customHeight="1" x14ac:dyDescent="0.25">
      <c r="A192" s="104" t="s">
        <v>209</v>
      </c>
      <c r="B192" s="99">
        <v>9767617.2000000011</v>
      </c>
      <c r="C192" s="99">
        <v>0</v>
      </c>
      <c r="D192" s="99">
        <v>9767617.2000000011</v>
      </c>
      <c r="E192" s="99">
        <v>8665636.933977358</v>
      </c>
      <c r="F192" s="99">
        <v>0</v>
      </c>
      <c r="G192" s="99">
        <v>8665636.933977358</v>
      </c>
      <c r="H192" s="105">
        <v>0.887180236135519</v>
      </c>
    </row>
    <row r="193" spans="1:8" ht="15" customHeight="1" x14ac:dyDescent="0.25">
      <c r="A193" s="104" t="s">
        <v>210</v>
      </c>
      <c r="B193" s="99">
        <v>1932940.64</v>
      </c>
      <c r="C193" s="99">
        <v>0</v>
      </c>
      <c r="D193" s="99">
        <v>1932940.64</v>
      </c>
      <c r="E193" s="99">
        <v>1714866.7334311414</v>
      </c>
      <c r="F193" s="99">
        <v>0</v>
      </c>
      <c r="G193" s="99">
        <v>1714866.7334311414</v>
      </c>
      <c r="H193" s="105">
        <v>0.88718023613551911</v>
      </c>
    </row>
    <row r="194" spans="1:8" ht="15" customHeight="1" x14ac:dyDescent="0.25">
      <c r="A194" s="104" t="s">
        <v>211</v>
      </c>
      <c r="B194" s="99">
        <v>450493.14</v>
      </c>
      <c r="C194" s="99">
        <v>0</v>
      </c>
      <c r="D194" s="99">
        <v>450493.14</v>
      </c>
      <c r="E194" s="99">
        <v>399668.61032263149</v>
      </c>
      <c r="F194" s="99">
        <v>0</v>
      </c>
      <c r="G194" s="99">
        <v>399668.61032263149</v>
      </c>
      <c r="H194" s="105">
        <v>0.88718023613551911</v>
      </c>
    </row>
    <row r="195" spans="1:8" ht="15" customHeight="1" x14ac:dyDescent="0.25">
      <c r="A195" s="104" t="s">
        <v>212</v>
      </c>
      <c r="B195" s="99">
        <v>16619607.560000001</v>
      </c>
      <c r="C195" s="99">
        <v>0</v>
      </c>
      <c r="D195" s="99">
        <v>16619607.560000001</v>
      </c>
      <c r="E195" s="99">
        <v>14744587.35956046</v>
      </c>
      <c r="F195" s="99">
        <v>0</v>
      </c>
      <c r="G195" s="99">
        <v>14744587.35956046</v>
      </c>
      <c r="H195" s="105">
        <v>0.88718023613551911</v>
      </c>
    </row>
    <row r="196" spans="1:8" ht="15" customHeight="1" x14ac:dyDescent="0.25">
      <c r="A196" s="104" t="s">
        <v>213</v>
      </c>
      <c r="B196" s="99">
        <v>18305855.48</v>
      </c>
      <c r="C196" s="99">
        <v>-18305855.48</v>
      </c>
      <c r="D196" s="99">
        <v>0</v>
      </c>
      <c r="E196" s="99">
        <v>17323010.994238652</v>
      </c>
      <c r="F196" s="99">
        <v>-17323010.994238652</v>
      </c>
      <c r="G196" s="99">
        <v>0</v>
      </c>
      <c r="H196" s="105">
        <v>0.94630983037994854</v>
      </c>
    </row>
    <row r="197" spans="1:8" ht="15" customHeight="1" x14ac:dyDescent="0.25">
      <c r="A197" s="104" t="s">
        <v>214</v>
      </c>
      <c r="B197" s="99">
        <v>4743161.16</v>
      </c>
      <c r="C197" s="99">
        <v>-4743161.16</v>
      </c>
      <c r="D197" s="99">
        <v>0</v>
      </c>
      <c r="E197" s="99">
        <v>4743161.16</v>
      </c>
      <c r="F197" s="99">
        <v>-4743161.16</v>
      </c>
      <c r="G197" s="99">
        <v>0</v>
      </c>
      <c r="H197" s="105">
        <v>1</v>
      </c>
    </row>
    <row r="198" spans="1:8" ht="15" customHeight="1" x14ac:dyDescent="0.25">
      <c r="A198" s="104" t="s">
        <v>215</v>
      </c>
      <c r="B198" s="99">
        <v>5167429.6599999974</v>
      </c>
      <c r="C198" s="99">
        <v>0</v>
      </c>
      <c r="D198" s="99">
        <v>5167429.6599999974</v>
      </c>
      <c r="E198" s="99">
        <v>4584441.4659724832</v>
      </c>
      <c r="F198" s="99">
        <v>0</v>
      </c>
      <c r="G198" s="99">
        <v>4584441.4659724832</v>
      </c>
      <c r="H198" s="105">
        <v>0.88718023613551922</v>
      </c>
    </row>
    <row r="199" spans="1:8" ht="15" customHeight="1" x14ac:dyDescent="0.25">
      <c r="A199" s="104" t="s">
        <v>216</v>
      </c>
      <c r="B199" s="99">
        <v>190533</v>
      </c>
      <c r="C199" s="99">
        <v>0</v>
      </c>
      <c r="D199" s="99">
        <v>190533</v>
      </c>
      <c r="E199" s="99">
        <v>169037.11193160887</v>
      </c>
      <c r="F199" s="99">
        <v>0</v>
      </c>
      <c r="G199" s="99">
        <v>169037.11193160887</v>
      </c>
      <c r="H199" s="105">
        <v>0.88718023613551922</v>
      </c>
    </row>
    <row r="200" spans="1:8" ht="15" customHeight="1" x14ac:dyDescent="0.25">
      <c r="A200" s="104" t="s">
        <v>217</v>
      </c>
      <c r="B200" s="99">
        <v>477061.21999999991</v>
      </c>
      <c r="C200" s="99">
        <v>0</v>
      </c>
      <c r="D200" s="99">
        <v>477061.21999999991</v>
      </c>
      <c r="E200" s="99">
        <v>423239.28581069876</v>
      </c>
      <c r="F200" s="99">
        <v>0</v>
      </c>
      <c r="G200" s="99">
        <v>423239.28581069876</v>
      </c>
      <c r="H200" s="105">
        <v>0.88718023613551911</v>
      </c>
    </row>
    <row r="201" spans="1:8" ht="15" customHeight="1" x14ac:dyDescent="0.25">
      <c r="A201" s="104" t="s">
        <v>218</v>
      </c>
      <c r="B201" s="99">
        <v>4001326.55</v>
      </c>
      <c r="C201" s="99">
        <v>0</v>
      </c>
      <c r="D201" s="99">
        <v>4001326.55</v>
      </c>
      <c r="E201" s="99">
        <v>3549897.8334843218</v>
      </c>
      <c r="F201" s="99">
        <v>0</v>
      </c>
      <c r="G201" s="99">
        <v>3549897.8334843218</v>
      </c>
      <c r="H201" s="105">
        <v>0.88718023613551911</v>
      </c>
    </row>
    <row r="202" spans="1:8" ht="15" customHeight="1" x14ac:dyDescent="0.25">
      <c r="A202" s="104" t="s">
        <v>219</v>
      </c>
      <c r="B202" s="99">
        <v>6487017.8200000003</v>
      </c>
      <c r="C202" s="99">
        <v>0</v>
      </c>
      <c r="D202" s="99">
        <v>6487017.8200000003</v>
      </c>
      <c r="E202" s="99">
        <v>5755154.0013629207</v>
      </c>
      <c r="F202" s="99">
        <v>0</v>
      </c>
      <c r="G202" s="99">
        <v>5755154.0013629207</v>
      </c>
      <c r="H202" s="105">
        <v>0.88718023613551911</v>
      </c>
    </row>
    <row r="203" spans="1:8" ht="15" customHeight="1" x14ac:dyDescent="0.25">
      <c r="A203" s="104" t="s">
        <v>220</v>
      </c>
      <c r="B203" s="99">
        <v>1998187.08</v>
      </c>
      <c r="C203" s="99">
        <v>-1998187.08</v>
      </c>
      <c r="D203" s="99">
        <v>0</v>
      </c>
      <c r="E203" s="99">
        <v>1890904.0767422048</v>
      </c>
      <c r="F203" s="99">
        <v>-1890904.0767422048</v>
      </c>
      <c r="G203" s="99">
        <v>0</v>
      </c>
      <c r="H203" s="105">
        <v>0.94630983037994865</v>
      </c>
    </row>
    <row r="204" spans="1:8" ht="15" customHeight="1" x14ac:dyDescent="0.25">
      <c r="A204" s="104" t="s">
        <v>221</v>
      </c>
      <c r="B204" s="99">
        <v>10536829.950000001</v>
      </c>
      <c r="C204" s="99">
        <v>0</v>
      </c>
      <c r="D204" s="99">
        <v>10536829.950000001</v>
      </c>
      <c r="E204" s="99">
        <v>9348067.2831608113</v>
      </c>
      <c r="F204" s="99">
        <v>0</v>
      </c>
      <c r="G204" s="99">
        <v>9348067.2831608113</v>
      </c>
      <c r="H204" s="105">
        <v>0.88718023613551911</v>
      </c>
    </row>
    <row r="205" spans="1:8" ht="15" customHeight="1" x14ac:dyDescent="0.25">
      <c r="A205" s="104" t="s">
        <v>222</v>
      </c>
      <c r="B205" s="99">
        <v>1208676.6299999999</v>
      </c>
      <c r="C205" s="99">
        <v>0</v>
      </c>
      <c r="D205" s="99">
        <v>1208676.6299999999</v>
      </c>
      <c r="E205" s="99">
        <v>1072314.0180148834</v>
      </c>
      <c r="F205" s="99">
        <v>0</v>
      </c>
      <c r="G205" s="99">
        <v>1072314.0180148834</v>
      </c>
      <c r="H205" s="105">
        <v>0.88718023613551911</v>
      </c>
    </row>
    <row r="206" spans="1:8" ht="15" customHeight="1" thickBot="1" x14ac:dyDescent="0.3">
      <c r="A206" s="104" t="s">
        <v>223</v>
      </c>
      <c r="B206" s="99">
        <v>623922.82999999984</v>
      </c>
      <c r="C206" s="99">
        <v>0</v>
      </c>
      <c r="D206" s="99">
        <v>623922.82999999984</v>
      </c>
      <c r="E206" s="99">
        <v>553532.00364974118</v>
      </c>
      <c r="F206" s="99">
        <v>0</v>
      </c>
      <c r="G206" s="99">
        <v>553532.00364974118</v>
      </c>
      <c r="H206" s="105">
        <v>0.88718023613551911</v>
      </c>
    </row>
    <row r="207" spans="1:8" ht="15" customHeight="1" x14ac:dyDescent="0.25">
      <c r="A207" s="103" t="s">
        <v>173</v>
      </c>
      <c r="B207" s="106">
        <v>88901603.849999979</v>
      </c>
      <c r="C207" s="106">
        <v>-25047203.719999999</v>
      </c>
      <c r="D207" s="106">
        <v>63854400.12999998</v>
      </c>
      <c r="E207" s="106">
        <v>80607438.016606167</v>
      </c>
      <c r="F207" s="106">
        <v>-23957076.230980858</v>
      </c>
      <c r="G207" s="106">
        <v>56650361.785625309</v>
      </c>
      <c r="H207" s="107">
        <v>0.90670397974609973</v>
      </c>
    </row>
    <row r="208" spans="1:8" ht="15" customHeight="1" thickBot="1" x14ac:dyDescent="0.3"/>
    <row r="209" spans="1:8" ht="15" customHeight="1" x14ac:dyDescent="0.25">
      <c r="A209" s="101" t="s">
        <v>224</v>
      </c>
      <c r="B209" s="106">
        <v>88901603.849999979</v>
      </c>
      <c r="C209" s="106">
        <v>-25047203.719999999</v>
      </c>
      <c r="D209" s="106">
        <v>63854400.12999998</v>
      </c>
      <c r="E209" s="106">
        <v>80607438.016606167</v>
      </c>
      <c r="F209" s="106">
        <v>-23957076.230980858</v>
      </c>
      <c r="G209" s="106">
        <v>56650361.785625309</v>
      </c>
      <c r="H209" s="108">
        <v>0.90670397974609973</v>
      </c>
    </row>
    <row r="210" spans="1:8" ht="15" customHeight="1" x14ac:dyDescent="0.25"/>
    <row r="211" spans="1:8" ht="15" customHeight="1" x14ac:dyDescent="0.25">
      <c r="A211" s="101" t="s">
        <v>225</v>
      </c>
      <c r="B211" s="99"/>
      <c r="C211" s="99"/>
      <c r="D211" s="99"/>
      <c r="E211" s="99"/>
      <c r="F211" s="99"/>
      <c r="G211" s="99"/>
      <c r="H211" s="102"/>
    </row>
    <row r="212" spans="1:8" ht="15" customHeight="1" x14ac:dyDescent="0.25">
      <c r="A212" s="103" t="s">
        <v>156</v>
      </c>
      <c r="B212" s="99"/>
      <c r="C212" s="99"/>
      <c r="D212" s="99"/>
      <c r="E212" s="99"/>
      <c r="F212" s="99"/>
      <c r="G212" s="99"/>
      <c r="H212" s="102"/>
    </row>
    <row r="213" spans="1:8" ht="15" customHeight="1" x14ac:dyDescent="0.25">
      <c r="A213" s="104" t="s">
        <v>226</v>
      </c>
      <c r="B213" s="99">
        <v>21384761.330000006</v>
      </c>
      <c r="C213" s="99">
        <v>0</v>
      </c>
      <c r="D213" s="99">
        <v>21384761.330000006</v>
      </c>
      <c r="E213" s="99">
        <v>21384761.330000006</v>
      </c>
      <c r="F213" s="99">
        <v>0</v>
      </c>
      <c r="G213" s="99">
        <v>21384761.330000006</v>
      </c>
      <c r="H213" s="105">
        <v>1</v>
      </c>
    </row>
    <row r="214" spans="1:8" ht="15" customHeight="1" x14ac:dyDescent="0.25">
      <c r="A214" s="104" t="s">
        <v>227</v>
      </c>
      <c r="B214" s="99">
        <v>4260194.16</v>
      </c>
      <c r="C214" s="99">
        <v>0</v>
      </c>
      <c r="D214" s="99">
        <v>4260194.16</v>
      </c>
      <c r="E214" s="99">
        <v>4260194.16</v>
      </c>
      <c r="F214" s="99">
        <v>0</v>
      </c>
      <c r="G214" s="99">
        <v>4260194.16</v>
      </c>
      <c r="H214" s="105">
        <v>1</v>
      </c>
    </row>
    <row r="215" spans="1:8" ht="15" customHeight="1" x14ac:dyDescent="0.25">
      <c r="A215" s="104" t="s">
        <v>228</v>
      </c>
      <c r="B215" s="99">
        <v>2490595.6199999996</v>
      </c>
      <c r="C215" s="99">
        <v>0</v>
      </c>
      <c r="D215" s="99">
        <v>2490595.6199999996</v>
      </c>
      <c r="E215" s="99">
        <v>2490595.6199999996</v>
      </c>
      <c r="F215" s="99">
        <v>0</v>
      </c>
      <c r="G215" s="99">
        <v>2490595.6199999996</v>
      </c>
      <c r="H215" s="105">
        <v>1</v>
      </c>
    </row>
    <row r="216" spans="1:8" ht="15" customHeight="1" x14ac:dyDescent="0.25">
      <c r="A216" s="104" t="s">
        <v>229</v>
      </c>
      <c r="B216" s="99">
        <v>11004992.619999995</v>
      </c>
      <c r="C216" s="99">
        <v>0</v>
      </c>
      <c r="D216" s="99">
        <v>11004992.619999995</v>
      </c>
      <c r="E216" s="99">
        <v>11004992.619999995</v>
      </c>
      <c r="F216" s="99">
        <v>0</v>
      </c>
      <c r="G216" s="99">
        <v>11004992.619999995</v>
      </c>
      <c r="H216" s="105">
        <v>1</v>
      </c>
    </row>
    <row r="217" spans="1:8" ht="15" customHeight="1" x14ac:dyDescent="0.25">
      <c r="A217" s="104" t="s">
        <v>230</v>
      </c>
      <c r="B217" s="99">
        <v>5517414.6300000008</v>
      </c>
      <c r="C217" s="99">
        <v>0</v>
      </c>
      <c r="D217" s="99">
        <v>5517414.6300000008</v>
      </c>
      <c r="E217" s="99">
        <v>5517414.6300000008</v>
      </c>
      <c r="F217" s="99">
        <v>0</v>
      </c>
      <c r="G217" s="99">
        <v>5517414.6300000008</v>
      </c>
      <c r="H217" s="105">
        <v>1</v>
      </c>
    </row>
    <row r="218" spans="1:8" ht="15" customHeight="1" x14ac:dyDescent="0.25">
      <c r="A218" s="104" t="s">
        <v>231</v>
      </c>
      <c r="B218" s="99">
        <v>260353.76</v>
      </c>
      <c r="C218" s="99">
        <v>0</v>
      </c>
      <c r="D218" s="99">
        <v>260353.76</v>
      </c>
      <c r="E218" s="99">
        <v>260353.76</v>
      </c>
      <c r="F218" s="99">
        <v>0</v>
      </c>
      <c r="G218" s="99">
        <v>260353.76</v>
      </c>
      <c r="H218" s="105">
        <v>1</v>
      </c>
    </row>
    <row r="219" spans="1:8" ht="15" customHeight="1" x14ac:dyDescent="0.25">
      <c r="A219" s="104" t="s">
        <v>232</v>
      </c>
      <c r="B219" s="99">
        <v>6997033.6099999985</v>
      </c>
      <c r="C219" s="99">
        <v>0</v>
      </c>
      <c r="D219" s="99">
        <v>6997033.6099999985</v>
      </c>
      <c r="E219" s="99">
        <v>6981045.307583469</v>
      </c>
      <c r="F219" s="99">
        <v>0</v>
      </c>
      <c r="G219" s="99">
        <v>6981045.307583469</v>
      </c>
      <c r="H219" s="105">
        <v>0.99771498847830609</v>
      </c>
    </row>
    <row r="220" spans="1:8" ht="15" customHeight="1" x14ac:dyDescent="0.25">
      <c r="A220" s="104" t="s">
        <v>233</v>
      </c>
      <c r="B220" s="99">
        <v>2144447.3400000003</v>
      </c>
      <c r="C220" s="99">
        <v>0</v>
      </c>
      <c r="D220" s="99">
        <v>2144447.3400000003</v>
      </c>
      <c r="E220" s="99">
        <v>2144447.3400000003</v>
      </c>
      <c r="F220" s="99">
        <v>0</v>
      </c>
      <c r="G220" s="99">
        <v>2144447.3400000003</v>
      </c>
      <c r="H220" s="105">
        <v>1</v>
      </c>
    </row>
    <row r="221" spans="1:8" ht="15" customHeight="1" x14ac:dyDescent="0.25">
      <c r="A221" s="104" t="s">
        <v>234</v>
      </c>
      <c r="B221" s="99">
        <v>-177210.2600000003</v>
      </c>
      <c r="C221" s="99">
        <v>177210.2600000003</v>
      </c>
      <c r="D221" s="99">
        <v>0</v>
      </c>
      <c r="E221" s="99">
        <v>-177210.2600000003</v>
      </c>
      <c r="F221" s="99">
        <v>177210.2600000003</v>
      </c>
      <c r="G221" s="99">
        <v>0</v>
      </c>
      <c r="H221" s="105">
        <v>1</v>
      </c>
    </row>
    <row r="222" spans="1:8" ht="15" customHeight="1" x14ac:dyDescent="0.25">
      <c r="A222" s="104" t="s">
        <v>235</v>
      </c>
      <c r="B222" s="99">
        <v>42950107.660000019</v>
      </c>
      <c r="C222" s="99">
        <v>0</v>
      </c>
      <c r="D222" s="99">
        <v>42950107.660000019</v>
      </c>
      <c r="E222" s="99">
        <v>42950107.660000019</v>
      </c>
      <c r="F222" s="99">
        <v>0</v>
      </c>
      <c r="G222" s="99">
        <v>42950107.660000019</v>
      </c>
      <c r="H222" s="105">
        <v>1</v>
      </c>
    </row>
    <row r="223" spans="1:8" ht="15" customHeight="1" x14ac:dyDescent="0.25">
      <c r="A223" s="104" t="s">
        <v>236</v>
      </c>
      <c r="B223" s="99">
        <v>9637328.9700000007</v>
      </c>
      <c r="C223" s="99">
        <v>0</v>
      </c>
      <c r="D223" s="99">
        <v>9637328.9700000007</v>
      </c>
      <c r="E223" s="99">
        <v>9637328.9700000007</v>
      </c>
      <c r="F223" s="99">
        <v>0</v>
      </c>
      <c r="G223" s="99">
        <v>9637328.9700000007</v>
      </c>
      <c r="H223" s="105">
        <v>1</v>
      </c>
    </row>
    <row r="224" spans="1:8" ht="15" customHeight="1" x14ac:dyDescent="0.25">
      <c r="A224" s="104" t="s">
        <v>237</v>
      </c>
      <c r="B224" s="99">
        <v>17881742.870000012</v>
      </c>
      <c r="C224" s="99">
        <v>0</v>
      </c>
      <c r="D224" s="99">
        <v>17881742.870000012</v>
      </c>
      <c r="E224" s="99">
        <v>17881742.870000012</v>
      </c>
      <c r="F224" s="99">
        <v>0</v>
      </c>
      <c r="G224" s="99">
        <v>17881742.870000012</v>
      </c>
      <c r="H224" s="105">
        <v>1</v>
      </c>
    </row>
    <row r="225" spans="1:8" ht="15" customHeight="1" x14ac:dyDescent="0.25">
      <c r="A225" s="104" t="s">
        <v>238</v>
      </c>
      <c r="B225" s="99">
        <v>2062461.29</v>
      </c>
      <c r="C225" s="99">
        <v>-2062461.29</v>
      </c>
      <c r="D225" s="99">
        <v>0</v>
      </c>
      <c r="E225" s="99">
        <v>2062461.29</v>
      </c>
      <c r="F225" s="99">
        <v>-2062461.29</v>
      </c>
      <c r="G225" s="99">
        <v>0</v>
      </c>
      <c r="H225" s="105">
        <v>1</v>
      </c>
    </row>
    <row r="226" spans="1:8" ht="15" customHeight="1" x14ac:dyDescent="0.25">
      <c r="A226" s="104" t="s">
        <v>239</v>
      </c>
      <c r="B226" s="99">
        <v>5705.26</v>
      </c>
      <c r="C226" s="99">
        <v>0</v>
      </c>
      <c r="D226" s="99">
        <v>5705.26</v>
      </c>
      <c r="E226" s="99">
        <v>5705.26</v>
      </c>
      <c r="F226" s="99">
        <v>0</v>
      </c>
      <c r="G226" s="99">
        <v>5705.26</v>
      </c>
      <c r="H226" s="105">
        <v>1</v>
      </c>
    </row>
    <row r="227" spans="1:8" ht="15" customHeight="1" x14ac:dyDescent="0.25">
      <c r="A227" s="104" t="s">
        <v>240</v>
      </c>
      <c r="B227" s="99">
        <v>10076105.450000001</v>
      </c>
      <c r="C227" s="99">
        <v>0</v>
      </c>
      <c r="D227" s="99">
        <v>10076105.450000001</v>
      </c>
      <c r="E227" s="99">
        <v>10076105.450000001</v>
      </c>
      <c r="F227" s="99">
        <v>0</v>
      </c>
      <c r="G227" s="99">
        <v>10076105.450000001</v>
      </c>
      <c r="H227" s="105">
        <v>1</v>
      </c>
    </row>
    <row r="228" spans="1:8" ht="15" customHeight="1" x14ac:dyDescent="0.25">
      <c r="A228" s="104" t="s">
        <v>241</v>
      </c>
      <c r="B228" s="99">
        <v>2617029.17</v>
      </c>
      <c r="C228" s="99">
        <v>-2617029.17</v>
      </c>
      <c r="D228" s="99">
        <v>0</v>
      </c>
      <c r="E228" s="99">
        <v>2476520.4299620776</v>
      </c>
      <c r="F228" s="99">
        <v>-2476520.4299620776</v>
      </c>
      <c r="G228" s="99">
        <v>0</v>
      </c>
      <c r="H228" s="105">
        <v>0.94630983037994865</v>
      </c>
    </row>
    <row r="229" spans="1:8" ht="15" customHeight="1" x14ac:dyDescent="0.25">
      <c r="A229" s="104" t="s">
        <v>242</v>
      </c>
      <c r="B229" s="99">
        <v>101724555.5599999</v>
      </c>
      <c r="C229" s="99">
        <v>0</v>
      </c>
      <c r="D229" s="99">
        <v>101724555.5599999</v>
      </c>
      <c r="E229" s="99">
        <v>101724555.5599999</v>
      </c>
      <c r="F229" s="99">
        <v>0</v>
      </c>
      <c r="G229" s="99">
        <v>101724555.5599999</v>
      </c>
      <c r="H229" s="105">
        <v>1</v>
      </c>
    </row>
    <row r="230" spans="1:8" ht="15" customHeight="1" x14ac:dyDescent="0.25">
      <c r="A230" s="104" t="s">
        <v>243</v>
      </c>
      <c r="B230" s="99">
        <v>20158658.580000013</v>
      </c>
      <c r="C230" s="99">
        <v>0</v>
      </c>
      <c r="D230" s="99">
        <v>20158658.580000013</v>
      </c>
      <c r="E230" s="99">
        <v>20158658.580000013</v>
      </c>
      <c r="F230" s="99">
        <v>0</v>
      </c>
      <c r="G230" s="99">
        <v>20158658.580000013</v>
      </c>
      <c r="H230" s="105">
        <v>1</v>
      </c>
    </row>
    <row r="231" spans="1:8" ht="15" customHeight="1" x14ac:dyDescent="0.25">
      <c r="A231" s="104" t="s">
        <v>244</v>
      </c>
      <c r="B231" s="99">
        <v>35463.859999999993</v>
      </c>
      <c r="C231" s="99">
        <v>0</v>
      </c>
      <c r="D231" s="99">
        <v>35463.859999999993</v>
      </c>
      <c r="E231" s="99">
        <v>35463.859999999993</v>
      </c>
      <c r="F231" s="99">
        <v>0</v>
      </c>
      <c r="G231" s="99">
        <v>35463.859999999993</v>
      </c>
      <c r="H231" s="105">
        <v>1</v>
      </c>
    </row>
    <row r="232" spans="1:8" ht="15" customHeight="1" x14ac:dyDescent="0.25">
      <c r="A232" s="104" t="s">
        <v>245</v>
      </c>
      <c r="B232" s="99">
        <v>9394050.7999999989</v>
      </c>
      <c r="C232" s="99">
        <v>0</v>
      </c>
      <c r="D232" s="99">
        <v>9394050.7999999989</v>
      </c>
      <c r="E232" s="99">
        <v>9394050.7999999989</v>
      </c>
      <c r="F232" s="99">
        <v>0</v>
      </c>
      <c r="G232" s="99">
        <v>9394050.7999999989</v>
      </c>
      <c r="H232" s="105">
        <v>1</v>
      </c>
    </row>
    <row r="233" spans="1:8" ht="15" customHeight="1" x14ac:dyDescent="0.25">
      <c r="A233" s="104" t="s">
        <v>246</v>
      </c>
      <c r="B233" s="99">
        <v>3778269.669999999</v>
      </c>
      <c r="C233" s="99">
        <v>0</v>
      </c>
      <c r="D233" s="99">
        <v>3778269.669999999</v>
      </c>
      <c r="E233" s="99">
        <v>3769636.2802719823</v>
      </c>
      <c r="F233" s="99">
        <v>0</v>
      </c>
      <c r="G233" s="99">
        <v>3769636.2802719823</v>
      </c>
      <c r="H233" s="105">
        <v>0.99771498847830609</v>
      </c>
    </row>
    <row r="234" spans="1:8" ht="15" customHeight="1" thickBot="1" x14ac:dyDescent="0.3">
      <c r="A234" s="104" t="s">
        <v>247</v>
      </c>
      <c r="B234" s="99">
        <v>5192720.2300000023</v>
      </c>
      <c r="C234" s="99">
        <v>0</v>
      </c>
      <c r="D234" s="99">
        <v>5192720.2300000023</v>
      </c>
      <c r="E234" s="99">
        <v>5192720.2300000023</v>
      </c>
      <c r="F234" s="99">
        <v>0</v>
      </c>
      <c r="G234" s="99">
        <v>5192720.2300000023</v>
      </c>
      <c r="H234" s="105">
        <v>1</v>
      </c>
    </row>
    <row r="235" spans="1:8" ht="15" customHeight="1" x14ac:dyDescent="0.25">
      <c r="A235" s="103" t="s">
        <v>173</v>
      </c>
      <c r="B235" s="106">
        <v>279396782.17999995</v>
      </c>
      <c r="C235" s="106">
        <v>-4502280.1999999993</v>
      </c>
      <c r="D235" s="106">
        <v>274894501.97999996</v>
      </c>
      <c r="E235" s="106">
        <v>279231651.74781752</v>
      </c>
      <c r="F235" s="106">
        <v>-4361771.4599620774</v>
      </c>
      <c r="G235" s="106">
        <v>274869880.28785545</v>
      </c>
      <c r="H235" s="107">
        <v>0.99940897518255578</v>
      </c>
    </row>
    <row r="236" spans="1:8" ht="15" customHeight="1" thickBot="1" x14ac:dyDescent="0.3"/>
    <row r="237" spans="1:8" ht="15" customHeight="1" x14ac:dyDescent="0.25">
      <c r="A237" s="101" t="s">
        <v>248</v>
      </c>
      <c r="B237" s="106">
        <v>279396782.17999995</v>
      </c>
      <c r="C237" s="106">
        <v>-4502280.1999999993</v>
      </c>
      <c r="D237" s="106">
        <v>274894501.97999996</v>
      </c>
      <c r="E237" s="106">
        <v>279231651.74781752</v>
      </c>
      <c r="F237" s="106">
        <v>-4361771.4599620774</v>
      </c>
      <c r="G237" s="106">
        <v>274869880.28785545</v>
      </c>
      <c r="H237" s="108">
        <v>0.99940897518255578</v>
      </c>
    </row>
    <row r="238" spans="1:8" ht="15" customHeight="1" x14ac:dyDescent="0.25"/>
    <row r="239" spans="1:8" ht="15" customHeight="1" x14ac:dyDescent="0.25">
      <c r="A239" s="101" t="s">
        <v>249</v>
      </c>
      <c r="B239" s="99"/>
      <c r="C239" s="99"/>
      <c r="D239" s="99"/>
      <c r="E239" s="99"/>
      <c r="F239" s="99"/>
      <c r="G239" s="99"/>
      <c r="H239" s="102"/>
    </row>
    <row r="240" spans="1:8" ht="15" customHeight="1" x14ac:dyDescent="0.25">
      <c r="A240" s="103" t="s">
        <v>156</v>
      </c>
      <c r="B240" s="99"/>
      <c r="C240" s="99"/>
      <c r="D240" s="99"/>
      <c r="E240" s="99"/>
      <c r="F240" s="99"/>
      <c r="G240" s="99"/>
      <c r="H240" s="102"/>
    </row>
    <row r="241" spans="1:8" ht="15" customHeight="1" x14ac:dyDescent="0.25">
      <c r="A241" s="104" t="s">
        <v>250</v>
      </c>
      <c r="B241" s="99">
        <v>5864870.419999999</v>
      </c>
      <c r="C241" s="99">
        <v>0</v>
      </c>
      <c r="D241" s="99">
        <v>5864870.419999999</v>
      </c>
      <c r="E241" s="99">
        <v>5864034.1346538421</v>
      </c>
      <c r="F241" s="99">
        <v>0</v>
      </c>
      <c r="G241" s="99">
        <v>5864034.1346538421</v>
      </c>
      <c r="H241" s="105">
        <v>0.99985740770276776</v>
      </c>
    </row>
    <row r="242" spans="1:8" ht="15" customHeight="1" x14ac:dyDescent="0.25">
      <c r="A242" s="104" t="s">
        <v>251</v>
      </c>
      <c r="B242" s="99">
        <v>14663927.09</v>
      </c>
      <c r="C242" s="99">
        <v>0</v>
      </c>
      <c r="D242" s="99">
        <v>14663927.09</v>
      </c>
      <c r="E242" s="99">
        <v>14647886.080379872</v>
      </c>
      <c r="F242" s="99">
        <v>0</v>
      </c>
      <c r="G242" s="99">
        <v>14647886.080379872</v>
      </c>
      <c r="H242" s="105">
        <v>0.99890609046801204</v>
      </c>
    </row>
    <row r="243" spans="1:8" ht="15" customHeight="1" x14ac:dyDescent="0.25">
      <c r="A243" s="104" t="s">
        <v>252</v>
      </c>
      <c r="B243" s="99">
        <v>89309453.869999945</v>
      </c>
      <c r="C243" s="99">
        <v>0</v>
      </c>
      <c r="D243" s="99">
        <v>89309453.869999945</v>
      </c>
      <c r="E243" s="99">
        <v>89309453.869999945</v>
      </c>
      <c r="F243" s="99">
        <v>0</v>
      </c>
      <c r="G243" s="99">
        <v>89309453.869999945</v>
      </c>
      <c r="H243" s="105">
        <v>1</v>
      </c>
    </row>
    <row r="244" spans="1:8" ht="15" customHeight="1" x14ac:dyDescent="0.25">
      <c r="A244" s="129" t="s">
        <v>54</v>
      </c>
      <c r="B244" s="127">
        <v>6189119.3299999991</v>
      </c>
      <c r="C244" s="99">
        <v>0</v>
      </c>
      <c r="D244" s="99">
        <v>8410567.0800000019</v>
      </c>
      <c r="E244" s="99">
        <v>8410567.0800000019</v>
      </c>
      <c r="F244" s="99">
        <v>0</v>
      </c>
      <c r="G244" s="99">
        <v>8410567.0800000019</v>
      </c>
      <c r="H244" s="105">
        <v>1</v>
      </c>
    </row>
    <row r="245" spans="1:8" ht="15" customHeight="1" thickBot="1" x14ac:dyDescent="0.3">
      <c r="A245" s="104" t="s">
        <v>253</v>
      </c>
      <c r="B245" s="99">
        <v>111677.12</v>
      </c>
      <c r="C245" s="99">
        <v>-111677.12</v>
      </c>
      <c r="D245" s="99">
        <v>0</v>
      </c>
      <c r="E245" s="99">
        <v>111677.12</v>
      </c>
      <c r="F245" s="99">
        <v>-111677.12</v>
      </c>
      <c r="G245" s="99">
        <v>0</v>
      </c>
      <c r="H245" s="105">
        <v>1</v>
      </c>
    </row>
    <row r="246" spans="1:8" ht="15" customHeight="1" x14ac:dyDescent="0.25">
      <c r="A246" s="103" t="s">
        <v>173</v>
      </c>
      <c r="B246" s="106">
        <v>118360495.57999994</v>
      </c>
      <c r="C246" s="106">
        <v>-111677.12</v>
      </c>
      <c r="D246" s="106">
        <v>118248818.45999993</v>
      </c>
      <c r="E246" s="106">
        <v>118343618.28503366</v>
      </c>
      <c r="F246" s="106">
        <v>-111677.12</v>
      </c>
      <c r="G246" s="106">
        <v>118231941.16503365</v>
      </c>
      <c r="H246" s="107">
        <v>0.99985740770276788</v>
      </c>
    </row>
    <row r="247" spans="1:8" ht="15" customHeight="1" thickBot="1" x14ac:dyDescent="0.3"/>
    <row r="248" spans="1:8" ht="15" customHeight="1" x14ac:dyDescent="0.25">
      <c r="A248" s="101" t="s">
        <v>254</v>
      </c>
      <c r="B248" s="106">
        <v>118360495.57999994</v>
      </c>
      <c r="C248" s="106">
        <v>-111677.12</v>
      </c>
      <c r="D248" s="106">
        <v>118248818.45999993</v>
      </c>
      <c r="E248" s="106">
        <v>118343618.28503366</v>
      </c>
      <c r="F248" s="106">
        <v>-111677.12</v>
      </c>
      <c r="G248" s="106">
        <v>118231941.16503365</v>
      </c>
      <c r="H248" s="108">
        <v>0.99985740770276788</v>
      </c>
    </row>
    <row r="249" spans="1:8" ht="15" customHeight="1" x14ac:dyDescent="0.25"/>
    <row r="250" spans="1:8" ht="15" customHeight="1" x14ac:dyDescent="0.25">
      <c r="A250" s="101" t="s">
        <v>255</v>
      </c>
      <c r="B250" s="99"/>
      <c r="C250" s="99"/>
      <c r="D250" s="99"/>
      <c r="E250" s="99"/>
      <c r="F250" s="99"/>
      <c r="G250" s="99"/>
      <c r="H250" s="102"/>
    </row>
    <row r="251" spans="1:8" ht="15" customHeight="1" x14ac:dyDescent="0.25">
      <c r="A251" s="103" t="s">
        <v>156</v>
      </c>
      <c r="B251" s="99"/>
      <c r="C251" s="99"/>
      <c r="D251" s="99"/>
      <c r="E251" s="99"/>
      <c r="F251" s="99"/>
      <c r="G251" s="99"/>
      <c r="H251" s="102"/>
    </row>
    <row r="252" spans="1:8" ht="15" customHeight="1" x14ac:dyDescent="0.25">
      <c r="A252" s="104" t="s">
        <v>256</v>
      </c>
      <c r="B252" s="99">
        <v>1930530.4900000002</v>
      </c>
      <c r="C252" s="99">
        <v>0</v>
      </c>
      <c r="D252" s="99">
        <v>1930530.4900000002</v>
      </c>
      <c r="E252" s="99">
        <v>1930530.4900000002</v>
      </c>
      <c r="F252" s="99">
        <v>0</v>
      </c>
      <c r="G252" s="99">
        <v>1930530.4900000002</v>
      </c>
      <c r="H252" s="105">
        <v>1</v>
      </c>
    </row>
    <row r="253" spans="1:8" ht="15" customHeight="1" x14ac:dyDescent="0.25">
      <c r="A253" s="104" t="s">
        <v>257</v>
      </c>
      <c r="B253" s="99">
        <v>11079386.24</v>
      </c>
      <c r="C253" s="99">
        <v>-11079386.24</v>
      </c>
      <c r="D253" s="99">
        <v>0</v>
      </c>
      <c r="E253" s="99">
        <v>11079386.24</v>
      </c>
      <c r="F253" s="99">
        <v>-11079386.24</v>
      </c>
      <c r="G253" s="99">
        <v>0</v>
      </c>
      <c r="H253" s="105">
        <v>1</v>
      </c>
    </row>
    <row r="254" spans="1:8" ht="15" customHeight="1" x14ac:dyDescent="0.25">
      <c r="A254" s="104" t="s">
        <v>258</v>
      </c>
      <c r="B254" s="99">
        <v>3514253.3199999994</v>
      </c>
      <c r="C254" s="99">
        <v>0</v>
      </c>
      <c r="D254" s="99">
        <v>3514253.3199999994</v>
      </c>
      <c r="E254" s="99">
        <v>3514253.3199999994</v>
      </c>
      <c r="F254" s="99">
        <v>0</v>
      </c>
      <c r="G254" s="99">
        <v>3514253.3199999994</v>
      </c>
      <c r="H254" s="105">
        <v>1</v>
      </c>
    </row>
    <row r="255" spans="1:8" ht="15" customHeight="1" x14ac:dyDescent="0.25">
      <c r="A255" s="104" t="s">
        <v>259</v>
      </c>
      <c r="B255" s="99">
        <v>56205200.120000005</v>
      </c>
      <c r="C255" s="99">
        <v>-56205200.120000005</v>
      </c>
      <c r="D255" s="99">
        <v>0</v>
      </c>
      <c r="E255" s="99">
        <v>56205200.120000005</v>
      </c>
      <c r="F255" s="99">
        <v>-56205200.120000005</v>
      </c>
      <c r="G255" s="99">
        <v>0</v>
      </c>
      <c r="H255" s="105">
        <v>1</v>
      </c>
    </row>
    <row r="256" spans="1:8" ht="15" customHeight="1" x14ac:dyDescent="0.25">
      <c r="A256" s="104" t="s">
        <v>260</v>
      </c>
      <c r="B256" s="99">
        <v>64423.11</v>
      </c>
      <c r="C256" s="99">
        <v>0</v>
      </c>
      <c r="D256" s="99">
        <v>64423.11</v>
      </c>
      <c r="E256" s="99">
        <v>64423.11</v>
      </c>
      <c r="F256" s="99">
        <v>0</v>
      </c>
      <c r="G256" s="99">
        <v>64423.11</v>
      </c>
      <c r="H256" s="105">
        <v>1</v>
      </c>
    </row>
    <row r="257" spans="1:8" ht="15" customHeight="1" x14ac:dyDescent="0.25">
      <c r="A257" s="104" t="s">
        <v>261</v>
      </c>
      <c r="B257" s="99">
        <v>7155240.1600000001</v>
      </c>
      <c r="C257" s="99">
        <v>-7155240.1600000001</v>
      </c>
      <c r="D257" s="99">
        <v>0</v>
      </c>
      <c r="E257" s="99">
        <v>7155240.1600000001</v>
      </c>
      <c r="F257" s="99">
        <v>-7155240.1600000001</v>
      </c>
      <c r="G257" s="99">
        <v>0</v>
      </c>
      <c r="H257" s="105">
        <v>1</v>
      </c>
    </row>
    <row r="258" spans="1:8" ht="15" customHeight="1" x14ac:dyDescent="0.25">
      <c r="A258" s="104" t="s">
        <v>262</v>
      </c>
      <c r="B258" s="99">
        <v>9407567.0800000001</v>
      </c>
      <c r="C258" s="99">
        <v>0</v>
      </c>
      <c r="D258" s="99">
        <v>9407567.0800000001</v>
      </c>
      <c r="E258" s="99">
        <v>9407567.0800000001</v>
      </c>
      <c r="F258" s="99">
        <v>0</v>
      </c>
      <c r="G258" s="99">
        <v>9407567.0800000001</v>
      </c>
      <c r="H258" s="105">
        <v>1</v>
      </c>
    </row>
    <row r="259" spans="1:8" ht="15" customHeight="1" thickBot="1" x14ac:dyDescent="0.3">
      <c r="A259" s="104" t="s">
        <v>263</v>
      </c>
      <c r="B259" s="99">
        <v>4298951.95</v>
      </c>
      <c r="C259" s="99">
        <v>-4298951.95</v>
      </c>
      <c r="D259" s="99">
        <v>0</v>
      </c>
      <c r="E259" s="99">
        <v>4298951.95</v>
      </c>
      <c r="F259" s="99">
        <v>-4298951.95</v>
      </c>
      <c r="G259" s="99">
        <v>0</v>
      </c>
      <c r="H259" s="105">
        <v>1</v>
      </c>
    </row>
    <row r="260" spans="1:8" ht="15" customHeight="1" x14ac:dyDescent="0.25">
      <c r="A260" s="103" t="s">
        <v>173</v>
      </c>
      <c r="B260" s="106">
        <v>93655552.469999999</v>
      </c>
      <c r="C260" s="106">
        <v>-78738778.469999999</v>
      </c>
      <c r="D260" s="106">
        <v>14916774</v>
      </c>
      <c r="E260" s="106">
        <v>93655552.469999999</v>
      </c>
      <c r="F260" s="106">
        <v>-78738778.469999999</v>
      </c>
      <c r="G260" s="106">
        <v>14916774</v>
      </c>
      <c r="H260" s="107">
        <v>1</v>
      </c>
    </row>
    <row r="261" spans="1:8" ht="15" customHeight="1" thickBot="1" x14ac:dyDescent="0.3"/>
    <row r="262" spans="1:8" ht="15" customHeight="1" x14ac:dyDescent="0.25">
      <c r="A262" s="101" t="s">
        <v>264</v>
      </c>
      <c r="B262" s="106">
        <v>93655552.469999999</v>
      </c>
      <c r="C262" s="106">
        <v>-78738778.469999999</v>
      </c>
      <c r="D262" s="106">
        <v>14916774</v>
      </c>
      <c r="E262" s="106">
        <v>93655552.469999999</v>
      </c>
      <c r="F262" s="106">
        <v>-78738778.469999999</v>
      </c>
      <c r="G262" s="106">
        <v>14916774</v>
      </c>
      <c r="H262" s="108">
        <v>1</v>
      </c>
    </row>
    <row r="263" spans="1:8" ht="15" customHeight="1" x14ac:dyDescent="0.25"/>
    <row r="264" spans="1:8" ht="15" customHeight="1" x14ac:dyDescent="0.25">
      <c r="A264" s="101" t="s">
        <v>265</v>
      </c>
      <c r="B264" s="99"/>
      <c r="C264" s="99"/>
      <c r="D264" s="99"/>
      <c r="E264" s="99"/>
      <c r="F264" s="99"/>
      <c r="G264" s="99"/>
      <c r="H264" s="102"/>
    </row>
    <row r="265" spans="1:8" ht="15" customHeight="1" x14ac:dyDescent="0.25">
      <c r="A265" s="103" t="s">
        <v>156</v>
      </c>
      <c r="B265" s="99"/>
      <c r="C265" s="99"/>
      <c r="D265" s="99"/>
      <c r="E265" s="99"/>
      <c r="F265" s="99"/>
      <c r="G265" s="99"/>
      <c r="H265" s="102"/>
    </row>
    <row r="266" spans="1:8" ht="15" customHeight="1" thickBot="1" x14ac:dyDescent="0.3">
      <c r="A266" s="104" t="s">
        <v>266</v>
      </c>
      <c r="B266" s="99">
        <v>26963566.109999996</v>
      </c>
      <c r="C266" s="99">
        <v>0</v>
      </c>
      <c r="D266" s="99">
        <v>26963566.109999996</v>
      </c>
      <c r="E266" s="99">
        <v>26963566.109999996</v>
      </c>
      <c r="F266" s="99">
        <v>0</v>
      </c>
      <c r="G266" s="99">
        <v>26963566.109999996</v>
      </c>
      <c r="H266" s="105">
        <v>1</v>
      </c>
    </row>
    <row r="267" spans="1:8" ht="15" customHeight="1" x14ac:dyDescent="0.25">
      <c r="A267" s="103" t="s">
        <v>173</v>
      </c>
      <c r="B267" s="106">
        <v>26963566.109999996</v>
      </c>
      <c r="C267" s="106">
        <v>0</v>
      </c>
      <c r="D267" s="106">
        <v>26963566.109999996</v>
      </c>
      <c r="E267" s="106">
        <v>26963566.109999996</v>
      </c>
      <c r="F267" s="106">
        <v>0</v>
      </c>
      <c r="G267" s="106">
        <v>26963566.109999996</v>
      </c>
      <c r="H267" s="107">
        <v>1</v>
      </c>
    </row>
    <row r="268" spans="1:8" ht="15" customHeight="1" thickBot="1" x14ac:dyDescent="0.3"/>
    <row r="269" spans="1:8" ht="15" customHeight="1" x14ac:dyDescent="0.25">
      <c r="A269" s="101" t="s">
        <v>267</v>
      </c>
      <c r="B269" s="106">
        <v>26963566.109999996</v>
      </c>
      <c r="C269" s="106">
        <v>0</v>
      </c>
      <c r="D269" s="106">
        <v>26963566.109999996</v>
      </c>
      <c r="E269" s="106">
        <v>26963566.109999996</v>
      </c>
      <c r="F269" s="106">
        <v>0</v>
      </c>
      <c r="G269" s="106">
        <v>26963566.109999996</v>
      </c>
      <c r="H269" s="108">
        <v>1</v>
      </c>
    </row>
    <row r="270" spans="1:8" ht="15" customHeight="1" x14ac:dyDescent="0.25"/>
    <row r="271" spans="1:8" ht="15" customHeight="1" x14ac:dyDescent="0.25">
      <c r="A271" s="101" t="s">
        <v>268</v>
      </c>
      <c r="B271" s="99"/>
      <c r="C271" s="99"/>
      <c r="D271" s="99"/>
      <c r="E271" s="99"/>
      <c r="F271" s="99"/>
      <c r="G271" s="99"/>
      <c r="H271" s="102"/>
    </row>
    <row r="272" spans="1:8" ht="15" customHeight="1" x14ac:dyDescent="0.25">
      <c r="A272" s="103" t="s">
        <v>156</v>
      </c>
      <c r="B272" s="99"/>
      <c r="C272" s="99"/>
      <c r="D272" s="99"/>
      <c r="E272" s="99"/>
      <c r="F272" s="99"/>
      <c r="G272" s="99"/>
      <c r="H272" s="102"/>
    </row>
    <row r="273" spans="1:8" ht="15" customHeight="1" x14ac:dyDescent="0.25">
      <c r="A273" s="104" t="s">
        <v>269</v>
      </c>
      <c r="B273" s="99">
        <v>198867825.06000012</v>
      </c>
      <c r="C273" s="99">
        <v>-25998941.777053084</v>
      </c>
      <c r="D273" s="99">
        <v>172868883.28294703</v>
      </c>
      <c r="E273" s="99">
        <v>192153609.68924618</v>
      </c>
      <c r="F273" s="99">
        <v>-25121160.293546859</v>
      </c>
      <c r="G273" s="99">
        <v>167032449.39569932</v>
      </c>
      <c r="H273" s="105">
        <v>0.96623779955994282</v>
      </c>
    </row>
    <row r="274" spans="1:8" ht="15" customHeight="1" x14ac:dyDescent="0.25">
      <c r="A274" s="104" t="s">
        <v>270</v>
      </c>
      <c r="B274" s="99">
        <v>43145044.199999735</v>
      </c>
      <c r="C274" s="99">
        <v>-382129.20999999996</v>
      </c>
      <c r="D274" s="99">
        <v>42762914.989999734</v>
      </c>
      <c r="E274" s="99">
        <v>41688372.569724239</v>
      </c>
      <c r="F274" s="99">
        <v>-369227.68701797945</v>
      </c>
      <c r="G274" s="99">
        <v>41319144.882706262</v>
      </c>
      <c r="H274" s="105">
        <v>0.96623779955994338</v>
      </c>
    </row>
    <row r="275" spans="1:8" ht="15" customHeight="1" x14ac:dyDescent="0.25">
      <c r="A275" s="104" t="s">
        <v>271</v>
      </c>
      <c r="B275" s="99">
        <v>517249.99999999988</v>
      </c>
      <c r="C275" s="99">
        <v>-517249.99999999988</v>
      </c>
      <c r="D275" s="99">
        <v>0</v>
      </c>
      <c r="E275" s="99">
        <v>517249.99999999988</v>
      </c>
      <c r="F275" s="99">
        <v>-517249.99999999988</v>
      </c>
      <c r="G275" s="99">
        <v>0</v>
      </c>
      <c r="H275" s="105">
        <v>1</v>
      </c>
    </row>
    <row r="276" spans="1:8" ht="15" customHeight="1" x14ac:dyDescent="0.25">
      <c r="A276" s="104" t="s">
        <v>272</v>
      </c>
      <c r="B276" s="99">
        <v>-87190440.170000017</v>
      </c>
      <c r="C276" s="99">
        <v>0</v>
      </c>
      <c r="D276" s="99">
        <v>-87190440.170000017</v>
      </c>
      <c r="E276" s="99">
        <v>-84246699.052523702</v>
      </c>
      <c r="F276" s="99">
        <v>0</v>
      </c>
      <c r="G276" s="99">
        <v>-84246699.052523702</v>
      </c>
      <c r="H276" s="105">
        <v>0.96623779955994327</v>
      </c>
    </row>
    <row r="277" spans="1:8" ht="15" customHeight="1" x14ac:dyDescent="0.25">
      <c r="A277" s="104" t="s">
        <v>273</v>
      </c>
      <c r="B277" s="99">
        <v>-450999.99999999988</v>
      </c>
      <c r="C277" s="99">
        <v>450999.99999999988</v>
      </c>
      <c r="D277" s="99">
        <v>0</v>
      </c>
      <c r="E277" s="99">
        <v>-450999.99999999988</v>
      </c>
      <c r="F277" s="99">
        <v>450999.99999999988</v>
      </c>
      <c r="G277" s="99">
        <v>0</v>
      </c>
      <c r="H277" s="105">
        <v>1</v>
      </c>
    </row>
    <row r="278" spans="1:8" ht="15" customHeight="1" x14ac:dyDescent="0.25">
      <c r="A278" s="104" t="s">
        <v>274</v>
      </c>
      <c r="B278" s="99">
        <v>33274249.420000002</v>
      </c>
      <c r="C278" s="99">
        <v>0</v>
      </c>
      <c r="D278" s="99">
        <v>33274249.420000002</v>
      </c>
      <c r="E278" s="99">
        <v>32150837.541589521</v>
      </c>
      <c r="F278" s="99">
        <v>0</v>
      </c>
      <c r="G278" s="99">
        <v>32150837.541589521</v>
      </c>
      <c r="H278" s="105">
        <v>0.96623779955994327</v>
      </c>
    </row>
    <row r="279" spans="1:8" ht="15" customHeight="1" x14ac:dyDescent="0.25">
      <c r="A279" s="104" t="s">
        <v>275</v>
      </c>
      <c r="B279" s="99">
        <v>13913478.790000003</v>
      </c>
      <c r="C279" s="99">
        <v>0</v>
      </c>
      <c r="D279" s="99">
        <v>13913478.790000003</v>
      </c>
      <c r="E279" s="99">
        <v>13351685.865977854</v>
      </c>
      <c r="F279" s="99">
        <v>0</v>
      </c>
      <c r="G279" s="99">
        <v>13351685.865977854</v>
      </c>
      <c r="H279" s="105">
        <v>0.959622396921615</v>
      </c>
    </row>
    <row r="280" spans="1:8" ht="15" customHeight="1" x14ac:dyDescent="0.25">
      <c r="A280" s="104" t="s">
        <v>276</v>
      </c>
      <c r="B280" s="99">
        <v>-567225.02000000014</v>
      </c>
      <c r="C280" s="99">
        <v>0</v>
      </c>
      <c r="D280" s="99">
        <v>-567225.02000000014</v>
      </c>
      <c r="E280" s="99">
        <v>-536770.6124634631</v>
      </c>
      <c r="F280" s="99">
        <v>0</v>
      </c>
      <c r="G280" s="99">
        <v>-536770.6124634631</v>
      </c>
      <c r="H280" s="105">
        <v>0.94630983037994865</v>
      </c>
    </row>
    <row r="281" spans="1:8" ht="15" customHeight="1" x14ac:dyDescent="0.25">
      <c r="A281" s="104" t="s">
        <v>277</v>
      </c>
      <c r="B281" s="99">
        <v>596800.06999999995</v>
      </c>
      <c r="C281" s="99">
        <v>-596800.06999999995</v>
      </c>
      <c r="D281" s="99">
        <v>0</v>
      </c>
      <c r="E281" s="99">
        <v>572702.71365638741</v>
      </c>
      <c r="F281" s="99">
        <v>-572702.71365638741</v>
      </c>
      <c r="G281" s="99">
        <v>0</v>
      </c>
      <c r="H281" s="105">
        <v>0.95962239692161477</v>
      </c>
    </row>
    <row r="282" spans="1:8" ht="15" customHeight="1" x14ac:dyDescent="0.25">
      <c r="A282" s="104" t="s">
        <v>278</v>
      </c>
      <c r="B282" s="99">
        <v>27957509.389999997</v>
      </c>
      <c r="C282" s="99">
        <v>0</v>
      </c>
      <c r="D282" s="99">
        <v>27957509.389999997</v>
      </c>
      <c r="E282" s="99">
        <v>27013602.354170047</v>
      </c>
      <c r="F282" s="99">
        <v>0</v>
      </c>
      <c r="G282" s="99">
        <v>27013602.354170047</v>
      </c>
      <c r="H282" s="105">
        <v>0.96623779955994316</v>
      </c>
    </row>
    <row r="283" spans="1:8" ht="15" customHeight="1" x14ac:dyDescent="0.25">
      <c r="A283" s="104" t="s">
        <v>279</v>
      </c>
      <c r="B283" s="99">
        <v>472966.62</v>
      </c>
      <c r="C283" s="99">
        <v>-472966.62</v>
      </c>
      <c r="D283" s="99">
        <v>0</v>
      </c>
      <c r="E283" s="99">
        <v>447572.9619475776</v>
      </c>
      <c r="F283" s="99">
        <v>-447572.9619475776</v>
      </c>
      <c r="G283" s="99">
        <v>0</v>
      </c>
      <c r="H283" s="105">
        <v>0.94630983037994865</v>
      </c>
    </row>
    <row r="284" spans="1:8" ht="15" customHeight="1" x14ac:dyDescent="0.25">
      <c r="A284" s="104" t="s">
        <v>280</v>
      </c>
      <c r="B284" s="99">
        <v>737.52</v>
      </c>
      <c r="C284" s="99">
        <v>-737.52</v>
      </c>
      <c r="D284" s="99">
        <v>0</v>
      </c>
      <c r="E284" s="99">
        <v>737.52</v>
      </c>
      <c r="F284" s="99">
        <v>-737.52</v>
      </c>
      <c r="G284" s="99">
        <v>0</v>
      </c>
      <c r="H284" s="105">
        <v>1</v>
      </c>
    </row>
    <row r="285" spans="1:8" ht="15" customHeight="1" x14ac:dyDescent="0.25">
      <c r="A285" s="104" t="s">
        <v>281</v>
      </c>
      <c r="B285" s="99">
        <v>179199.28999999998</v>
      </c>
      <c r="C285" s="99">
        <v>-179199.28999999998</v>
      </c>
      <c r="D285" s="99">
        <v>0</v>
      </c>
      <c r="E285" s="99">
        <v>179199.28999999998</v>
      </c>
      <c r="F285" s="99">
        <v>-179199.28999999998</v>
      </c>
      <c r="G285" s="99">
        <v>0</v>
      </c>
      <c r="H285" s="105">
        <v>1</v>
      </c>
    </row>
    <row r="286" spans="1:8" ht="15" customHeight="1" x14ac:dyDescent="0.25">
      <c r="A286" s="104" t="s">
        <v>282</v>
      </c>
      <c r="B286" s="99">
        <v>11849.72</v>
      </c>
      <c r="C286" s="99">
        <v>-11849.72</v>
      </c>
      <c r="D286" s="99">
        <v>0</v>
      </c>
      <c r="E286" s="99">
        <v>11213.506523249884</v>
      </c>
      <c r="F286" s="99">
        <v>-11213.506523249884</v>
      </c>
      <c r="G286" s="99">
        <v>0</v>
      </c>
      <c r="H286" s="105">
        <v>0.94630983037994854</v>
      </c>
    </row>
    <row r="287" spans="1:8" ht="15" customHeight="1" x14ac:dyDescent="0.25">
      <c r="A287" s="104" t="s">
        <v>283</v>
      </c>
      <c r="B287" s="99">
        <v>76570193.749999925</v>
      </c>
      <c r="C287" s="99">
        <v>0</v>
      </c>
      <c r="D287" s="99">
        <v>76570193.749999925</v>
      </c>
      <c r="E287" s="99">
        <v>73985015.520878464</v>
      </c>
      <c r="F287" s="99">
        <v>0</v>
      </c>
      <c r="G287" s="99">
        <v>73985015.520878464</v>
      </c>
      <c r="H287" s="105">
        <v>0.96623779955994349</v>
      </c>
    </row>
    <row r="288" spans="1:8" ht="15" customHeight="1" x14ac:dyDescent="0.25">
      <c r="A288" s="104" t="s">
        <v>284</v>
      </c>
      <c r="B288" s="99">
        <v>35795.86</v>
      </c>
      <c r="C288" s="99">
        <v>-35795.86</v>
      </c>
      <c r="D288" s="99">
        <v>0</v>
      </c>
      <c r="E288" s="99">
        <v>35795.86</v>
      </c>
      <c r="F288" s="99">
        <v>-35795.86</v>
      </c>
      <c r="G288" s="99">
        <v>0</v>
      </c>
      <c r="H288" s="105">
        <v>1</v>
      </c>
    </row>
    <row r="289" spans="1:8" ht="15" customHeight="1" x14ac:dyDescent="0.25">
      <c r="A289" s="104" t="s">
        <v>285</v>
      </c>
      <c r="B289" s="99">
        <v>276772.43999999994</v>
      </c>
      <c r="C289" s="99">
        <v>-276772.43999999994</v>
      </c>
      <c r="D289" s="99">
        <v>0</v>
      </c>
      <c r="E289" s="99">
        <v>276772.43999999994</v>
      </c>
      <c r="F289" s="99">
        <v>-276772.43999999994</v>
      </c>
      <c r="G289" s="99">
        <v>0</v>
      </c>
      <c r="H289" s="105">
        <v>1</v>
      </c>
    </row>
    <row r="290" spans="1:8" ht="15" customHeight="1" x14ac:dyDescent="0.25">
      <c r="A290" s="104" t="s">
        <v>286</v>
      </c>
      <c r="B290" s="99">
        <v>269537.69999999995</v>
      </c>
      <c r="C290" s="99">
        <v>-269537.69999999995</v>
      </c>
      <c r="D290" s="99">
        <v>0</v>
      </c>
      <c r="E290" s="99">
        <v>255066.17516800141</v>
      </c>
      <c r="F290" s="99">
        <v>-255066.17516800141</v>
      </c>
      <c r="G290" s="99">
        <v>0</v>
      </c>
      <c r="H290" s="105">
        <v>0.94630983037994854</v>
      </c>
    </row>
    <row r="291" spans="1:8" ht="15" customHeight="1" x14ac:dyDescent="0.25">
      <c r="A291" s="104" t="s">
        <v>287</v>
      </c>
      <c r="B291" s="99">
        <v>2251482.04</v>
      </c>
      <c r="C291" s="99">
        <v>-2251482.04</v>
      </c>
      <c r="D291" s="99">
        <v>0</v>
      </c>
      <c r="E291" s="99">
        <v>2251482.04</v>
      </c>
      <c r="F291" s="99">
        <v>-2251482.04</v>
      </c>
      <c r="G291" s="99">
        <v>0</v>
      </c>
      <c r="H291" s="105">
        <v>1</v>
      </c>
    </row>
    <row r="292" spans="1:8" ht="15" customHeight="1" x14ac:dyDescent="0.25">
      <c r="A292" s="104" t="s">
        <v>288</v>
      </c>
      <c r="B292" s="99">
        <v>3241623.8799999994</v>
      </c>
      <c r="C292" s="99">
        <v>0</v>
      </c>
      <c r="D292" s="99">
        <v>3241623.8799999994</v>
      </c>
      <c r="E292" s="99">
        <v>3241623.8799999994</v>
      </c>
      <c r="F292" s="99">
        <v>0</v>
      </c>
      <c r="G292" s="99">
        <v>3241623.8799999994</v>
      </c>
      <c r="H292" s="105">
        <v>1</v>
      </c>
    </row>
    <row r="293" spans="1:8" ht="15" customHeight="1" x14ac:dyDescent="0.25">
      <c r="A293" s="104" t="s">
        <v>289</v>
      </c>
      <c r="B293" s="99">
        <v>37043.83</v>
      </c>
      <c r="C293" s="99">
        <v>0</v>
      </c>
      <c r="D293" s="99">
        <v>37043.83</v>
      </c>
      <c r="E293" s="99">
        <v>0</v>
      </c>
      <c r="F293" s="99">
        <v>0</v>
      </c>
      <c r="G293" s="99">
        <v>0</v>
      </c>
      <c r="H293" s="105">
        <v>0</v>
      </c>
    </row>
    <row r="294" spans="1:8" ht="15" customHeight="1" x14ac:dyDescent="0.25">
      <c r="A294" s="104" t="s">
        <v>290</v>
      </c>
      <c r="B294" s="99">
        <v>78078.23</v>
      </c>
      <c r="C294" s="99">
        <v>0</v>
      </c>
      <c r="D294" s="99">
        <v>78078.23</v>
      </c>
      <c r="E294" s="99">
        <v>0</v>
      </c>
      <c r="F294" s="99">
        <v>0</v>
      </c>
      <c r="G294" s="99">
        <v>0</v>
      </c>
      <c r="H294" s="105">
        <v>0</v>
      </c>
    </row>
    <row r="295" spans="1:8" ht="15" customHeight="1" x14ac:dyDescent="0.25">
      <c r="A295" s="104" t="s">
        <v>291</v>
      </c>
      <c r="B295" s="99">
        <v>3205384.45</v>
      </c>
      <c r="C295" s="99">
        <v>-3205384.45</v>
      </c>
      <c r="D295" s="99">
        <v>0</v>
      </c>
      <c r="E295" s="99">
        <v>3205384.45</v>
      </c>
      <c r="F295" s="99">
        <v>-3205384.45</v>
      </c>
      <c r="G295" s="99">
        <v>0</v>
      </c>
      <c r="H295" s="105">
        <v>1</v>
      </c>
    </row>
    <row r="296" spans="1:8" ht="15" customHeight="1" x14ac:dyDescent="0.25">
      <c r="A296" s="104" t="s">
        <v>292</v>
      </c>
      <c r="B296" s="99">
        <v>12363900.409999998</v>
      </c>
      <c r="C296" s="99">
        <v>-2331067.3004999999</v>
      </c>
      <c r="D296" s="99">
        <v>10032833.109499998</v>
      </c>
      <c r="E296" s="99">
        <v>11946467.926136678</v>
      </c>
      <c r="F296" s="99">
        <v>-2252365.3390612574</v>
      </c>
      <c r="G296" s="99">
        <v>9694102.5870754197</v>
      </c>
      <c r="H296" s="105">
        <v>0.96623779955994327</v>
      </c>
    </row>
    <row r="297" spans="1:8" ht="15" customHeight="1" x14ac:dyDescent="0.25">
      <c r="A297" s="104" t="s">
        <v>293</v>
      </c>
      <c r="B297" s="99">
        <v>9530341.8900000025</v>
      </c>
      <c r="C297" s="99">
        <v>0</v>
      </c>
      <c r="D297" s="99">
        <v>9530341.8900000025</v>
      </c>
      <c r="E297" s="99">
        <v>9208576.5768475514</v>
      </c>
      <c r="F297" s="99">
        <v>0</v>
      </c>
      <c r="G297" s="99">
        <v>9208576.5768475514</v>
      </c>
      <c r="H297" s="105">
        <v>0.96623779955994304</v>
      </c>
    </row>
    <row r="298" spans="1:8" ht="15" customHeight="1" thickBot="1" x14ac:dyDescent="0.3">
      <c r="A298" s="104" t="s">
        <v>294</v>
      </c>
      <c r="B298" s="99">
        <v>13568423.979999999</v>
      </c>
      <c r="C298" s="99">
        <v>0</v>
      </c>
      <c r="D298" s="99">
        <v>13568423.979999999</v>
      </c>
      <c r="E298" s="99">
        <v>13110324.129931569</v>
      </c>
      <c r="F298" s="99">
        <v>0</v>
      </c>
      <c r="G298" s="99">
        <v>13110324.129931569</v>
      </c>
      <c r="H298" s="105">
        <v>0.96623779955994349</v>
      </c>
    </row>
    <row r="299" spans="1:8" ht="15" customHeight="1" x14ac:dyDescent="0.25">
      <c r="A299" s="103" t="s">
        <v>173</v>
      </c>
      <c r="B299" s="106">
        <v>352156823.34999979</v>
      </c>
      <c r="C299" s="106">
        <v>-36078913.99755308</v>
      </c>
      <c r="D299" s="106">
        <v>316077909.35244668</v>
      </c>
      <c r="E299" s="106">
        <v>340368823.34681016</v>
      </c>
      <c r="F299" s="106">
        <v>-35044930.276921317</v>
      </c>
      <c r="G299" s="106">
        <v>305323893.06988883</v>
      </c>
      <c r="H299" s="107">
        <v>0.96652627686991077</v>
      </c>
    </row>
    <row r="300" spans="1:8" ht="15" customHeight="1" thickBot="1" x14ac:dyDescent="0.3"/>
    <row r="301" spans="1:8" ht="15" customHeight="1" x14ac:dyDescent="0.25">
      <c r="A301" s="101" t="s">
        <v>295</v>
      </c>
      <c r="B301" s="106">
        <v>352156823.34999979</v>
      </c>
      <c r="C301" s="106">
        <v>-36078913.99755308</v>
      </c>
      <c r="D301" s="106">
        <v>316077909.35244668</v>
      </c>
      <c r="E301" s="106">
        <v>340368823.34681016</v>
      </c>
      <c r="F301" s="106">
        <v>-35044930.276921317</v>
      </c>
      <c r="G301" s="106">
        <v>305323893.06988883</v>
      </c>
      <c r="H301" s="108">
        <v>0.96652627686991077</v>
      </c>
    </row>
    <row r="302" spans="1:8" ht="15" customHeight="1" thickBot="1" x14ac:dyDescent="0.3"/>
    <row r="303" spans="1:8" ht="15" customHeight="1" x14ac:dyDescent="0.25">
      <c r="A303" s="100" t="s">
        <v>296</v>
      </c>
      <c r="B303" s="106">
        <v>1608239041.2510204</v>
      </c>
      <c r="C303" s="106">
        <v>-210410167.63065693</v>
      </c>
      <c r="D303" s="106">
        <v>1397828873.6203635</v>
      </c>
      <c r="E303" s="106">
        <v>1552226399.075536</v>
      </c>
      <c r="F303" s="106">
        <v>-203225429.17652196</v>
      </c>
      <c r="G303" s="106">
        <v>1349000969.899014</v>
      </c>
      <c r="H303" s="108">
        <v>0.96517144482954897</v>
      </c>
    </row>
    <row r="304" spans="1:8" ht="15" customHeight="1" x14ac:dyDescent="0.25"/>
    <row r="305" spans="1:8" ht="15" customHeight="1" x14ac:dyDescent="0.25">
      <c r="A305" s="100" t="s">
        <v>297</v>
      </c>
      <c r="B305" s="99"/>
      <c r="C305" s="99"/>
      <c r="D305" s="99"/>
      <c r="E305" s="99"/>
      <c r="F305" s="99"/>
      <c r="G305" s="99"/>
      <c r="H305" s="99"/>
    </row>
    <row r="306" spans="1:8" ht="15" customHeight="1" x14ac:dyDescent="0.25">
      <c r="A306" s="101" t="s">
        <v>298</v>
      </c>
      <c r="B306" s="99"/>
      <c r="C306" s="99"/>
      <c r="D306" s="99"/>
      <c r="E306" s="99"/>
      <c r="F306" s="99"/>
      <c r="G306" s="99"/>
      <c r="H306" s="102"/>
    </row>
    <row r="307" spans="1:8" ht="15" customHeight="1" x14ac:dyDescent="0.25">
      <c r="A307" s="103" t="s">
        <v>299</v>
      </c>
      <c r="B307" s="99"/>
      <c r="C307" s="99"/>
      <c r="D307" s="99"/>
      <c r="E307" s="99"/>
      <c r="F307" s="99"/>
      <c r="G307" s="99"/>
      <c r="H307" s="102"/>
    </row>
    <row r="308" spans="1:8" ht="15" customHeight="1" x14ac:dyDescent="0.25">
      <c r="A308" s="104" t="s">
        <v>300</v>
      </c>
      <c r="B308" s="99">
        <v>78212834.320265859</v>
      </c>
      <c r="C308" s="99">
        <v>0</v>
      </c>
      <c r="D308" s="99">
        <v>78212834.320265859</v>
      </c>
      <c r="E308" s="99">
        <v>75572196.930960104</v>
      </c>
      <c r="F308" s="99">
        <v>0</v>
      </c>
      <c r="G308" s="99">
        <v>75572196.930960104</v>
      </c>
      <c r="H308" s="105">
        <v>0.96623779955994338</v>
      </c>
    </row>
    <row r="309" spans="1:8" ht="15" customHeight="1" x14ac:dyDescent="0.25">
      <c r="A309" s="104" t="s">
        <v>301</v>
      </c>
      <c r="B309" s="99">
        <v>-864263.77090997295</v>
      </c>
      <c r="C309" s="99">
        <v>0</v>
      </c>
      <c r="D309" s="99">
        <v>-864263.77090997295</v>
      </c>
      <c r="E309" s="99">
        <v>-835084.32424343121</v>
      </c>
      <c r="F309" s="99">
        <v>0</v>
      </c>
      <c r="G309" s="99">
        <v>-835084.32424343121</v>
      </c>
      <c r="H309" s="105">
        <v>0.96623779955994327</v>
      </c>
    </row>
    <row r="310" spans="1:8" ht="15" customHeight="1" x14ac:dyDescent="0.25">
      <c r="A310" s="104" t="s">
        <v>302</v>
      </c>
      <c r="B310" s="99">
        <v>1143857.9471488306</v>
      </c>
      <c r="C310" s="99">
        <v>0</v>
      </c>
      <c r="D310" s="99">
        <v>1143857.9471488306</v>
      </c>
      <c r="E310" s="99">
        <v>0</v>
      </c>
      <c r="F310" s="99">
        <v>0</v>
      </c>
      <c r="G310" s="99">
        <v>0</v>
      </c>
      <c r="H310" s="105">
        <v>0</v>
      </c>
    </row>
    <row r="311" spans="1:8" ht="15" customHeight="1" x14ac:dyDescent="0.25">
      <c r="A311" s="104" t="s">
        <v>303</v>
      </c>
      <c r="B311" s="99">
        <v>97909610.292740583</v>
      </c>
      <c r="C311" s="99">
        <v>0</v>
      </c>
      <c r="D311" s="99">
        <v>97909610.292740583</v>
      </c>
      <c r="E311" s="99">
        <v>0</v>
      </c>
      <c r="F311" s="99">
        <v>0</v>
      </c>
      <c r="G311" s="99">
        <v>0</v>
      </c>
      <c r="H311" s="105">
        <v>0</v>
      </c>
    </row>
    <row r="312" spans="1:8" ht="15" customHeight="1" x14ac:dyDescent="0.25">
      <c r="A312" s="104" t="s">
        <v>304</v>
      </c>
      <c r="B312" s="99">
        <v>2355941.0639795414</v>
      </c>
      <c r="C312" s="99">
        <v>-2355941.0639795414</v>
      </c>
      <c r="D312" s="99">
        <v>0</v>
      </c>
      <c r="E312" s="99">
        <v>2355941.0639795414</v>
      </c>
      <c r="F312" s="99">
        <v>-2355941.0639795414</v>
      </c>
      <c r="G312" s="99">
        <v>0</v>
      </c>
      <c r="H312" s="105">
        <v>1</v>
      </c>
    </row>
    <row r="313" spans="1:8" ht="15" customHeight="1" thickBot="1" x14ac:dyDescent="0.3">
      <c r="A313" s="104" t="s">
        <v>305</v>
      </c>
      <c r="B313" s="99">
        <v>225120.43147424512</v>
      </c>
      <c r="C313" s="99">
        <v>-225120.43147424512</v>
      </c>
      <c r="D313" s="99">
        <v>0</v>
      </c>
      <c r="E313" s="99">
        <v>213033.67732345374</v>
      </c>
      <c r="F313" s="99">
        <v>-213033.67732345374</v>
      </c>
      <c r="G313" s="99">
        <v>0</v>
      </c>
      <c r="H313" s="105">
        <v>0.94630983037994854</v>
      </c>
    </row>
    <row r="314" spans="1:8" ht="15" customHeight="1" x14ac:dyDescent="0.25">
      <c r="A314" s="103" t="s">
        <v>306</v>
      </c>
      <c r="B314" s="106">
        <v>178983100.28469908</v>
      </c>
      <c r="C314" s="106">
        <v>-2581061.4954537866</v>
      </c>
      <c r="D314" s="106">
        <v>176402038.78924531</v>
      </c>
      <c r="E314" s="106">
        <v>77306087.348019674</v>
      </c>
      <c r="F314" s="106">
        <v>-2568974.741302995</v>
      </c>
      <c r="G314" s="106">
        <v>74737112.606716678</v>
      </c>
      <c r="H314" s="107">
        <v>0.43191836114724191</v>
      </c>
    </row>
    <row r="315" spans="1:8" ht="15" customHeight="1" thickBot="1" x14ac:dyDescent="0.3"/>
    <row r="316" spans="1:8" ht="15" customHeight="1" x14ac:dyDescent="0.25">
      <c r="A316" s="101" t="s">
        <v>307</v>
      </c>
      <c r="B316" s="106">
        <v>178983100.28469908</v>
      </c>
      <c r="C316" s="106">
        <v>-2581061.4954537866</v>
      </c>
      <c r="D316" s="106">
        <v>176402038.78924531</v>
      </c>
      <c r="E316" s="106">
        <v>77306087.348019674</v>
      </c>
      <c r="F316" s="106">
        <v>-2568974.741302995</v>
      </c>
      <c r="G316" s="106">
        <v>74737112.606716678</v>
      </c>
      <c r="H316" s="108">
        <v>0.43191836114724191</v>
      </c>
    </row>
    <row r="317" spans="1:8" ht="15" customHeight="1" x14ac:dyDescent="0.25"/>
    <row r="318" spans="1:8" ht="15" customHeight="1" x14ac:dyDescent="0.25">
      <c r="A318" s="101" t="s">
        <v>308</v>
      </c>
      <c r="B318" s="99"/>
      <c r="C318" s="99"/>
      <c r="D318" s="99"/>
      <c r="E318" s="99"/>
      <c r="F318" s="99"/>
      <c r="G318" s="99"/>
      <c r="H318" s="102"/>
    </row>
    <row r="319" spans="1:8" ht="15" customHeight="1" x14ac:dyDescent="0.25">
      <c r="A319" s="103" t="s">
        <v>299</v>
      </c>
      <c r="B319" s="99"/>
      <c r="C319" s="99"/>
      <c r="D319" s="99"/>
      <c r="E319" s="99"/>
      <c r="F319" s="99"/>
      <c r="G319" s="99"/>
      <c r="H319" s="102"/>
    </row>
    <row r="320" spans="1:8" ht="15" customHeight="1" x14ac:dyDescent="0.25">
      <c r="A320" s="104" t="s">
        <v>309</v>
      </c>
      <c r="B320" s="99">
        <v>26508624.911251657</v>
      </c>
      <c r="C320" s="99">
        <v>0</v>
      </c>
      <c r="D320" s="99">
        <v>26508624.911251657</v>
      </c>
      <c r="E320" s="99">
        <v>25085372.343372233</v>
      </c>
      <c r="F320" s="99">
        <v>0</v>
      </c>
      <c r="G320" s="99">
        <v>25085372.343372233</v>
      </c>
      <c r="H320" s="105">
        <v>0.94630983037994854</v>
      </c>
    </row>
    <row r="321" spans="1:8" ht="15" customHeight="1" x14ac:dyDescent="0.25">
      <c r="A321" s="104" t="s">
        <v>310</v>
      </c>
      <c r="B321" s="99">
        <v>9711696</v>
      </c>
      <c r="C321" s="99">
        <v>0</v>
      </c>
      <c r="D321" s="99">
        <v>9711696</v>
      </c>
      <c r="E321" s="99">
        <v>9190273.3944616243</v>
      </c>
      <c r="F321" s="99">
        <v>0</v>
      </c>
      <c r="G321" s="99">
        <v>9190273.3944616243</v>
      </c>
      <c r="H321" s="105">
        <v>0.94630983037994854</v>
      </c>
    </row>
    <row r="322" spans="1:8" ht="15" customHeight="1" x14ac:dyDescent="0.25">
      <c r="A322" s="104" t="s">
        <v>311</v>
      </c>
      <c r="B322" s="99">
        <v>39192835.809007868</v>
      </c>
      <c r="C322" s="99">
        <v>-39192835.809007868</v>
      </c>
      <c r="D322" s="99">
        <v>0</v>
      </c>
      <c r="E322" s="99">
        <v>39192835.809007868</v>
      </c>
      <c r="F322" s="99">
        <v>-39192835.809007868</v>
      </c>
      <c r="G322" s="99">
        <v>0</v>
      </c>
      <c r="H322" s="105">
        <v>1</v>
      </c>
    </row>
    <row r="323" spans="1:8" ht="15" customHeight="1" thickBot="1" x14ac:dyDescent="0.3">
      <c r="A323" s="104" t="s">
        <v>312</v>
      </c>
      <c r="B323" s="99">
        <v>1656365.06</v>
      </c>
      <c r="C323" s="99">
        <v>0</v>
      </c>
      <c r="D323" s="99">
        <v>1656365.06</v>
      </c>
      <c r="E323" s="99">
        <v>1656365.06</v>
      </c>
      <c r="F323" s="99">
        <v>0</v>
      </c>
      <c r="G323" s="99">
        <v>1656365.06</v>
      </c>
      <c r="H323" s="105">
        <v>1</v>
      </c>
    </row>
    <row r="324" spans="1:8" ht="15" customHeight="1" x14ac:dyDescent="0.25">
      <c r="A324" s="103" t="s">
        <v>306</v>
      </c>
      <c r="B324" s="106">
        <v>77069521.78025952</v>
      </c>
      <c r="C324" s="106">
        <v>-39192835.809007868</v>
      </c>
      <c r="D324" s="106">
        <v>37876685.971251652</v>
      </c>
      <c r="E324" s="106">
        <v>75124846.606841728</v>
      </c>
      <c r="F324" s="106">
        <v>-39192835.809007868</v>
      </c>
      <c r="G324" s="106">
        <v>35932010.79783386</v>
      </c>
      <c r="H324" s="107">
        <v>0.9747672604098615</v>
      </c>
    </row>
    <row r="325" spans="1:8" ht="15" customHeight="1" thickBot="1" x14ac:dyDescent="0.3"/>
    <row r="326" spans="1:8" ht="15" customHeight="1" x14ac:dyDescent="0.25">
      <c r="A326" s="101" t="s">
        <v>313</v>
      </c>
      <c r="B326" s="106">
        <v>77069521.78025952</v>
      </c>
      <c r="C326" s="106">
        <v>-39192835.809007868</v>
      </c>
      <c r="D326" s="106">
        <v>37876685.971251652</v>
      </c>
      <c r="E326" s="106">
        <v>75124846.606841728</v>
      </c>
      <c r="F326" s="106">
        <v>-39192835.809007868</v>
      </c>
      <c r="G326" s="106">
        <v>35932010.79783386</v>
      </c>
      <c r="H326" s="108">
        <v>0.9747672604098615</v>
      </c>
    </row>
    <row r="327" spans="1:8" ht="15" customHeight="1" x14ac:dyDescent="0.25"/>
    <row r="328" spans="1:8" ht="15" customHeight="1" x14ac:dyDescent="0.25">
      <c r="A328" s="101" t="s">
        <v>314</v>
      </c>
      <c r="B328" s="99"/>
      <c r="C328" s="99"/>
      <c r="D328" s="99"/>
      <c r="E328" s="99"/>
      <c r="F328" s="99"/>
      <c r="G328" s="99"/>
      <c r="H328" s="102"/>
    </row>
    <row r="329" spans="1:8" ht="15" customHeight="1" x14ac:dyDescent="0.25">
      <c r="A329" s="103" t="s">
        <v>299</v>
      </c>
      <c r="B329" s="99"/>
      <c r="C329" s="99"/>
      <c r="D329" s="99"/>
      <c r="E329" s="99"/>
      <c r="F329" s="99"/>
      <c r="G329" s="99"/>
      <c r="H329" s="102"/>
    </row>
    <row r="330" spans="1:8" ht="15" customHeight="1" x14ac:dyDescent="0.25">
      <c r="A330" s="104" t="s">
        <v>315</v>
      </c>
      <c r="B330" s="99">
        <v>77497190.42594485</v>
      </c>
      <c r="C330" s="99">
        <v>0</v>
      </c>
      <c r="D330" s="99">
        <v>77497190.42594485</v>
      </c>
      <c r="E330" s="99">
        <v>73336353.126898438</v>
      </c>
      <c r="F330" s="99">
        <v>0</v>
      </c>
      <c r="G330" s="99">
        <v>73336353.126898438</v>
      </c>
      <c r="H330" s="105">
        <v>0.94630983037994842</v>
      </c>
    </row>
    <row r="331" spans="1:8" ht="15" customHeight="1" x14ac:dyDescent="0.25">
      <c r="A331" s="104" t="s">
        <v>316</v>
      </c>
      <c r="B331" s="99">
        <v>31131772.091992065</v>
      </c>
      <c r="C331" s="99">
        <v>0</v>
      </c>
      <c r="D331" s="99">
        <v>31131772.091992065</v>
      </c>
      <c r="E331" s="99">
        <v>29460301.967800226</v>
      </c>
      <c r="F331" s="99">
        <v>0</v>
      </c>
      <c r="G331" s="99">
        <v>29460301.967800226</v>
      </c>
      <c r="H331" s="105">
        <v>0.94630983037994854</v>
      </c>
    </row>
    <row r="332" spans="1:8" ht="15" customHeight="1" x14ac:dyDescent="0.25">
      <c r="A332" s="104" t="s">
        <v>317</v>
      </c>
      <c r="B332" s="99">
        <v>13872269.53557357</v>
      </c>
      <c r="C332" s="99">
        <v>0</v>
      </c>
      <c r="D332" s="99">
        <v>13872269.53557357</v>
      </c>
      <c r="E332" s="99">
        <v>13127465.031193553</v>
      </c>
      <c r="F332" s="99">
        <v>0</v>
      </c>
      <c r="G332" s="99">
        <v>13127465.031193553</v>
      </c>
      <c r="H332" s="105">
        <v>0.94630983037994854</v>
      </c>
    </row>
    <row r="333" spans="1:8" ht="15" customHeight="1" x14ac:dyDescent="0.25">
      <c r="A333" s="104" t="s">
        <v>318</v>
      </c>
      <c r="B333" s="99">
        <v>38240283.153906845</v>
      </c>
      <c r="C333" s="99">
        <v>0</v>
      </c>
      <c r="D333" s="99">
        <v>38240283.153906845</v>
      </c>
      <c r="E333" s="99">
        <v>36187155.865054786</v>
      </c>
      <c r="F333" s="99">
        <v>0</v>
      </c>
      <c r="G333" s="99">
        <v>36187155.865054786</v>
      </c>
      <c r="H333" s="105">
        <v>0.94630983037994842</v>
      </c>
    </row>
    <row r="334" spans="1:8" ht="15" customHeight="1" x14ac:dyDescent="0.25">
      <c r="A334" s="104" t="s">
        <v>319</v>
      </c>
      <c r="B334" s="99">
        <v>3337499.2963150269</v>
      </c>
      <c r="C334" s="99">
        <v>0</v>
      </c>
      <c r="D334" s="99">
        <v>3337499.2963150269</v>
      </c>
      <c r="E334" s="99">
        <v>0</v>
      </c>
      <c r="F334" s="99">
        <v>0</v>
      </c>
      <c r="G334" s="99">
        <v>0</v>
      </c>
      <c r="H334" s="105">
        <v>0</v>
      </c>
    </row>
    <row r="335" spans="1:8" ht="15" customHeight="1" x14ac:dyDescent="0.25">
      <c r="A335" s="104" t="s">
        <v>320</v>
      </c>
      <c r="B335" s="99">
        <v>767443.57356143836</v>
      </c>
      <c r="C335" s="99">
        <v>-767443.57356143836</v>
      </c>
      <c r="D335" s="99">
        <v>0</v>
      </c>
      <c r="E335" s="99">
        <v>726239.39792310633</v>
      </c>
      <c r="F335" s="99">
        <v>-726239.39792310633</v>
      </c>
      <c r="G335" s="99">
        <v>0</v>
      </c>
      <c r="H335" s="105">
        <v>0.94630983037994854</v>
      </c>
    </row>
    <row r="336" spans="1:8" ht="15" customHeight="1" thickBot="1" x14ac:dyDescent="0.3">
      <c r="A336" s="104" t="s">
        <v>321</v>
      </c>
      <c r="B336" s="99">
        <v>4895480.5146370297</v>
      </c>
      <c r="C336" s="99">
        <v>0</v>
      </c>
      <c r="D336" s="99">
        <v>4895480.5146370297</v>
      </c>
      <c r="E336" s="99">
        <v>4632641.3354345104</v>
      </c>
      <c r="F336" s="99">
        <v>0</v>
      </c>
      <c r="G336" s="99">
        <v>4632641.3354345104</v>
      </c>
      <c r="H336" s="105">
        <v>0.94630983037994842</v>
      </c>
    </row>
    <row r="337" spans="1:8" ht="15" customHeight="1" x14ac:dyDescent="0.25">
      <c r="A337" s="103" t="s">
        <v>306</v>
      </c>
      <c r="B337" s="106">
        <v>169741938.59193081</v>
      </c>
      <c r="C337" s="106">
        <v>-767443.57356143836</v>
      </c>
      <c r="D337" s="106">
        <v>168974495.01836938</v>
      </c>
      <c r="E337" s="106">
        <v>157470156.72430462</v>
      </c>
      <c r="F337" s="106">
        <v>-726239.39792310633</v>
      </c>
      <c r="G337" s="106">
        <v>156743917.3263815</v>
      </c>
      <c r="H337" s="107">
        <v>0.92770330084936614</v>
      </c>
    </row>
    <row r="338" spans="1:8" ht="15" customHeight="1" thickBot="1" x14ac:dyDescent="0.3"/>
    <row r="339" spans="1:8" ht="15" customHeight="1" x14ac:dyDescent="0.25">
      <c r="A339" s="101" t="s">
        <v>322</v>
      </c>
      <c r="B339" s="106">
        <v>169741938.59193081</v>
      </c>
      <c r="C339" s="106">
        <v>-767443.57356143836</v>
      </c>
      <c r="D339" s="106">
        <v>168974495.01836938</v>
      </c>
      <c r="E339" s="106">
        <v>157470156.72430462</v>
      </c>
      <c r="F339" s="106">
        <v>-726239.39792310633</v>
      </c>
      <c r="G339" s="106">
        <v>156743917.3263815</v>
      </c>
      <c r="H339" s="108">
        <v>0.92770330084936614</v>
      </c>
    </row>
    <row r="340" spans="1:8" ht="15" customHeight="1" x14ac:dyDescent="0.25"/>
    <row r="341" spans="1:8" ht="15" customHeight="1" x14ac:dyDescent="0.25">
      <c r="A341" s="101" t="s">
        <v>323</v>
      </c>
      <c r="B341" s="99"/>
      <c r="C341" s="99"/>
      <c r="D341" s="99"/>
      <c r="E341" s="99"/>
      <c r="F341" s="99"/>
      <c r="G341" s="99"/>
      <c r="H341" s="102"/>
    </row>
    <row r="342" spans="1:8" ht="15" customHeight="1" x14ac:dyDescent="0.25">
      <c r="A342" s="103" t="s">
        <v>299</v>
      </c>
      <c r="B342" s="99"/>
      <c r="C342" s="99"/>
      <c r="D342" s="99"/>
      <c r="E342" s="99"/>
      <c r="F342" s="99"/>
      <c r="G342" s="99"/>
      <c r="H342" s="102"/>
    </row>
    <row r="343" spans="1:8" ht="15" customHeight="1" x14ac:dyDescent="0.25">
      <c r="A343" s="104" t="s">
        <v>324</v>
      </c>
      <c r="B343" s="99">
        <v>313187806.42904592</v>
      </c>
      <c r="C343" s="99">
        <v>0</v>
      </c>
      <c r="D343" s="99">
        <v>313187806.42904592</v>
      </c>
      <c r="E343" s="99">
        <v>296372699.97893858</v>
      </c>
      <c r="F343" s="99">
        <v>0</v>
      </c>
      <c r="G343" s="99">
        <v>296372699.97893858</v>
      </c>
      <c r="H343" s="105">
        <v>0.94630983037994854</v>
      </c>
    </row>
    <row r="344" spans="1:8" ht="15" customHeight="1" x14ac:dyDescent="0.25">
      <c r="A344" s="104" t="s">
        <v>325</v>
      </c>
      <c r="B344" s="99">
        <v>8272812</v>
      </c>
      <c r="C344" s="99">
        <v>0</v>
      </c>
      <c r="D344" s="99">
        <v>8272812</v>
      </c>
      <c r="E344" s="99">
        <v>7828643.3204852026</v>
      </c>
      <c r="F344" s="99">
        <v>0</v>
      </c>
      <c r="G344" s="99">
        <v>7828643.3204852026</v>
      </c>
      <c r="H344" s="105">
        <v>0.94630983037994854</v>
      </c>
    </row>
    <row r="345" spans="1:8" ht="15" customHeight="1" x14ac:dyDescent="0.25">
      <c r="A345" s="104" t="s">
        <v>326</v>
      </c>
      <c r="B345" s="99">
        <v>453816</v>
      </c>
      <c r="C345" s="99">
        <v>-453816</v>
      </c>
      <c r="D345" s="99">
        <v>0</v>
      </c>
      <c r="E345" s="99">
        <v>429450.5419837067</v>
      </c>
      <c r="F345" s="99">
        <v>-429450.5419837067</v>
      </c>
      <c r="G345" s="99">
        <v>0</v>
      </c>
      <c r="H345" s="105">
        <v>0.94630983037994854</v>
      </c>
    </row>
    <row r="346" spans="1:8" ht="15" customHeight="1" x14ac:dyDescent="0.25">
      <c r="A346" s="104" t="s">
        <v>327</v>
      </c>
      <c r="B346" s="99">
        <v>11048704.458153656</v>
      </c>
      <c r="C346" s="99">
        <v>-11048704.458153656</v>
      </c>
      <c r="D346" s="99">
        <v>0</v>
      </c>
      <c r="E346" s="99">
        <v>11048704.458153656</v>
      </c>
      <c r="F346" s="99">
        <v>-11048704.458153656</v>
      </c>
      <c r="G346" s="99">
        <v>0</v>
      </c>
      <c r="H346" s="105">
        <v>1</v>
      </c>
    </row>
    <row r="347" spans="1:8" ht="15" customHeight="1" thickBot="1" x14ac:dyDescent="0.3">
      <c r="A347" s="104" t="s">
        <v>328</v>
      </c>
      <c r="B347" s="99">
        <v>21294168.47954379</v>
      </c>
      <c r="C347" s="99">
        <v>-21294168.47954379</v>
      </c>
      <c r="D347" s="99">
        <v>0</v>
      </c>
      <c r="E347" s="99">
        <v>20150880.961959131</v>
      </c>
      <c r="F347" s="99">
        <v>-20150880.961959131</v>
      </c>
      <c r="G347" s="99">
        <v>0</v>
      </c>
      <c r="H347" s="105">
        <v>0.94630983037994854</v>
      </c>
    </row>
    <row r="348" spans="1:8" ht="15" customHeight="1" x14ac:dyDescent="0.25">
      <c r="A348" s="103" t="s">
        <v>306</v>
      </c>
      <c r="B348" s="106">
        <v>354257307.36674339</v>
      </c>
      <c r="C348" s="106">
        <v>-32796688.937697448</v>
      </c>
      <c r="D348" s="106">
        <v>321460618.42904592</v>
      </c>
      <c r="E348" s="106">
        <v>335830379.26152027</v>
      </c>
      <c r="F348" s="106">
        <v>-31629035.962096494</v>
      </c>
      <c r="G348" s="106">
        <v>304201343.29942375</v>
      </c>
      <c r="H348" s="107">
        <v>0.94798433872206134</v>
      </c>
    </row>
    <row r="349" spans="1:8" ht="15" customHeight="1" thickBot="1" x14ac:dyDescent="0.3"/>
    <row r="350" spans="1:8" ht="15" customHeight="1" x14ac:dyDescent="0.25">
      <c r="A350" s="101" t="s">
        <v>329</v>
      </c>
      <c r="B350" s="106">
        <v>354257307.36674339</v>
      </c>
      <c r="C350" s="106">
        <v>-32796688.937697448</v>
      </c>
      <c r="D350" s="106">
        <v>321460618.42904592</v>
      </c>
      <c r="E350" s="106">
        <v>335830379.26152027</v>
      </c>
      <c r="F350" s="106">
        <v>-31629035.962096494</v>
      </c>
      <c r="G350" s="106">
        <v>304201343.29942375</v>
      </c>
      <c r="H350" s="108">
        <v>0.94798433872206134</v>
      </c>
    </row>
    <row r="351" spans="1:8" ht="15" customHeight="1" x14ac:dyDescent="0.25"/>
    <row r="352" spans="1:8" ht="15" customHeight="1" x14ac:dyDescent="0.25">
      <c r="A352" s="101" t="s">
        <v>330</v>
      </c>
      <c r="B352" s="99"/>
      <c r="C352" s="99"/>
      <c r="D352" s="99"/>
      <c r="E352" s="99"/>
      <c r="F352" s="99"/>
      <c r="G352" s="99"/>
      <c r="H352" s="102"/>
    </row>
    <row r="353" spans="1:8" ht="15" customHeight="1" x14ac:dyDescent="0.25">
      <c r="A353" s="103" t="s">
        <v>299</v>
      </c>
      <c r="B353" s="99"/>
      <c r="C353" s="99"/>
      <c r="D353" s="99"/>
      <c r="E353" s="99"/>
      <c r="F353" s="99"/>
      <c r="G353" s="99"/>
      <c r="H353" s="102"/>
    </row>
    <row r="354" spans="1:8" ht="15" customHeight="1" x14ac:dyDescent="0.25">
      <c r="A354" s="104" t="s">
        <v>331</v>
      </c>
      <c r="B354" s="99">
        <v>99539803.699417382</v>
      </c>
      <c r="C354" s="99">
        <v>0</v>
      </c>
      <c r="D354" s="99">
        <v>99539803.699417382</v>
      </c>
      <c r="E354" s="99">
        <v>88309746.550932333</v>
      </c>
      <c r="F354" s="99">
        <v>0</v>
      </c>
      <c r="G354" s="99">
        <v>88309746.550932333</v>
      </c>
      <c r="H354" s="105">
        <v>0.88718023613551911</v>
      </c>
    </row>
    <row r="355" spans="1:8" ht="15" customHeight="1" x14ac:dyDescent="0.25">
      <c r="A355" s="104" t="s">
        <v>332</v>
      </c>
      <c r="B355" s="99">
        <v>231151.35951367178</v>
      </c>
      <c r="C355" s="99">
        <v>-231151.35951367178</v>
      </c>
      <c r="D355" s="99">
        <v>0</v>
      </c>
      <c r="E355" s="99">
        <v>218740.80381347725</v>
      </c>
      <c r="F355" s="99">
        <v>-218740.80381347725</v>
      </c>
      <c r="G355" s="99">
        <v>0</v>
      </c>
      <c r="H355" s="105">
        <v>0.94630983037994854</v>
      </c>
    </row>
    <row r="356" spans="1:8" ht="15" customHeight="1" x14ac:dyDescent="0.25">
      <c r="A356" s="104" t="s">
        <v>333</v>
      </c>
      <c r="B356" s="99">
        <v>19007.313911251578</v>
      </c>
      <c r="C356" s="99">
        <v>0</v>
      </c>
      <c r="D356" s="99">
        <v>19007.313911251578</v>
      </c>
      <c r="E356" s="99">
        <v>0</v>
      </c>
      <c r="F356" s="99">
        <v>0</v>
      </c>
      <c r="G356" s="99">
        <v>0</v>
      </c>
      <c r="H356" s="105">
        <v>0</v>
      </c>
    </row>
    <row r="357" spans="1:8" ht="15" customHeight="1" x14ac:dyDescent="0.25">
      <c r="A357" s="104" t="s">
        <v>334</v>
      </c>
      <c r="B357" s="99">
        <v>12418728.554921353</v>
      </c>
      <c r="C357" s="99">
        <v>0</v>
      </c>
      <c r="D357" s="99">
        <v>12418728.554921353</v>
      </c>
      <c r="E357" s="99">
        <v>11751964.912342248</v>
      </c>
      <c r="F357" s="99">
        <v>0</v>
      </c>
      <c r="G357" s="99">
        <v>11751964.912342248</v>
      </c>
      <c r="H357" s="105">
        <v>0.94630983037994854</v>
      </c>
    </row>
    <row r="358" spans="1:8" ht="15" customHeight="1" x14ac:dyDescent="0.25">
      <c r="A358" s="104" t="s">
        <v>335</v>
      </c>
      <c r="B358" s="99">
        <v>1883508.0488955337</v>
      </c>
      <c r="C358" s="99">
        <v>0</v>
      </c>
      <c r="D358" s="99">
        <v>1883508.0488955337</v>
      </c>
      <c r="E358" s="99">
        <v>1883508.0488955337</v>
      </c>
      <c r="F358" s="99">
        <v>0</v>
      </c>
      <c r="G358" s="99">
        <v>1883508.0488955337</v>
      </c>
      <c r="H358" s="105">
        <v>1</v>
      </c>
    </row>
    <row r="359" spans="1:8" ht="15" customHeight="1" thickBot="1" x14ac:dyDescent="0.3">
      <c r="A359" s="104" t="s">
        <v>336</v>
      </c>
      <c r="B359" s="99">
        <v>131052.39891327659</v>
      </c>
      <c r="C359" s="99">
        <v>0</v>
      </c>
      <c r="D359" s="99">
        <v>131052.39891327659</v>
      </c>
      <c r="E359" s="99">
        <v>0</v>
      </c>
      <c r="F359" s="99">
        <v>0</v>
      </c>
      <c r="G359" s="99">
        <v>0</v>
      </c>
      <c r="H359" s="105">
        <v>0</v>
      </c>
    </row>
    <row r="360" spans="1:8" ht="15" customHeight="1" x14ac:dyDescent="0.25">
      <c r="A360" s="103" t="s">
        <v>306</v>
      </c>
      <c r="B360" s="106">
        <v>114223251.37557247</v>
      </c>
      <c r="C360" s="106">
        <v>-231151.35951367178</v>
      </c>
      <c r="D360" s="106">
        <v>113992100.0160588</v>
      </c>
      <c r="E360" s="106">
        <v>102163960.31598359</v>
      </c>
      <c r="F360" s="106">
        <v>-218740.80381347725</v>
      </c>
      <c r="G360" s="106">
        <v>101945219.51217012</v>
      </c>
      <c r="H360" s="107">
        <v>0.89442350034375007</v>
      </c>
    </row>
    <row r="361" spans="1:8" ht="15" customHeight="1" thickBot="1" x14ac:dyDescent="0.3"/>
    <row r="362" spans="1:8" ht="15" customHeight="1" x14ac:dyDescent="0.25">
      <c r="A362" s="101" t="s">
        <v>337</v>
      </c>
      <c r="B362" s="106">
        <v>114223251.37557247</v>
      </c>
      <c r="C362" s="106">
        <v>-231151.35951367178</v>
      </c>
      <c r="D362" s="106">
        <v>113992100.0160588</v>
      </c>
      <c r="E362" s="106">
        <v>102163960.31598359</v>
      </c>
      <c r="F362" s="106">
        <v>-218740.80381347725</v>
      </c>
      <c r="G362" s="106">
        <v>101945219.51217012</v>
      </c>
      <c r="H362" s="108">
        <v>0.89442350034375007</v>
      </c>
    </row>
    <row r="363" spans="1:8" ht="15" customHeight="1" x14ac:dyDescent="0.25"/>
    <row r="364" spans="1:8" ht="15" customHeight="1" x14ac:dyDescent="0.25">
      <c r="A364" s="101" t="s">
        <v>338</v>
      </c>
      <c r="B364" s="99"/>
      <c r="C364" s="99"/>
      <c r="D364" s="99"/>
      <c r="E364" s="99"/>
      <c r="F364" s="99"/>
      <c r="G364" s="99"/>
      <c r="H364" s="102"/>
    </row>
    <row r="365" spans="1:8" ht="15" customHeight="1" x14ac:dyDescent="0.25">
      <c r="A365" s="103" t="s">
        <v>299</v>
      </c>
      <c r="B365" s="99"/>
      <c r="C365" s="99"/>
      <c r="D365" s="99"/>
      <c r="E365" s="99"/>
      <c r="F365" s="99"/>
      <c r="G365" s="99"/>
      <c r="H365" s="102"/>
    </row>
    <row r="366" spans="1:8" ht="15" customHeight="1" x14ac:dyDescent="0.25">
      <c r="A366" s="104" t="s">
        <v>339</v>
      </c>
      <c r="B366" s="99">
        <v>3501987.5264744014</v>
      </c>
      <c r="C366" s="99">
        <v>0</v>
      </c>
      <c r="D366" s="99">
        <v>3501987.5264744014</v>
      </c>
      <c r="E366" s="99">
        <v>3501987.5264744014</v>
      </c>
      <c r="F366" s="99">
        <v>0</v>
      </c>
      <c r="G366" s="99">
        <v>3501987.5264744014</v>
      </c>
      <c r="H366" s="105">
        <v>1</v>
      </c>
    </row>
    <row r="367" spans="1:8" ht="15" customHeight="1" x14ac:dyDescent="0.25">
      <c r="A367" s="104" t="s">
        <v>340</v>
      </c>
      <c r="B367" s="99">
        <v>39091563.791146949</v>
      </c>
      <c r="C367" s="99">
        <v>0</v>
      </c>
      <c r="D367" s="99">
        <v>39091563.791146949</v>
      </c>
      <c r="E367" s="99">
        <v>39091563.791146949</v>
      </c>
      <c r="F367" s="99">
        <v>0</v>
      </c>
      <c r="G367" s="99">
        <v>39091563.791146949</v>
      </c>
      <c r="H367" s="105">
        <v>1</v>
      </c>
    </row>
    <row r="368" spans="1:8" ht="15" customHeight="1" x14ac:dyDescent="0.25">
      <c r="A368" s="104" t="s">
        <v>341</v>
      </c>
      <c r="B368" s="99">
        <v>58243484.124667436</v>
      </c>
      <c r="C368" s="99">
        <v>0</v>
      </c>
      <c r="D368" s="99">
        <v>58243484.124667436</v>
      </c>
      <c r="E368" s="99">
        <v>58243484.124667436</v>
      </c>
      <c r="F368" s="99">
        <v>0</v>
      </c>
      <c r="G368" s="99">
        <v>58243484.124667436</v>
      </c>
      <c r="H368" s="105">
        <v>1</v>
      </c>
    </row>
    <row r="369" spans="1:8" ht="15" customHeight="1" x14ac:dyDescent="0.25">
      <c r="A369" s="104" t="s">
        <v>342</v>
      </c>
      <c r="B369" s="99">
        <v>62978140.306836918</v>
      </c>
      <c r="C369" s="99">
        <v>0</v>
      </c>
      <c r="D369" s="99">
        <v>62978140.306836918</v>
      </c>
      <c r="E369" s="99">
        <v>62978140.306836918</v>
      </c>
      <c r="F369" s="99">
        <v>0</v>
      </c>
      <c r="G369" s="99">
        <v>62978140.306836918</v>
      </c>
      <c r="H369" s="105">
        <v>1</v>
      </c>
    </row>
    <row r="370" spans="1:8" ht="15" customHeight="1" x14ac:dyDescent="0.25">
      <c r="A370" s="104" t="s">
        <v>343</v>
      </c>
      <c r="B370" s="99">
        <v>24424441.917085841</v>
      </c>
      <c r="C370" s="99">
        <v>0</v>
      </c>
      <c r="D370" s="99">
        <v>24424441.917085841</v>
      </c>
      <c r="E370" s="99">
        <v>24424441.917085841</v>
      </c>
      <c r="F370" s="99">
        <v>0</v>
      </c>
      <c r="G370" s="99">
        <v>24424441.917085841</v>
      </c>
      <c r="H370" s="105">
        <v>1</v>
      </c>
    </row>
    <row r="371" spans="1:8" ht="15" customHeight="1" x14ac:dyDescent="0.25">
      <c r="A371" s="104" t="s">
        <v>344</v>
      </c>
      <c r="B371" s="99">
        <v>62243278.91295144</v>
      </c>
      <c r="C371" s="99">
        <v>0</v>
      </c>
      <c r="D371" s="99">
        <v>62243278.91295144</v>
      </c>
      <c r="E371" s="99">
        <v>62243278.91295144</v>
      </c>
      <c r="F371" s="99">
        <v>0</v>
      </c>
      <c r="G371" s="99">
        <v>62243278.91295144</v>
      </c>
      <c r="H371" s="105">
        <v>1</v>
      </c>
    </row>
    <row r="372" spans="1:8" ht="15" customHeight="1" x14ac:dyDescent="0.25">
      <c r="A372" s="104" t="s">
        <v>345</v>
      </c>
      <c r="B372" s="99">
        <v>78442581.656958923</v>
      </c>
      <c r="C372" s="99">
        <v>0</v>
      </c>
      <c r="D372" s="99">
        <v>78442581.656958923</v>
      </c>
      <c r="E372" s="99">
        <v>78442581.656958923</v>
      </c>
      <c r="F372" s="99">
        <v>0</v>
      </c>
      <c r="G372" s="99">
        <v>78442581.656958923</v>
      </c>
      <c r="H372" s="105">
        <v>1</v>
      </c>
    </row>
    <row r="373" spans="1:8" ht="15" customHeight="1" x14ac:dyDescent="0.25">
      <c r="A373" s="104" t="s">
        <v>346</v>
      </c>
      <c r="B373" s="99">
        <v>33060773.861501671</v>
      </c>
      <c r="C373" s="99">
        <v>0</v>
      </c>
      <c r="D373" s="99">
        <v>33060773.861501671</v>
      </c>
      <c r="E373" s="99">
        <v>33060773.861501671</v>
      </c>
      <c r="F373" s="99">
        <v>0</v>
      </c>
      <c r="G373" s="99">
        <v>33060773.861501671</v>
      </c>
      <c r="H373" s="105">
        <v>1</v>
      </c>
    </row>
    <row r="374" spans="1:8" ht="15" customHeight="1" x14ac:dyDescent="0.25">
      <c r="A374" s="104" t="s">
        <v>347</v>
      </c>
      <c r="B374" s="99">
        <v>48962692.037345909</v>
      </c>
      <c r="C374" s="99">
        <v>0</v>
      </c>
      <c r="D374" s="99">
        <v>48962692.037345909</v>
      </c>
      <c r="E374" s="99">
        <v>48850811.721907422</v>
      </c>
      <c r="F374" s="99">
        <v>0</v>
      </c>
      <c r="G374" s="99">
        <v>48850811.721907422</v>
      </c>
      <c r="H374" s="105">
        <v>0.99771498847830609</v>
      </c>
    </row>
    <row r="375" spans="1:8" ht="15" customHeight="1" x14ac:dyDescent="0.25">
      <c r="A375" s="104" t="s">
        <v>348</v>
      </c>
      <c r="B375" s="99">
        <v>3037050.5528620086</v>
      </c>
      <c r="C375" s="99">
        <v>0</v>
      </c>
      <c r="D375" s="99">
        <v>3037050.5528620086</v>
      </c>
      <c r="E375" s="99">
        <v>3037050.5528620086</v>
      </c>
      <c r="F375" s="99">
        <v>0</v>
      </c>
      <c r="G375" s="99">
        <v>3037050.5528620086</v>
      </c>
      <c r="H375" s="105">
        <v>1</v>
      </c>
    </row>
    <row r="376" spans="1:8" ht="15" customHeight="1" x14ac:dyDescent="0.25">
      <c r="A376" s="104" t="s">
        <v>349</v>
      </c>
      <c r="B376" s="99">
        <v>17482632.307334684</v>
      </c>
      <c r="C376" s="99">
        <v>0</v>
      </c>
      <c r="D376" s="99">
        <v>17482632.307334684</v>
      </c>
      <c r="E376" s="99">
        <v>17482632.307334684</v>
      </c>
      <c r="F376" s="99">
        <v>0</v>
      </c>
      <c r="G376" s="99">
        <v>17482632.307334684</v>
      </c>
      <c r="H376" s="105">
        <v>1</v>
      </c>
    </row>
    <row r="377" spans="1:8" ht="15" customHeight="1" x14ac:dyDescent="0.25">
      <c r="A377" s="104" t="s">
        <v>350</v>
      </c>
      <c r="B377" s="99">
        <v>185281.8239078534</v>
      </c>
      <c r="C377" s="99">
        <v>-185281.8239078534</v>
      </c>
      <c r="D377" s="99">
        <v>0</v>
      </c>
      <c r="E377" s="99">
        <v>175334.01135472825</v>
      </c>
      <c r="F377" s="99">
        <v>-175334.01135472825</v>
      </c>
      <c r="G377" s="99">
        <v>0</v>
      </c>
      <c r="H377" s="105">
        <v>0.94630983037994865</v>
      </c>
    </row>
    <row r="378" spans="1:8" ht="15" customHeight="1" x14ac:dyDescent="0.25">
      <c r="A378" s="104" t="s">
        <v>351</v>
      </c>
      <c r="B378" s="99">
        <v>1242790.3008419578</v>
      </c>
      <c r="C378" s="99">
        <v>-1242790.3008419578</v>
      </c>
      <c r="D378" s="99">
        <v>0</v>
      </c>
      <c r="E378" s="99">
        <v>1242790.3008419578</v>
      </c>
      <c r="F378" s="99">
        <v>-1242790.3008419578</v>
      </c>
      <c r="G378" s="99">
        <v>0</v>
      </c>
      <c r="H378" s="105">
        <v>1</v>
      </c>
    </row>
    <row r="379" spans="1:8" ht="15" customHeight="1" x14ac:dyDescent="0.25">
      <c r="A379" s="104" t="s">
        <v>352</v>
      </c>
      <c r="B379" s="99">
        <v>5777956.8210190181</v>
      </c>
      <c r="C379" s="99">
        <v>-5777956.8210190181</v>
      </c>
      <c r="D379" s="99">
        <v>0</v>
      </c>
      <c r="E379" s="99">
        <v>5777956.8210190181</v>
      </c>
      <c r="F379" s="99">
        <v>-5777956.8210190181</v>
      </c>
      <c r="G379" s="99">
        <v>0</v>
      </c>
      <c r="H379" s="105">
        <v>1</v>
      </c>
    </row>
    <row r="380" spans="1:8" ht="15" customHeight="1" thickBot="1" x14ac:dyDescent="0.3">
      <c r="A380" s="104" t="s">
        <v>353</v>
      </c>
      <c r="B380" s="99">
        <v>-49933901.249297708</v>
      </c>
      <c r="C380" s="99">
        <v>0</v>
      </c>
      <c r="D380" s="99">
        <v>-49933901.249297708</v>
      </c>
      <c r="E380" s="99">
        <v>-49933901.249297701</v>
      </c>
      <c r="F380" s="99">
        <v>0</v>
      </c>
      <c r="G380" s="99">
        <v>-49933901.249297701</v>
      </c>
      <c r="H380" s="105">
        <v>0.99999999999999989</v>
      </c>
    </row>
    <row r="381" spans="1:8" ht="15" customHeight="1" x14ac:dyDescent="0.25">
      <c r="A381" s="103" t="s">
        <v>306</v>
      </c>
      <c r="B381" s="106">
        <v>388740754.69163728</v>
      </c>
      <c r="C381" s="106">
        <v>-7206028.9457688294</v>
      </c>
      <c r="D381" s="106">
        <v>381534725.74586844</v>
      </c>
      <c r="E381" s="106">
        <v>388618926.56364572</v>
      </c>
      <c r="F381" s="106">
        <v>-7196081.133215704</v>
      </c>
      <c r="G381" s="106">
        <v>381422845.43043</v>
      </c>
      <c r="H381" s="107">
        <v>0.99968660829480516</v>
      </c>
    </row>
    <row r="382" spans="1:8" ht="15" customHeight="1" thickBot="1" x14ac:dyDescent="0.3"/>
    <row r="383" spans="1:8" ht="15" customHeight="1" x14ac:dyDescent="0.25">
      <c r="A383" s="101" t="s">
        <v>354</v>
      </c>
      <c r="B383" s="106">
        <v>388740754.69163728</v>
      </c>
      <c r="C383" s="106">
        <v>-7206028.9457688294</v>
      </c>
      <c r="D383" s="106">
        <v>381534725.74586844</v>
      </c>
      <c r="E383" s="106">
        <v>388618926.56364572</v>
      </c>
      <c r="F383" s="106">
        <v>-7196081.133215704</v>
      </c>
      <c r="G383" s="106">
        <v>381422845.43043</v>
      </c>
      <c r="H383" s="108">
        <v>0.99968660829480516</v>
      </c>
    </row>
    <row r="384" spans="1:8" ht="15" customHeight="1" x14ac:dyDescent="0.25"/>
    <row r="385" spans="1:8" ht="15" customHeight="1" x14ac:dyDescent="0.25">
      <c r="A385" s="101" t="s">
        <v>355</v>
      </c>
      <c r="B385" s="99"/>
      <c r="C385" s="99"/>
      <c r="D385" s="99"/>
      <c r="E385" s="99"/>
      <c r="F385" s="99"/>
      <c r="G385" s="99"/>
      <c r="H385" s="102"/>
    </row>
    <row r="386" spans="1:8" ht="15" customHeight="1" x14ac:dyDescent="0.25">
      <c r="A386" s="103" t="s">
        <v>299</v>
      </c>
      <c r="B386" s="99"/>
      <c r="C386" s="99"/>
      <c r="D386" s="99"/>
      <c r="E386" s="99"/>
      <c r="F386" s="99"/>
      <c r="G386" s="99"/>
      <c r="H386" s="102"/>
    </row>
    <row r="387" spans="1:8" ht="15" customHeight="1" x14ac:dyDescent="0.25">
      <c r="A387" s="104" t="s">
        <v>356</v>
      </c>
      <c r="B387" s="99">
        <v>8268916.3050529538</v>
      </c>
      <c r="C387" s="99">
        <v>0</v>
      </c>
      <c r="D387" s="99">
        <v>8268916.3050529538</v>
      </c>
      <c r="E387" s="99">
        <v>7989739.4953397037</v>
      </c>
      <c r="F387" s="99">
        <v>0</v>
      </c>
      <c r="G387" s="99">
        <v>7989739.4953397037</v>
      </c>
      <c r="H387" s="105">
        <v>0.96623779955994338</v>
      </c>
    </row>
    <row r="388" spans="1:8" ht="15" customHeight="1" x14ac:dyDescent="0.25">
      <c r="A388" s="104" t="s">
        <v>357</v>
      </c>
      <c r="B388" s="99">
        <v>54706983.148997381</v>
      </c>
      <c r="C388" s="99">
        <v>0</v>
      </c>
      <c r="D388" s="99">
        <v>54706983.148997381</v>
      </c>
      <c r="E388" s="99">
        <v>52859955.018450126</v>
      </c>
      <c r="F388" s="99">
        <v>0</v>
      </c>
      <c r="G388" s="99">
        <v>52859955.018450126</v>
      </c>
      <c r="H388" s="105">
        <v>0.96623779955994327</v>
      </c>
    </row>
    <row r="389" spans="1:8" ht="15" customHeight="1" x14ac:dyDescent="0.25">
      <c r="A389" s="104" t="s">
        <v>358</v>
      </c>
      <c r="B389" s="99">
        <v>105197.09826152977</v>
      </c>
      <c r="C389" s="99">
        <v>-105197.09826152977</v>
      </c>
      <c r="D389" s="99">
        <v>0</v>
      </c>
      <c r="E389" s="99">
        <v>105197.09826152977</v>
      </c>
      <c r="F389" s="99">
        <v>-105197.09826152977</v>
      </c>
      <c r="G389" s="99">
        <v>0</v>
      </c>
      <c r="H389" s="105">
        <v>1</v>
      </c>
    </row>
    <row r="390" spans="1:8" ht="15" customHeight="1" thickBot="1" x14ac:dyDescent="0.3">
      <c r="A390" s="104" t="s">
        <v>359</v>
      </c>
      <c r="B390" s="99">
        <v>75733.592343710829</v>
      </c>
      <c r="C390" s="99">
        <v>-75733.592343710829</v>
      </c>
      <c r="D390" s="99">
        <v>0</v>
      </c>
      <c r="E390" s="99">
        <v>71667.442924841162</v>
      </c>
      <c r="F390" s="99">
        <v>-71667.442924841162</v>
      </c>
      <c r="G390" s="99">
        <v>0</v>
      </c>
      <c r="H390" s="105">
        <v>0.94630983037994854</v>
      </c>
    </row>
    <row r="391" spans="1:8" ht="15" customHeight="1" x14ac:dyDescent="0.25">
      <c r="A391" s="103" t="s">
        <v>306</v>
      </c>
      <c r="B391" s="106">
        <v>63156830.14465557</v>
      </c>
      <c r="C391" s="106">
        <v>-180930.69060524058</v>
      </c>
      <c r="D391" s="106">
        <v>62975899.454050332</v>
      </c>
      <c r="E391" s="106">
        <v>61026559.054976203</v>
      </c>
      <c r="F391" s="106">
        <v>-176864.54118637095</v>
      </c>
      <c r="G391" s="106">
        <v>60849694.513789833</v>
      </c>
      <c r="H391" s="107">
        <v>0.96627013919476079</v>
      </c>
    </row>
    <row r="392" spans="1:8" ht="15" customHeight="1" thickBot="1" x14ac:dyDescent="0.3"/>
    <row r="393" spans="1:8" ht="15" customHeight="1" x14ac:dyDescent="0.25">
      <c r="A393" s="101" t="s">
        <v>360</v>
      </c>
      <c r="B393" s="106">
        <v>63156830.14465557</v>
      </c>
      <c r="C393" s="106">
        <v>-180930.69060524058</v>
      </c>
      <c r="D393" s="106">
        <v>62975899.454050332</v>
      </c>
      <c r="E393" s="106">
        <v>61026559.054976203</v>
      </c>
      <c r="F393" s="106">
        <v>-176864.54118637095</v>
      </c>
      <c r="G393" s="106">
        <v>60849694.513789833</v>
      </c>
      <c r="H393" s="108">
        <v>0.96627013919476079</v>
      </c>
    </row>
    <row r="394" spans="1:8" ht="15" customHeight="1" x14ac:dyDescent="0.25"/>
    <row r="395" spans="1:8" ht="15" customHeight="1" x14ac:dyDescent="0.25">
      <c r="A395" s="101" t="s">
        <v>361</v>
      </c>
      <c r="B395" s="99"/>
      <c r="C395" s="99"/>
      <c r="D395" s="99"/>
      <c r="E395" s="99"/>
      <c r="F395" s="99"/>
      <c r="G395" s="99"/>
      <c r="H395" s="102"/>
    </row>
    <row r="396" spans="1:8" ht="15" customHeight="1" x14ac:dyDescent="0.25">
      <c r="A396" s="103" t="s">
        <v>362</v>
      </c>
      <c r="B396" s="99"/>
      <c r="C396" s="99"/>
      <c r="D396" s="99"/>
      <c r="E396" s="99"/>
      <c r="F396" s="99"/>
      <c r="G396" s="99"/>
      <c r="H396" s="102"/>
    </row>
    <row r="397" spans="1:8" ht="15" customHeight="1" x14ac:dyDescent="0.25">
      <c r="A397" s="104" t="s">
        <v>363</v>
      </c>
      <c r="B397" s="99">
        <v>78788242.49000001</v>
      </c>
      <c r="C397" s="99">
        <v>0</v>
      </c>
      <c r="D397" s="99">
        <v>78788242.49000001</v>
      </c>
      <c r="E397" s="99">
        <v>76128178.054732859</v>
      </c>
      <c r="F397" s="99">
        <v>0</v>
      </c>
      <c r="G397" s="99">
        <v>76128178.054732859</v>
      </c>
      <c r="H397" s="105">
        <v>0.9662377995599436</v>
      </c>
    </row>
    <row r="398" spans="1:8" ht="15" customHeight="1" x14ac:dyDescent="0.25">
      <c r="A398" s="104" t="s">
        <v>364</v>
      </c>
      <c r="B398" s="99">
        <v>-7105405.9199999999</v>
      </c>
      <c r="C398" s="99">
        <v>0</v>
      </c>
      <c r="D398" s="99">
        <v>-7105405.9199999999</v>
      </c>
      <c r="E398" s="99">
        <v>-6838136.8015373666</v>
      </c>
      <c r="F398" s="99">
        <v>0</v>
      </c>
      <c r="G398" s="99">
        <v>-6838136.8015373666</v>
      </c>
      <c r="H398" s="105">
        <v>0.96238510206569128</v>
      </c>
    </row>
    <row r="399" spans="1:8" ht="15" customHeight="1" x14ac:dyDescent="0.25">
      <c r="A399" s="104" t="s">
        <v>365</v>
      </c>
      <c r="B399" s="99">
        <v>-77923979.330000013</v>
      </c>
      <c r="C399" s="99">
        <v>0</v>
      </c>
      <c r="D399" s="99">
        <v>-77923979.330000013</v>
      </c>
      <c r="E399" s="99">
        <v>-75293094.320773721</v>
      </c>
      <c r="F399" s="99">
        <v>0</v>
      </c>
      <c r="G399" s="99">
        <v>-75293094.320773721</v>
      </c>
      <c r="H399" s="105">
        <v>0.96623779955994338</v>
      </c>
    </row>
    <row r="400" spans="1:8" ht="15" customHeight="1" x14ac:dyDescent="0.25">
      <c r="A400" s="104" t="s">
        <v>366</v>
      </c>
      <c r="B400" s="99">
        <v>18589285.714286029</v>
      </c>
      <c r="C400" s="99">
        <v>-18589285.714286029</v>
      </c>
      <c r="D400" s="99">
        <v>0</v>
      </c>
      <c r="E400" s="99">
        <v>18589285.714286029</v>
      </c>
      <c r="F400" s="99">
        <v>-18589285.714286029</v>
      </c>
      <c r="G400" s="99">
        <v>0</v>
      </c>
      <c r="H400" s="105">
        <v>1</v>
      </c>
    </row>
    <row r="401" spans="1:8" ht="15" customHeight="1" x14ac:dyDescent="0.25">
      <c r="A401" s="104" t="s">
        <v>367</v>
      </c>
      <c r="B401" s="99">
        <v>96530440.439156428</v>
      </c>
      <c r="C401" s="99">
        <v>-96530440.439156428</v>
      </c>
      <c r="D401" s="99">
        <v>0</v>
      </c>
      <c r="E401" s="99">
        <v>96530440.439156428</v>
      </c>
      <c r="F401" s="99">
        <v>-96530440.439156428</v>
      </c>
      <c r="G401" s="99">
        <v>0</v>
      </c>
      <c r="H401" s="105">
        <v>1</v>
      </c>
    </row>
    <row r="402" spans="1:8" ht="15" customHeight="1" x14ac:dyDescent="0.25">
      <c r="A402" s="104" t="s">
        <v>368</v>
      </c>
      <c r="B402" s="99">
        <v>-1328997.05</v>
      </c>
      <c r="C402" s="99">
        <v>1328997.05</v>
      </c>
      <c r="D402" s="99">
        <v>0</v>
      </c>
      <c r="E402" s="99">
        <v>-1328997.05</v>
      </c>
      <c r="F402" s="99">
        <v>1328997.05</v>
      </c>
      <c r="G402" s="99">
        <v>0</v>
      </c>
      <c r="H402" s="105">
        <v>1</v>
      </c>
    </row>
    <row r="403" spans="1:8" ht="15" customHeight="1" x14ac:dyDescent="0.25">
      <c r="A403" s="104" t="s">
        <v>369</v>
      </c>
      <c r="B403" s="99">
        <v>-6955404</v>
      </c>
      <c r="C403" s="99">
        <v>0</v>
      </c>
      <c r="D403" s="99">
        <v>-6955404</v>
      </c>
      <c r="E403" s="99">
        <v>-6955404</v>
      </c>
      <c r="F403" s="99">
        <v>0</v>
      </c>
      <c r="G403" s="99">
        <v>-6955404</v>
      </c>
      <c r="H403" s="105">
        <v>1</v>
      </c>
    </row>
    <row r="404" spans="1:8" ht="15" customHeight="1" x14ac:dyDescent="0.25">
      <c r="A404" s="104" t="s">
        <v>370</v>
      </c>
      <c r="B404" s="99">
        <v>15152849.576666633</v>
      </c>
      <c r="C404" s="99">
        <v>-15152849.576666633</v>
      </c>
      <c r="D404" s="99">
        <v>0</v>
      </c>
      <c r="E404" s="99">
        <v>15152849.576666633</v>
      </c>
      <c r="F404" s="99">
        <v>-15152849.576666633</v>
      </c>
      <c r="G404" s="99">
        <v>0</v>
      </c>
      <c r="H404" s="105">
        <v>1</v>
      </c>
    </row>
    <row r="405" spans="1:8" ht="15" customHeight="1" x14ac:dyDescent="0.25">
      <c r="A405" s="104" t="s">
        <v>371</v>
      </c>
      <c r="B405" s="99">
        <v>368129.52</v>
      </c>
      <c r="C405" s="99">
        <v>0</v>
      </c>
      <c r="D405" s="99">
        <v>368129.52</v>
      </c>
      <c r="E405" s="99">
        <v>368129.52</v>
      </c>
      <c r="F405" s="99">
        <v>0</v>
      </c>
      <c r="G405" s="99">
        <v>368129.52</v>
      </c>
      <c r="H405" s="105">
        <v>1</v>
      </c>
    </row>
    <row r="406" spans="1:8" ht="15" customHeight="1" x14ac:dyDescent="0.25">
      <c r="A406" s="104" t="s">
        <v>372</v>
      </c>
      <c r="B406" s="99">
        <v>1948260</v>
      </c>
      <c r="C406" s="99">
        <v>-1948260</v>
      </c>
      <c r="D406" s="99">
        <v>0</v>
      </c>
      <c r="E406" s="99">
        <v>1843657.5901360386</v>
      </c>
      <c r="F406" s="99">
        <v>-1843657.5901360386</v>
      </c>
      <c r="G406" s="99">
        <v>0</v>
      </c>
      <c r="H406" s="105">
        <v>0.94630983037994854</v>
      </c>
    </row>
    <row r="407" spans="1:8" ht="15" customHeight="1" x14ac:dyDescent="0.25">
      <c r="A407" s="104" t="s">
        <v>373</v>
      </c>
      <c r="B407" s="99">
        <v>-10101168</v>
      </c>
      <c r="C407" s="99">
        <v>10101168</v>
      </c>
      <c r="D407" s="99">
        <v>0</v>
      </c>
      <c r="E407" s="99">
        <v>-9558834.5767193642</v>
      </c>
      <c r="F407" s="99">
        <v>9558834.5767193642</v>
      </c>
      <c r="G407" s="99">
        <v>0</v>
      </c>
      <c r="H407" s="105">
        <v>0.94630983037994854</v>
      </c>
    </row>
    <row r="408" spans="1:8" ht="15" customHeight="1" x14ac:dyDescent="0.25">
      <c r="A408" s="104" t="s">
        <v>374</v>
      </c>
      <c r="B408" s="99">
        <v>-97909610.292740583</v>
      </c>
      <c r="C408" s="99">
        <v>0</v>
      </c>
      <c r="D408" s="99">
        <v>-97909610.292740583</v>
      </c>
      <c r="E408" s="99">
        <v>0</v>
      </c>
      <c r="F408" s="99">
        <v>0</v>
      </c>
      <c r="G408" s="99">
        <v>0</v>
      </c>
      <c r="H408" s="105">
        <v>0</v>
      </c>
    </row>
    <row r="409" spans="1:8" ht="15" customHeight="1" thickBot="1" x14ac:dyDescent="0.3">
      <c r="A409" s="104" t="s">
        <v>375</v>
      </c>
      <c r="B409" s="99">
        <v>-1229710.44</v>
      </c>
      <c r="C409" s="99">
        <v>0</v>
      </c>
      <c r="D409" s="99">
        <v>-1229710.44</v>
      </c>
      <c r="E409" s="99">
        <v>-1188192.7096414897</v>
      </c>
      <c r="F409" s="99">
        <v>0</v>
      </c>
      <c r="G409" s="99">
        <v>-1188192.7096414897</v>
      </c>
      <c r="H409" s="105">
        <v>0.96623779955994338</v>
      </c>
    </row>
    <row r="410" spans="1:8" ht="15" customHeight="1" x14ac:dyDescent="0.25">
      <c r="A410" s="103" t="s">
        <v>376</v>
      </c>
      <c r="B410" s="106">
        <v>8822932.7073685061</v>
      </c>
      <c r="C410" s="106">
        <v>-120790670.6801091</v>
      </c>
      <c r="D410" s="106">
        <v>-111967737.97274059</v>
      </c>
      <c r="E410" s="106">
        <v>107449881.43630606</v>
      </c>
      <c r="F410" s="106">
        <v>-121228401.69352578</v>
      </c>
      <c r="G410" s="106">
        <v>-13778520.257219717</v>
      </c>
      <c r="H410" s="107">
        <v>12.178476817189015</v>
      </c>
    </row>
    <row r="411" spans="1:8" ht="15" customHeight="1" thickBot="1" x14ac:dyDescent="0.3"/>
    <row r="412" spans="1:8" ht="15" customHeight="1" x14ac:dyDescent="0.25">
      <c r="A412" s="101" t="s">
        <v>377</v>
      </c>
      <c r="B412" s="106">
        <v>8822932.7073685061</v>
      </c>
      <c r="C412" s="106">
        <v>-120790670.6801091</v>
      </c>
      <c r="D412" s="106">
        <v>-111967737.97274059</v>
      </c>
      <c r="E412" s="106">
        <v>107449881.43630606</v>
      </c>
      <c r="F412" s="106">
        <v>-121228401.69352578</v>
      </c>
      <c r="G412" s="106">
        <v>-13778520.257219717</v>
      </c>
      <c r="H412" s="108">
        <v>12.178476817189015</v>
      </c>
    </row>
    <row r="413" spans="1:8" ht="15" customHeight="1" thickBot="1" x14ac:dyDescent="0.3"/>
    <row r="414" spans="1:8" ht="15" customHeight="1" x14ac:dyDescent="0.25">
      <c r="A414" s="100" t="s">
        <v>378</v>
      </c>
      <c r="B414" s="106">
        <v>1354995636.9428666</v>
      </c>
      <c r="C414" s="106">
        <v>-203746811.4917174</v>
      </c>
      <c r="D414" s="106">
        <v>1151248825.4511492</v>
      </c>
      <c r="E414" s="106">
        <v>1304990797.3115976</v>
      </c>
      <c r="F414" s="106">
        <v>-202937174.08207178</v>
      </c>
      <c r="G414" s="106">
        <v>1102053623.2295258</v>
      </c>
      <c r="H414" s="108">
        <v>0.96309594048281244</v>
      </c>
    </row>
    <row r="415" spans="1:8" ht="15" customHeight="1" x14ac:dyDescent="0.25"/>
    <row r="416" spans="1:8" ht="15" customHeight="1" x14ac:dyDescent="0.25">
      <c r="A416" s="100" t="s">
        <v>379</v>
      </c>
      <c r="B416" s="99"/>
      <c r="C416" s="99"/>
      <c r="D416" s="99"/>
      <c r="E416" s="99"/>
      <c r="F416" s="99"/>
      <c r="G416" s="99"/>
      <c r="H416" s="99"/>
    </row>
    <row r="417" spans="1:8" ht="15" customHeight="1" x14ac:dyDescent="0.25">
      <c r="A417" s="101" t="s">
        <v>380</v>
      </c>
      <c r="B417" s="99"/>
      <c r="C417" s="99"/>
      <c r="D417" s="99"/>
      <c r="E417" s="99"/>
      <c r="F417" s="99"/>
      <c r="G417" s="99"/>
      <c r="H417" s="102"/>
    </row>
    <row r="418" spans="1:8" ht="15" customHeight="1" x14ac:dyDescent="0.25">
      <c r="A418" s="103" t="s">
        <v>381</v>
      </c>
      <c r="B418" s="99"/>
      <c r="C418" s="99"/>
      <c r="D418" s="99"/>
      <c r="E418" s="99"/>
      <c r="F418" s="99"/>
      <c r="G418" s="99"/>
      <c r="H418" s="102"/>
    </row>
    <row r="419" spans="1:8" ht="15" customHeight="1" x14ac:dyDescent="0.25">
      <c r="A419" s="104" t="s">
        <v>382</v>
      </c>
      <c r="B419" s="99">
        <v>43422511.999999911</v>
      </c>
      <c r="C419" s="99">
        <v>0</v>
      </c>
      <c r="D419" s="99">
        <v>43422511.999999911</v>
      </c>
      <c r="E419" s="99">
        <v>41956472.446245141</v>
      </c>
      <c r="F419" s="99">
        <v>0</v>
      </c>
      <c r="G419" s="99">
        <v>41956472.446245141</v>
      </c>
      <c r="H419" s="105">
        <v>0.96623779955994316</v>
      </c>
    </row>
    <row r="420" spans="1:8" ht="15" customHeight="1" x14ac:dyDescent="0.25">
      <c r="A420" s="104" t="s">
        <v>383</v>
      </c>
      <c r="B420" s="99">
        <v>162770.48000000001</v>
      </c>
      <c r="C420" s="99">
        <v>-162770.48000000001</v>
      </c>
      <c r="D420" s="99">
        <v>0</v>
      </c>
      <c r="E420" s="99">
        <v>154031.30531966282</v>
      </c>
      <c r="F420" s="99">
        <v>-154031.30531966282</v>
      </c>
      <c r="G420" s="99">
        <v>0</v>
      </c>
      <c r="H420" s="105">
        <v>0.94630983037994854</v>
      </c>
    </row>
    <row r="421" spans="1:8" ht="15" customHeight="1" x14ac:dyDescent="0.25">
      <c r="A421" s="104" t="s">
        <v>384</v>
      </c>
      <c r="B421" s="99">
        <v>1705202.1399999994</v>
      </c>
      <c r="C421" s="99">
        <v>-1705202.1399999994</v>
      </c>
      <c r="D421" s="99">
        <v>0</v>
      </c>
      <c r="E421" s="99">
        <v>1705202.1399999994</v>
      </c>
      <c r="F421" s="99">
        <v>-1705202.1399999994</v>
      </c>
      <c r="G421" s="99">
        <v>0</v>
      </c>
      <c r="H421" s="105">
        <v>1</v>
      </c>
    </row>
    <row r="422" spans="1:8" ht="15" customHeight="1" x14ac:dyDescent="0.25">
      <c r="A422" s="104" t="s">
        <v>385</v>
      </c>
      <c r="B422" s="99">
        <v>163457.26</v>
      </c>
      <c r="C422" s="99">
        <v>-163457.26</v>
      </c>
      <c r="D422" s="99">
        <v>0</v>
      </c>
      <c r="E422" s="99">
        <v>154681.21198497116</v>
      </c>
      <c r="F422" s="99">
        <v>-154681.21198497116</v>
      </c>
      <c r="G422" s="99">
        <v>0</v>
      </c>
      <c r="H422" s="105">
        <v>0.94630983037994854</v>
      </c>
    </row>
    <row r="423" spans="1:8" ht="15" customHeight="1" x14ac:dyDescent="0.25">
      <c r="A423" s="104" t="s">
        <v>386</v>
      </c>
      <c r="B423" s="99">
        <v>438159082.8433336</v>
      </c>
      <c r="C423" s="99">
        <v>0</v>
      </c>
      <c r="D423" s="99">
        <v>438159082.8433336</v>
      </c>
      <c r="E423" s="99">
        <v>421677773.6631912</v>
      </c>
      <c r="F423" s="99">
        <v>0</v>
      </c>
      <c r="G423" s="99">
        <v>421677773.6631912</v>
      </c>
      <c r="H423" s="105">
        <v>0.96238510206569106</v>
      </c>
    </row>
    <row r="424" spans="1:8" ht="15" customHeight="1" x14ac:dyDescent="0.25">
      <c r="A424" s="104" t="s">
        <v>387</v>
      </c>
      <c r="B424" s="99">
        <v>21251.739999999998</v>
      </c>
      <c r="C424" s="99">
        <v>-21251.739999999998</v>
      </c>
      <c r="D424" s="99">
        <v>0</v>
      </c>
      <c r="E424" s="99">
        <v>21251.739999999998</v>
      </c>
      <c r="F424" s="99">
        <v>-21251.739999999998</v>
      </c>
      <c r="G424" s="99">
        <v>0</v>
      </c>
      <c r="H424" s="105">
        <v>1</v>
      </c>
    </row>
    <row r="425" spans="1:8" ht="15" customHeight="1" x14ac:dyDescent="0.25">
      <c r="A425" s="104" t="s">
        <v>388</v>
      </c>
      <c r="B425" s="99">
        <v>474495915.77537221</v>
      </c>
      <c r="C425" s="99">
        <v>-474495915.77537221</v>
      </c>
      <c r="D425" s="99">
        <v>0</v>
      </c>
      <c r="E425" s="99">
        <v>474495915.77537221</v>
      </c>
      <c r="F425" s="99">
        <v>-474495915.77537221</v>
      </c>
      <c r="G425" s="99">
        <v>0</v>
      </c>
      <c r="H425" s="105">
        <v>1</v>
      </c>
    </row>
    <row r="426" spans="1:8" ht="15" customHeight="1" x14ac:dyDescent="0.25">
      <c r="A426" s="104" t="s">
        <v>389</v>
      </c>
      <c r="B426" s="99">
        <v>250692650.15887821</v>
      </c>
      <c r="C426" s="99">
        <v>-250692650.15887821</v>
      </c>
      <c r="D426" s="99">
        <v>0</v>
      </c>
      <c r="E426" s="99">
        <v>250692650.15887821</v>
      </c>
      <c r="F426" s="99">
        <v>-250692650.15887821</v>
      </c>
      <c r="G426" s="99">
        <v>0</v>
      </c>
      <c r="H426" s="105">
        <v>1</v>
      </c>
    </row>
    <row r="427" spans="1:8" ht="15" customHeight="1" x14ac:dyDescent="0.25">
      <c r="A427" s="104" t="s">
        <v>390</v>
      </c>
      <c r="B427" s="99">
        <v>12175549.082287388</v>
      </c>
      <c r="C427" s="99">
        <v>-12175549.082287388</v>
      </c>
      <c r="D427" s="99">
        <v>0</v>
      </c>
      <c r="E427" s="99">
        <v>12175549.082287388</v>
      </c>
      <c r="F427" s="99">
        <v>-12175549.082287388</v>
      </c>
      <c r="G427" s="99">
        <v>0</v>
      </c>
      <c r="H427" s="105">
        <v>1</v>
      </c>
    </row>
    <row r="428" spans="1:8" ht="15" customHeight="1" x14ac:dyDescent="0.25">
      <c r="A428" s="104" t="s">
        <v>391</v>
      </c>
      <c r="B428" s="99">
        <v>4126333.1791647724</v>
      </c>
      <c r="C428" s="99">
        <v>0</v>
      </c>
      <c r="D428" s="99">
        <v>4126333.1791647724</v>
      </c>
      <c r="E428" s="99">
        <v>4126333.1791647724</v>
      </c>
      <c r="F428" s="99">
        <v>0</v>
      </c>
      <c r="G428" s="99">
        <v>4126333.1791647724</v>
      </c>
      <c r="H428" s="105">
        <v>1</v>
      </c>
    </row>
    <row r="429" spans="1:8" ht="15" customHeight="1" x14ac:dyDescent="0.25">
      <c r="A429" s="104" t="s">
        <v>392</v>
      </c>
      <c r="B429" s="99">
        <v>350655.81356987677</v>
      </c>
      <c r="C429" s="99">
        <v>-350655.81356987677</v>
      </c>
      <c r="D429" s="99">
        <v>0</v>
      </c>
      <c r="E429" s="99">
        <v>350655.81356987677</v>
      </c>
      <c r="F429" s="99">
        <v>-350655.81356987677</v>
      </c>
      <c r="G429" s="99">
        <v>0</v>
      </c>
      <c r="H429" s="105">
        <v>1</v>
      </c>
    </row>
    <row r="430" spans="1:8" ht="15" customHeight="1" x14ac:dyDescent="0.25">
      <c r="A430" s="104" t="s">
        <v>393</v>
      </c>
      <c r="B430" s="99">
        <v>71984.935261214167</v>
      </c>
      <c r="C430" s="99">
        <v>-71984.935261214167</v>
      </c>
      <c r="D430" s="99">
        <v>0</v>
      </c>
      <c r="E430" s="99">
        <v>71984.935261214167</v>
      </c>
      <c r="F430" s="99">
        <v>-71984.935261214167</v>
      </c>
      <c r="G430" s="99">
        <v>0</v>
      </c>
      <c r="H430" s="105">
        <v>1</v>
      </c>
    </row>
    <row r="431" spans="1:8" ht="15" customHeight="1" x14ac:dyDescent="0.25">
      <c r="A431" s="104" t="s">
        <v>394</v>
      </c>
      <c r="B431" s="99">
        <v>2462914.6480017873</v>
      </c>
      <c r="C431" s="99">
        <v>-2462914.6480017873</v>
      </c>
      <c r="D431" s="99">
        <v>0</v>
      </c>
      <c r="E431" s="99">
        <v>2462914.6480017873</v>
      </c>
      <c r="F431" s="99">
        <v>-2462914.6480017873</v>
      </c>
      <c r="G431" s="99">
        <v>0</v>
      </c>
      <c r="H431" s="105">
        <v>1</v>
      </c>
    </row>
    <row r="432" spans="1:8" ht="15" customHeight="1" x14ac:dyDescent="0.25">
      <c r="A432" s="104" t="s">
        <v>395</v>
      </c>
      <c r="B432" s="99">
        <v>353074.92872135289</v>
      </c>
      <c r="C432" s="99">
        <v>-353074.92872135289</v>
      </c>
      <c r="D432" s="99">
        <v>0</v>
      </c>
      <c r="E432" s="99">
        <v>353074.92872135289</v>
      </c>
      <c r="F432" s="99">
        <v>-353074.92872135289</v>
      </c>
      <c r="G432" s="99">
        <v>0</v>
      </c>
      <c r="H432" s="105">
        <v>1</v>
      </c>
    </row>
    <row r="433" spans="1:8" ht="15" customHeight="1" x14ac:dyDescent="0.25">
      <c r="A433" s="104" t="s">
        <v>396</v>
      </c>
      <c r="B433" s="99">
        <v>145995.41463951697</v>
      </c>
      <c r="C433" s="99">
        <v>-145995.41463951697</v>
      </c>
      <c r="D433" s="99">
        <v>0</v>
      </c>
      <c r="E433" s="99">
        <v>145995.41463951697</v>
      </c>
      <c r="F433" s="99">
        <v>-145995.41463951697</v>
      </c>
      <c r="G433" s="99">
        <v>0</v>
      </c>
      <c r="H433" s="105">
        <v>1</v>
      </c>
    </row>
    <row r="434" spans="1:8" ht="15" customHeight="1" thickBot="1" x14ac:dyDescent="0.3">
      <c r="A434" s="104" t="s">
        <v>397</v>
      </c>
      <c r="B434" s="99">
        <v>53714.54</v>
      </c>
      <c r="C434" s="99">
        <v>0</v>
      </c>
      <c r="D434" s="99">
        <v>53714.54</v>
      </c>
      <c r="E434" s="99">
        <v>51901.018933974563</v>
      </c>
      <c r="F434" s="99">
        <v>0</v>
      </c>
      <c r="G434" s="99">
        <v>51901.018933974563</v>
      </c>
      <c r="H434" s="105">
        <v>0.96623779955994338</v>
      </c>
    </row>
    <row r="435" spans="1:8" ht="15" customHeight="1" x14ac:dyDescent="0.25">
      <c r="A435" s="103" t="s">
        <v>398</v>
      </c>
      <c r="B435" s="106">
        <v>1228563064.9392297</v>
      </c>
      <c r="C435" s="106">
        <v>-742801422.37673163</v>
      </c>
      <c r="D435" s="106">
        <v>485761642.56249809</v>
      </c>
      <c r="E435" s="106">
        <v>1210596387.4615712</v>
      </c>
      <c r="F435" s="106">
        <v>-742783907.15403628</v>
      </c>
      <c r="G435" s="106">
        <v>467812480.30753493</v>
      </c>
      <c r="H435" s="107">
        <v>0.98537586063720117</v>
      </c>
    </row>
    <row r="436" spans="1:8" ht="15" customHeight="1" thickBot="1" x14ac:dyDescent="0.3"/>
    <row r="437" spans="1:8" ht="15" customHeight="1" x14ac:dyDescent="0.25">
      <c r="A437" s="101" t="s">
        <v>399</v>
      </c>
      <c r="B437" s="106">
        <v>1228563064.9392297</v>
      </c>
      <c r="C437" s="106">
        <v>-742801422.37673163</v>
      </c>
      <c r="D437" s="106">
        <v>485761642.56249809</v>
      </c>
      <c r="E437" s="106">
        <v>1210596387.4615712</v>
      </c>
      <c r="F437" s="106">
        <v>-742783907.15403628</v>
      </c>
      <c r="G437" s="106">
        <v>467812480.30753493</v>
      </c>
      <c r="H437" s="108">
        <v>0.98537586063720117</v>
      </c>
    </row>
    <row r="438" spans="1:8" ht="15" customHeight="1" thickBot="1" x14ac:dyDescent="0.3"/>
    <row r="439" spans="1:8" ht="15" customHeight="1" x14ac:dyDescent="0.25">
      <c r="A439" s="100" t="s">
        <v>400</v>
      </c>
      <c r="B439" s="106">
        <v>1228563064.9392297</v>
      </c>
      <c r="C439" s="106">
        <v>-742801422.37673163</v>
      </c>
      <c r="D439" s="106">
        <v>485761642.56249809</v>
      </c>
      <c r="E439" s="106">
        <v>1210596387.4615712</v>
      </c>
      <c r="F439" s="106">
        <v>-742783907.15403628</v>
      </c>
      <c r="G439" s="106">
        <v>467812480.30753493</v>
      </c>
      <c r="H439" s="108">
        <v>0.98537586063720117</v>
      </c>
    </row>
    <row r="440" spans="1:8" ht="15" customHeight="1" x14ac:dyDescent="0.25"/>
    <row r="441" spans="1:8" ht="15" customHeight="1" x14ac:dyDescent="0.25">
      <c r="A441" s="100" t="s">
        <v>401</v>
      </c>
      <c r="B441" s="99"/>
      <c r="C441" s="99"/>
      <c r="D441" s="99"/>
      <c r="E441" s="99"/>
      <c r="F441" s="99"/>
      <c r="G441" s="99"/>
      <c r="H441" s="99"/>
    </row>
    <row r="442" spans="1:8" ht="15" customHeight="1" x14ac:dyDescent="0.25">
      <c r="A442" s="101" t="s">
        <v>401</v>
      </c>
      <c r="B442" s="99"/>
      <c r="C442" s="99"/>
      <c r="D442" s="99"/>
      <c r="E442" s="99"/>
      <c r="F442" s="99"/>
      <c r="G442" s="99"/>
      <c r="H442" s="102"/>
    </row>
    <row r="443" spans="1:8" ht="15" customHeight="1" x14ac:dyDescent="0.25">
      <c r="A443" s="103" t="s">
        <v>402</v>
      </c>
      <c r="B443" s="99"/>
      <c r="C443" s="99"/>
      <c r="D443" s="99"/>
      <c r="E443" s="99"/>
      <c r="F443" s="99"/>
      <c r="G443" s="99"/>
      <c r="H443" s="102"/>
    </row>
    <row r="444" spans="1:8" ht="15" customHeight="1" x14ac:dyDescent="0.25">
      <c r="A444" s="104" t="s">
        <v>403</v>
      </c>
      <c r="B444" s="99">
        <v>394821155.48780376</v>
      </c>
      <c r="C444" s="99">
        <v>-192197701.06693277</v>
      </c>
      <c r="D444" s="99">
        <v>202623454.42087099</v>
      </c>
      <c r="E444" s="99">
        <v>379969998.02182412</v>
      </c>
      <c r="F444" s="99">
        <v>-192518325.14507478</v>
      </c>
      <c r="G444" s="99">
        <v>187451672.87674934</v>
      </c>
      <c r="H444" s="105">
        <v>0.96238510206569117</v>
      </c>
    </row>
    <row r="445" spans="1:8" ht="15" customHeight="1" thickBot="1" x14ac:dyDescent="0.3">
      <c r="A445" s="104" t="s">
        <v>404</v>
      </c>
      <c r="B445" s="99">
        <v>64673300.238901615</v>
      </c>
      <c r="C445" s="99">
        <v>-31960313.102588974</v>
      </c>
      <c r="D445" s="99">
        <v>32712987.136312641</v>
      </c>
      <c r="E445" s="99">
        <v>62240620.65134041</v>
      </c>
      <c r="F445" s="99">
        <v>-32013629.275824957</v>
      </c>
      <c r="G445" s="99">
        <v>30226991.375515454</v>
      </c>
      <c r="H445" s="105">
        <v>0.96238510206569106</v>
      </c>
    </row>
    <row r="446" spans="1:8" ht="15" customHeight="1" x14ac:dyDescent="0.25">
      <c r="A446" s="103" t="s">
        <v>405</v>
      </c>
      <c r="B446" s="106">
        <v>459494455.72670537</v>
      </c>
      <c r="C446" s="106">
        <v>-224158014.16952175</v>
      </c>
      <c r="D446" s="106">
        <v>235336441.55718362</v>
      </c>
      <c r="E446" s="106">
        <v>442210618.67316455</v>
      </c>
      <c r="F446" s="106">
        <v>-224531954.42089975</v>
      </c>
      <c r="G446" s="106">
        <v>217678664.2522648</v>
      </c>
      <c r="H446" s="107">
        <v>0.96238510206569117</v>
      </c>
    </row>
    <row r="447" spans="1:8" ht="15" customHeight="1" thickBot="1" x14ac:dyDescent="0.3"/>
    <row r="448" spans="1:8" ht="15" customHeight="1" x14ac:dyDescent="0.25">
      <c r="A448" s="101" t="s">
        <v>406</v>
      </c>
      <c r="B448" s="106">
        <v>459494455.72670537</v>
      </c>
      <c r="C448" s="106">
        <v>-224158014.16952175</v>
      </c>
      <c r="D448" s="106">
        <v>235336441.55718362</v>
      </c>
      <c r="E448" s="106">
        <v>442210618.67316455</v>
      </c>
      <c r="F448" s="106">
        <v>-224531954.42089975</v>
      </c>
      <c r="G448" s="106">
        <v>217678664.2522648</v>
      </c>
      <c r="H448" s="108">
        <v>0.96238510206569117</v>
      </c>
    </row>
    <row r="449" spans="1:8" ht="15" customHeight="1" thickBot="1" x14ac:dyDescent="0.3"/>
    <row r="450" spans="1:8" ht="15" customHeight="1" x14ac:dyDescent="0.25">
      <c r="A450" s="100" t="s">
        <v>406</v>
      </c>
      <c r="B450" s="106">
        <v>459494455.72670537</v>
      </c>
      <c r="C450" s="106">
        <v>-224158014.16952175</v>
      </c>
      <c r="D450" s="106">
        <v>235336441.55718362</v>
      </c>
      <c r="E450" s="106">
        <v>442210618.67316455</v>
      </c>
      <c r="F450" s="106">
        <v>-224531954.42089975</v>
      </c>
      <c r="G450" s="106">
        <v>217678664.2522648</v>
      </c>
      <c r="H450" s="108">
        <v>0.96238510206569117</v>
      </c>
    </row>
    <row r="451" spans="1:8" ht="15" customHeight="1" x14ac:dyDescent="0.25"/>
    <row r="452" spans="1:8" ht="15" customHeight="1" x14ac:dyDescent="0.25">
      <c r="A452" s="100" t="s">
        <v>407</v>
      </c>
      <c r="B452" s="99"/>
      <c r="C452" s="99"/>
      <c r="D452" s="99"/>
      <c r="E452" s="99"/>
      <c r="F452" s="99"/>
      <c r="G452" s="99"/>
      <c r="H452" s="99"/>
    </row>
    <row r="453" spans="1:8" ht="15" customHeight="1" x14ac:dyDescent="0.25">
      <c r="A453" s="101" t="s">
        <v>408</v>
      </c>
      <c r="B453" s="99"/>
      <c r="C453" s="99"/>
      <c r="D453" s="99"/>
      <c r="E453" s="99"/>
      <c r="F453" s="99"/>
      <c r="G453" s="99"/>
      <c r="H453" s="102"/>
    </row>
    <row r="454" spans="1:8" ht="15" customHeight="1" x14ac:dyDescent="0.25">
      <c r="A454" s="103" t="s">
        <v>402</v>
      </c>
      <c r="B454" s="99"/>
      <c r="C454" s="99"/>
      <c r="D454" s="99"/>
      <c r="E454" s="99"/>
      <c r="F454" s="99"/>
      <c r="G454" s="99"/>
      <c r="H454" s="102"/>
    </row>
    <row r="455" spans="1:8" ht="15" customHeight="1" x14ac:dyDescent="0.25">
      <c r="A455" s="104" t="s">
        <v>409</v>
      </c>
      <c r="B455" s="99">
        <v>444113107.45623273</v>
      </c>
      <c r="C455" s="99">
        <v>139567098.00490358</v>
      </c>
      <c r="D455" s="99">
        <v>583680205.46113634</v>
      </c>
      <c r="E455" s="99">
        <v>427407838.24797767</v>
      </c>
      <c r="F455" s="99">
        <v>139531335.89321759</v>
      </c>
      <c r="G455" s="99">
        <v>566939174.1411953</v>
      </c>
      <c r="H455" s="105">
        <v>0.96238510206569083</v>
      </c>
    </row>
    <row r="456" spans="1:8" ht="15" customHeight="1" thickBot="1" x14ac:dyDescent="0.3">
      <c r="A456" s="104" t="s">
        <v>410</v>
      </c>
      <c r="B456" s="99">
        <v>75445752.476372719</v>
      </c>
      <c r="C456" s="99">
        <v>23208436.297867563</v>
      </c>
      <c r="D456" s="99">
        <v>98654188.774240285</v>
      </c>
      <c r="E456" s="99">
        <v>72607868.19739683</v>
      </c>
      <c r="F456" s="99">
        <v>23202489.470108267</v>
      </c>
      <c r="G456" s="99">
        <v>95810357.6675051</v>
      </c>
      <c r="H456" s="105">
        <v>0.96238510206569117</v>
      </c>
    </row>
    <row r="457" spans="1:8" ht="15" customHeight="1" x14ac:dyDescent="0.25">
      <c r="A457" s="103" t="s">
        <v>405</v>
      </c>
      <c r="B457" s="106">
        <v>519558859.93260545</v>
      </c>
      <c r="C457" s="106">
        <v>162775534.30277115</v>
      </c>
      <c r="D457" s="106">
        <v>682334394.2353766</v>
      </c>
      <c r="E457" s="106">
        <v>500015706.44537449</v>
      </c>
      <c r="F457" s="106">
        <v>162733825.36332586</v>
      </c>
      <c r="G457" s="106">
        <v>662749531.80870032</v>
      </c>
      <c r="H457" s="107">
        <v>0.96238510206569094</v>
      </c>
    </row>
    <row r="458" spans="1:8" ht="15" customHeight="1" thickBot="1" x14ac:dyDescent="0.3"/>
    <row r="459" spans="1:8" ht="15" customHeight="1" x14ac:dyDescent="0.25">
      <c r="A459" s="101" t="s">
        <v>411</v>
      </c>
      <c r="B459" s="106">
        <v>519558859.93260545</v>
      </c>
      <c r="C459" s="106">
        <v>162775534.30277115</v>
      </c>
      <c r="D459" s="106">
        <v>682334394.2353766</v>
      </c>
      <c r="E459" s="106">
        <v>500015706.44537449</v>
      </c>
      <c r="F459" s="106">
        <v>162733825.36332586</v>
      </c>
      <c r="G459" s="106">
        <v>662749531.80870032</v>
      </c>
      <c r="H459" s="108">
        <v>0.96238510206569094</v>
      </c>
    </row>
    <row r="460" spans="1:8" ht="15" customHeight="1" thickBot="1" x14ac:dyDescent="0.3"/>
    <row r="461" spans="1:8" ht="15" customHeight="1" x14ac:dyDescent="0.25">
      <c r="A461" s="100" t="s">
        <v>412</v>
      </c>
      <c r="B461" s="106">
        <v>519558859.93260545</v>
      </c>
      <c r="C461" s="106">
        <v>162775534.30277115</v>
      </c>
      <c r="D461" s="106">
        <v>682334394.2353766</v>
      </c>
      <c r="E461" s="106">
        <v>500015706.44537449</v>
      </c>
      <c r="F461" s="106">
        <v>162733825.36332586</v>
      </c>
      <c r="G461" s="106">
        <v>662749531.80870032</v>
      </c>
      <c r="H461" s="108">
        <v>0.96238510206569094</v>
      </c>
    </row>
    <row r="462" spans="1:8" ht="15" customHeight="1" x14ac:dyDescent="0.25"/>
    <row r="463" spans="1:8" ht="15" customHeight="1" x14ac:dyDescent="0.25">
      <c r="A463" s="100" t="s">
        <v>413</v>
      </c>
      <c r="B463" s="99"/>
      <c r="C463" s="99"/>
      <c r="D463" s="99"/>
      <c r="E463" s="99"/>
      <c r="F463" s="99"/>
      <c r="G463" s="99"/>
      <c r="H463" s="99"/>
    </row>
    <row r="464" spans="1:8" ht="15" customHeight="1" x14ac:dyDescent="0.25">
      <c r="A464" s="101" t="s">
        <v>414</v>
      </c>
      <c r="B464" s="99"/>
      <c r="C464" s="99"/>
      <c r="D464" s="99"/>
      <c r="E464" s="99"/>
      <c r="F464" s="99"/>
      <c r="G464" s="99"/>
      <c r="H464" s="102"/>
    </row>
    <row r="465" spans="1:8" ht="15" customHeight="1" x14ac:dyDescent="0.25">
      <c r="A465" s="103" t="s">
        <v>402</v>
      </c>
      <c r="B465" s="99"/>
      <c r="C465" s="99"/>
      <c r="D465" s="99"/>
      <c r="E465" s="99"/>
      <c r="F465" s="99"/>
      <c r="G465" s="99"/>
      <c r="H465" s="102"/>
    </row>
    <row r="466" spans="1:8" ht="15" customHeight="1" thickBot="1" x14ac:dyDescent="0.3">
      <c r="A466" s="104" t="s">
        <v>415</v>
      </c>
      <c r="B466" s="99">
        <v>1728339.4106666665</v>
      </c>
      <c r="C466" s="99">
        <v>0</v>
      </c>
      <c r="D466" s="99">
        <v>1728339.4106666665</v>
      </c>
      <c r="E466" s="99">
        <v>1663328.1001385958</v>
      </c>
      <c r="F466" s="99">
        <v>0</v>
      </c>
      <c r="G466" s="99">
        <v>1663328.1001385958</v>
      </c>
      <c r="H466" s="105">
        <v>0.96238510206569083</v>
      </c>
    </row>
    <row r="467" spans="1:8" ht="15" customHeight="1" x14ac:dyDescent="0.25">
      <c r="A467" s="103" t="s">
        <v>405</v>
      </c>
      <c r="B467" s="106">
        <v>1728339.4106666665</v>
      </c>
      <c r="C467" s="106">
        <v>0</v>
      </c>
      <c r="D467" s="106">
        <v>1728339.4106666665</v>
      </c>
      <c r="E467" s="106">
        <v>1663328.1001385958</v>
      </c>
      <c r="F467" s="106">
        <v>0</v>
      </c>
      <c r="G467" s="106">
        <v>1663328.1001385958</v>
      </c>
      <c r="H467" s="107">
        <v>0.96238510206569083</v>
      </c>
    </row>
    <row r="468" spans="1:8" ht="15" customHeight="1" thickBot="1" x14ac:dyDescent="0.3"/>
    <row r="469" spans="1:8" ht="15" customHeight="1" x14ac:dyDescent="0.25">
      <c r="A469" s="101" t="s">
        <v>416</v>
      </c>
      <c r="B469" s="106">
        <v>1728339.4106666665</v>
      </c>
      <c r="C469" s="106">
        <v>0</v>
      </c>
      <c r="D469" s="106">
        <v>1728339.4106666665</v>
      </c>
      <c r="E469" s="106">
        <v>1663328.1001385958</v>
      </c>
      <c r="F469" s="106">
        <v>0</v>
      </c>
      <c r="G469" s="106">
        <v>1663328.1001385958</v>
      </c>
      <c r="H469" s="108">
        <v>0.96238510206569083</v>
      </c>
    </row>
    <row r="470" spans="1:8" ht="15" customHeight="1" thickBot="1" x14ac:dyDescent="0.3"/>
    <row r="471" spans="1:8" ht="15" customHeight="1" x14ac:dyDescent="0.25">
      <c r="A471" s="100" t="s">
        <v>417</v>
      </c>
      <c r="B471" s="106">
        <v>1728339.4106666665</v>
      </c>
      <c r="C471" s="106">
        <v>0</v>
      </c>
      <c r="D471" s="106">
        <v>1728339.4106666665</v>
      </c>
      <c r="E471" s="106">
        <v>1663328.1001385958</v>
      </c>
      <c r="F471" s="106">
        <v>0</v>
      </c>
      <c r="G471" s="106">
        <v>1663328.1001385958</v>
      </c>
      <c r="H471" s="108">
        <v>0.96238510206569083</v>
      </c>
    </row>
    <row r="472" spans="1:8" ht="15" customHeight="1" x14ac:dyDescent="0.25"/>
    <row r="473" spans="1:8" ht="15" customHeight="1" x14ac:dyDescent="0.25">
      <c r="A473" s="100" t="s">
        <v>418</v>
      </c>
      <c r="B473" s="99"/>
      <c r="C473" s="99"/>
      <c r="D473" s="99"/>
      <c r="E473" s="99"/>
      <c r="F473" s="99"/>
      <c r="G473" s="99"/>
      <c r="H473" s="99"/>
    </row>
    <row r="474" spans="1:8" ht="15" customHeight="1" x14ac:dyDescent="0.25">
      <c r="A474" s="101" t="s">
        <v>419</v>
      </c>
      <c r="B474" s="99"/>
      <c r="C474" s="99"/>
      <c r="D474" s="99"/>
      <c r="E474" s="99"/>
      <c r="F474" s="99"/>
      <c r="G474" s="99"/>
      <c r="H474" s="102"/>
    </row>
    <row r="475" spans="1:8" ht="15" customHeight="1" x14ac:dyDescent="0.25">
      <c r="A475" s="103" t="s">
        <v>420</v>
      </c>
      <c r="B475" s="99"/>
      <c r="C475" s="99"/>
      <c r="D475" s="99"/>
      <c r="E475" s="99"/>
      <c r="F475" s="99"/>
      <c r="G475" s="99"/>
      <c r="H475" s="102"/>
    </row>
    <row r="476" spans="1:8" ht="15" customHeight="1" x14ac:dyDescent="0.25">
      <c r="A476" s="104" t="s">
        <v>421</v>
      </c>
      <c r="B476" s="99">
        <v>-5711971.0700000003</v>
      </c>
      <c r="C476" s="99">
        <v>0</v>
      </c>
      <c r="D476" s="99">
        <v>-5711971.0700000003</v>
      </c>
      <c r="E476" s="99">
        <v>-5711971.0700000003</v>
      </c>
      <c r="F476" s="99">
        <v>0</v>
      </c>
      <c r="G476" s="99">
        <v>-5711971.0700000003</v>
      </c>
      <c r="H476" s="105">
        <v>1</v>
      </c>
    </row>
    <row r="477" spans="1:8" ht="15" customHeight="1" thickBot="1" x14ac:dyDescent="0.3">
      <c r="A477" s="104" t="s">
        <v>422</v>
      </c>
      <c r="B477" s="99">
        <v>-241451.37571428559</v>
      </c>
      <c r="C477" s="99">
        <v>241451.37571428559</v>
      </c>
      <c r="D477" s="99">
        <v>0</v>
      </c>
      <c r="E477" s="99">
        <v>-228487.81039719083</v>
      </c>
      <c r="F477" s="99">
        <v>228487.81039719083</v>
      </c>
      <c r="G477" s="99">
        <v>0</v>
      </c>
      <c r="H477" s="105">
        <v>0.94630983037994854</v>
      </c>
    </row>
    <row r="478" spans="1:8" ht="15" customHeight="1" x14ac:dyDescent="0.25">
      <c r="A478" s="103" t="s">
        <v>423</v>
      </c>
      <c r="B478" s="106">
        <v>-5953422.4457142856</v>
      </c>
      <c r="C478" s="106">
        <v>241451.37571428559</v>
      </c>
      <c r="D478" s="106">
        <v>-5711971.0700000003</v>
      </c>
      <c r="E478" s="106">
        <v>-5940458.8803971913</v>
      </c>
      <c r="F478" s="106">
        <v>228487.81039719083</v>
      </c>
      <c r="G478" s="106">
        <v>-5711971.0700000003</v>
      </c>
      <c r="H478" s="107">
        <v>0.99782250202546496</v>
      </c>
    </row>
    <row r="479" spans="1:8" ht="15" customHeight="1" thickBot="1" x14ac:dyDescent="0.3"/>
    <row r="480" spans="1:8" ht="15" customHeight="1" x14ac:dyDescent="0.25">
      <c r="A480" s="101" t="s">
        <v>424</v>
      </c>
      <c r="B480" s="106">
        <v>-5953422.4457142856</v>
      </c>
      <c r="C480" s="106">
        <v>241451.37571428559</v>
      </c>
      <c r="D480" s="106">
        <v>-5711971.0700000003</v>
      </c>
      <c r="E480" s="106">
        <v>-5940458.8803971913</v>
      </c>
      <c r="F480" s="106">
        <v>228487.81039719083</v>
      </c>
      <c r="G480" s="106">
        <v>-5711971.0700000003</v>
      </c>
      <c r="H480" s="108">
        <v>0.99782250202546496</v>
      </c>
    </row>
    <row r="481" spans="1:8" ht="15" customHeight="1" thickBot="1" x14ac:dyDescent="0.3"/>
    <row r="482" spans="1:8" ht="15" customHeight="1" x14ac:dyDescent="0.25">
      <c r="A482" s="100" t="s">
        <v>425</v>
      </c>
      <c r="B482" s="106">
        <v>-5953422.4457142856</v>
      </c>
      <c r="C482" s="106">
        <v>241451.37571428559</v>
      </c>
      <c r="D482" s="106">
        <v>-5711971.0700000003</v>
      </c>
      <c r="E482" s="106">
        <v>-5940458.8803971913</v>
      </c>
      <c r="F482" s="106">
        <v>228487.81039719083</v>
      </c>
      <c r="G482" s="106">
        <v>-5711971.0700000003</v>
      </c>
      <c r="H482" s="108">
        <v>0.99782250202546496</v>
      </c>
    </row>
    <row r="483" spans="1:8" ht="15" customHeight="1" thickBot="1" x14ac:dyDescent="0.3"/>
    <row r="484" spans="1:8" ht="15" customHeight="1" x14ac:dyDescent="0.25">
      <c r="A484" s="98" t="s">
        <v>426</v>
      </c>
      <c r="B484" s="106">
        <v>-2073682629.4351132</v>
      </c>
      <c r="C484" s="106">
        <v>96672498.400910959</v>
      </c>
      <c r="D484" s="106">
        <v>-1977010131.0342023</v>
      </c>
      <c r="E484" s="106">
        <v>-1818111304.9657571</v>
      </c>
      <c r="F484" s="106">
        <v>-52059319.355775878</v>
      </c>
      <c r="G484" s="106">
        <v>-1870170624.321533</v>
      </c>
      <c r="H484" s="108">
        <v>0.87675485108395024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2"/>
  <sheetViews>
    <sheetView workbookViewId="0">
      <pane ySplit="7" topLeftCell="A8" activePane="bottomLeft" state="frozen"/>
      <selection pane="bottomLeft" activeCell="A2" sqref="A1:A2"/>
    </sheetView>
  </sheetViews>
  <sheetFormatPr defaultRowHeight="13.2" x14ac:dyDescent="0.25"/>
  <cols>
    <col min="1" max="1" width="84.5546875" customWidth="1"/>
    <col min="2" max="2" width="17.5546875" style="25" customWidth="1"/>
    <col min="3" max="8" width="17.5546875" customWidth="1"/>
  </cols>
  <sheetData>
    <row r="1" spans="1:8" x14ac:dyDescent="0.25">
      <c r="A1" s="134" t="s">
        <v>436</v>
      </c>
    </row>
    <row r="2" spans="1:8" x14ac:dyDescent="0.25">
      <c r="A2" s="134" t="s">
        <v>431</v>
      </c>
    </row>
    <row r="3" spans="1:8" ht="13.8" thickBot="1" x14ac:dyDescent="0.3">
      <c r="A3" s="94"/>
      <c r="B3" s="109"/>
      <c r="C3" s="94"/>
      <c r="D3" s="94"/>
      <c r="E3" s="94"/>
      <c r="F3" s="94"/>
      <c r="G3" s="94"/>
      <c r="H3" s="94"/>
    </row>
    <row r="4" spans="1:8" x14ac:dyDescent="0.25">
      <c r="A4" s="95" t="s">
        <v>427</v>
      </c>
    </row>
    <row r="6" spans="1:8" ht="13.8" thickBot="1" x14ac:dyDescent="0.3">
      <c r="A6" s="94"/>
      <c r="B6" s="109"/>
      <c r="C6" s="94"/>
      <c r="D6" s="94"/>
      <c r="E6" s="94"/>
      <c r="F6" s="94"/>
      <c r="G6" s="94"/>
      <c r="H6" s="94"/>
    </row>
    <row r="7" spans="1:8" ht="27" thickBot="1" x14ac:dyDescent="0.3">
      <c r="A7" s="96" t="s">
        <v>56</v>
      </c>
      <c r="B7" s="97" t="s">
        <v>57</v>
      </c>
      <c r="C7" s="96" t="s">
        <v>58</v>
      </c>
      <c r="D7" s="96" t="s">
        <v>59</v>
      </c>
      <c r="E7" s="96" t="s">
        <v>60</v>
      </c>
      <c r="F7" s="96" t="s">
        <v>61</v>
      </c>
      <c r="G7" s="96" t="s">
        <v>62</v>
      </c>
      <c r="H7" s="96" t="s">
        <v>63</v>
      </c>
    </row>
    <row r="8" spans="1:8" x14ac:dyDescent="0.25">
      <c r="A8" s="98" t="s">
        <v>64</v>
      </c>
      <c r="B8" s="99"/>
      <c r="C8" s="99"/>
      <c r="D8" s="99"/>
      <c r="E8" s="99"/>
      <c r="F8" s="99"/>
      <c r="G8" s="99"/>
      <c r="H8" s="99"/>
    </row>
    <row r="9" spans="1:8" x14ac:dyDescent="0.25">
      <c r="A9" s="100" t="s">
        <v>65</v>
      </c>
      <c r="B9" s="99"/>
      <c r="C9" s="99"/>
      <c r="D9" s="99"/>
      <c r="E9" s="99"/>
      <c r="F9" s="99"/>
      <c r="G9" s="99"/>
      <c r="H9" s="99"/>
    </row>
    <row r="10" spans="1:8" x14ac:dyDescent="0.25">
      <c r="A10" s="101" t="s">
        <v>66</v>
      </c>
      <c r="B10" s="99"/>
      <c r="C10" s="99"/>
      <c r="D10" s="99"/>
      <c r="E10" s="99"/>
      <c r="F10" s="99"/>
      <c r="G10" s="99"/>
      <c r="H10" s="102"/>
    </row>
    <row r="11" spans="1:8" x14ac:dyDescent="0.25">
      <c r="A11" s="103" t="s">
        <v>67</v>
      </c>
      <c r="B11" s="99"/>
      <c r="C11" s="99"/>
      <c r="D11" s="99"/>
      <c r="E11" s="99"/>
      <c r="F11" s="99"/>
      <c r="G11" s="99"/>
      <c r="H11" s="102"/>
    </row>
    <row r="12" spans="1:8" x14ac:dyDescent="0.25">
      <c r="A12" s="104" t="s">
        <v>68</v>
      </c>
      <c r="B12" s="99">
        <v>-5735570512.7668571</v>
      </c>
      <c r="C12" s="99">
        <v>0</v>
      </c>
      <c r="D12" s="99">
        <v>-5735570512.7668571</v>
      </c>
      <c r="E12" s="99">
        <v>-5735570512.7668571</v>
      </c>
      <c r="F12" s="99">
        <v>0</v>
      </c>
      <c r="G12" s="99">
        <v>-5735570512.7668571</v>
      </c>
      <c r="H12" s="105">
        <v>1</v>
      </c>
    </row>
    <row r="13" spans="1:8" x14ac:dyDescent="0.25">
      <c r="A13" s="104" t="s">
        <v>69</v>
      </c>
      <c r="B13" s="99">
        <v>-3277425252.2650657</v>
      </c>
      <c r="C13" s="99">
        <v>3277425252.2650657</v>
      </c>
      <c r="D13" s="99">
        <v>0</v>
      </c>
      <c r="E13" s="99">
        <v>-3277425252.2650657</v>
      </c>
      <c r="F13" s="99">
        <v>3277425252.2650657</v>
      </c>
      <c r="G13" s="99">
        <v>0</v>
      </c>
      <c r="H13" s="105">
        <v>1</v>
      </c>
    </row>
    <row r="14" spans="1:8" x14ac:dyDescent="0.25">
      <c r="A14" s="104" t="s">
        <v>70</v>
      </c>
      <c r="B14" s="99">
        <v>-476869522.27326715</v>
      </c>
      <c r="C14" s="99">
        <v>476869522.27326715</v>
      </c>
      <c r="D14" s="99">
        <v>0</v>
      </c>
      <c r="E14" s="99">
        <v>-476869522.27326715</v>
      </c>
      <c r="F14" s="99">
        <v>476869522.27326715</v>
      </c>
      <c r="G14" s="99">
        <v>0</v>
      </c>
      <c r="H14" s="105">
        <v>1</v>
      </c>
    </row>
    <row r="15" spans="1:8" x14ac:dyDescent="0.25">
      <c r="A15" s="104" t="s">
        <v>71</v>
      </c>
      <c r="B15" s="99">
        <v>-98603595.494187549</v>
      </c>
      <c r="C15" s="99">
        <v>98603595.494187549</v>
      </c>
      <c r="D15" s="99">
        <v>0</v>
      </c>
      <c r="E15" s="99">
        <v>-98603595.494187549</v>
      </c>
      <c r="F15" s="99">
        <v>98603595.494187549</v>
      </c>
      <c r="G15" s="99">
        <v>0</v>
      </c>
      <c r="H15" s="105">
        <v>1</v>
      </c>
    </row>
    <row r="16" spans="1:8" x14ac:dyDescent="0.25">
      <c r="A16" s="104" t="s">
        <v>72</v>
      </c>
      <c r="B16" s="99">
        <v>-231269595.30667293</v>
      </c>
      <c r="C16" s="99">
        <v>231269595.30667293</v>
      </c>
      <c r="D16" s="99">
        <v>0</v>
      </c>
      <c r="E16" s="99">
        <v>-231269595.30667293</v>
      </c>
      <c r="F16" s="99">
        <v>231269595.30667293</v>
      </c>
      <c r="G16" s="99">
        <v>0</v>
      </c>
      <c r="H16" s="105">
        <v>1</v>
      </c>
    </row>
    <row r="17" spans="1:8" x14ac:dyDescent="0.25">
      <c r="A17" s="104" t="s">
        <v>73</v>
      </c>
      <c r="B17" s="99">
        <v>-113762465.09638776</v>
      </c>
      <c r="C17" s="99">
        <v>113762465.09638776</v>
      </c>
      <c r="D17" s="99">
        <v>0</v>
      </c>
      <c r="E17" s="99">
        <v>-113762465.09638776</v>
      </c>
      <c r="F17" s="99">
        <v>113762465.09638776</v>
      </c>
      <c r="G17" s="99">
        <v>0</v>
      </c>
      <c r="H17" s="105">
        <v>1</v>
      </c>
    </row>
    <row r="18" spans="1:8" x14ac:dyDescent="0.25">
      <c r="A18" s="104" t="s">
        <v>74</v>
      </c>
      <c r="B18" s="99">
        <v>-380003866.32840878</v>
      </c>
      <c r="C18" s="99">
        <v>380003866.32840878</v>
      </c>
      <c r="D18" s="99">
        <v>0</v>
      </c>
      <c r="E18" s="99">
        <v>-380003866.32840878</v>
      </c>
      <c r="F18" s="99">
        <v>380003866.32840878</v>
      </c>
      <c r="G18" s="99">
        <v>0</v>
      </c>
      <c r="H18" s="105">
        <v>1</v>
      </c>
    </row>
    <row r="19" spans="1:8" x14ac:dyDescent="0.25">
      <c r="A19" s="104" t="s">
        <v>75</v>
      </c>
      <c r="B19" s="99">
        <v>-254541734.24311376</v>
      </c>
      <c r="C19" s="99">
        <v>254541734.24311376</v>
      </c>
      <c r="D19" s="99">
        <v>0</v>
      </c>
      <c r="E19" s="99">
        <v>-254541734.24311376</v>
      </c>
      <c r="F19" s="99">
        <v>254541734.24311376</v>
      </c>
      <c r="G19" s="99">
        <v>0</v>
      </c>
      <c r="H19" s="105">
        <v>1</v>
      </c>
    </row>
    <row r="20" spans="1:8" x14ac:dyDescent="0.25">
      <c r="A20" s="104" t="s">
        <v>76</v>
      </c>
      <c r="B20" s="99">
        <v>61341488.279999994</v>
      </c>
      <c r="C20" s="99">
        <v>-61341488.279999994</v>
      </c>
      <c r="D20" s="99">
        <v>0</v>
      </c>
      <c r="E20" s="99">
        <v>61341488.279999994</v>
      </c>
      <c r="F20" s="99">
        <v>-61341488.279999994</v>
      </c>
      <c r="G20" s="99">
        <v>0</v>
      </c>
      <c r="H20" s="105">
        <v>1</v>
      </c>
    </row>
    <row r="21" spans="1:8" ht="13.8" thickBot="1" x14ac:dyDescent="0.3">
      <c r="A21" s="104" t="s">
        <v>77</v>
      </c>
      <c r="B21" s="99">
        <v>-61341488.279999994</v>
      </c>
      <c r="C21" s="99">
        <v>0</v>
      </c>
      <c r="D21" s="99">
        <v>-61341488.279999994</v>
      </c>
      <c r="E21" s="99">
        <v>-61341488.279999994</v>
      </c>
      <c r="F21" s="99">
        <v>0</v>
      </c>
      <c r="G21" s="99">
        <v>-61341488.279999994</v>
      </c>
      <c r="H21" s="105">
        <v>1</v>
      </c>
    </row>
    <row r="22" spans="1:8" x14ac:dyDescent="0.25">
      <c r="A22" s="103" t="s">
        <v>78</v>
      </c>
      <c r="B22" s="106">
        <v>-10568046543.773964</v>
      </c>
      <c r="C22" s="106">
        <v>4771134542.7271042</v>
      </c>
      <c r="D22" s="106">
        <v>-5796912001.0468597</v>
      </c>
      <c r="E22" s="106">
        <v>-10568046543.773964</v>
      </c>
      <c r="F22" s="106">
        <v>4771134542.7271042</v>
      </c>
      <c r="G22" s="106">
        <v>-5796912001.0468597</v>
      </c>
      <c r="H22" s="107">
        <v>1</v>
      </c>
    </row>
    <row r="23" spans="1:8" x14ac:dyDescent="0.25">
      <c r="A23" s="110"/>
      <c r="B23" s="111"/>
      <c r="C23" s="110"/>
      <c r="D23" s="110"/>
      <c r="E23" s="110"/>
      <c r="F23" s="110"/>
      <c r="G23" s="110"/>
      <c r="H23" s="110"/>
    </row>
    <row r="24" spans="1:8" x14ac:dyDescent="0.25">
      <c r="A24" s="103" t="s">
        <v>79</v>
      </c>
      <c r="B24" s="99"/>
      <c r="C24" s="99"/>
      <c r="D24" s="99"/>
      <c r="E24" s="99"/>
      <c r="F24" s="99"/>
      <c r="G24" s="99"/>
      <c r="H24" s="102"/>
    </row>
    <row r="25" spans="1:8" x14ac:dyDescent="0.25">
      <c r="A25" s="104" t="s">
        <v>80</v>
      </c>
      <c r="B25" s="99">
        <v>-218313803</v>
      </c>
      <c r="C25" s="99">
        <v>0</v>
      </c>
      <c r="D25" s="99">
        <v>-218313803</v>
      </c>
      <c r="E25" s="99">
        <v>0</v>
      </c>
      <c r="F25" s="99">
        <v>0</v>
      </c>
      <c r="G25" s="99">
        <v>0</v>
      </c>
      <c r="H25" s="105">
        <v>0</v>
      </c>
    </row>
    <row r="26" spans="1:8" ht="13.8" thickBot="1" x14ac:dyDescent="0.3">
      <c r="A26" s="104" t="s">
        <v>81</v>
      </c>
      <c r="B26" s="99">
        <v>-189779182.14530936</v>
      </c>
      <c r="C26" s="99">
        <v>189779182.14530936</v>
      </c>
      <c r="D26" s="99">
        <v>0</v>
      </c>
      <c r="E26" s="99">
        <v>0</v>
      </c>
      <c r="F26" s="99">
        <v>0</v>
      </c>
      <c r="G26" s="99">
        <v>0</v>
      </c>
      <c r="H26" s="105">
        <v>0</v>
      </c>
    </row>
    <row r="27" spans="1:8" x14ac:dyDescent="0.25">
      <c r="A27" s="103" t="s">
        <v>82</v>
      </c>
      <c r="B27" s="106">
        <v>-408092985.14530933</v>
      </c>
      <c r="C27" s="106">
        <v>189779182.14530936</v>
      </c>
      <c r="D27" s="106">
        <v>-218313802.99999997</v>
      </c>
      <c r="E27" s="106">
        <v>0</v>
      </c>
      <c r="F27" s="106">
        <v>0</v>
      </c>
      <c r="G27" s="106">
        <v>0</v>
      </c>
      <c r="H27" s="107">
        <v>0</v>
      </c>
    </row>
    <row r="28" spans="1:8" x14ac:dyDescent="0.25">
      <c r="A28" s="110"/>
      <c r="B28" s="111"/>
      <c r="C28" s="110"/>
      <c r="D28" s="110"/>
      <c r="E28" s="110"/>
      <c r="F28" s="110"/>
      <c r="G28" s="110"/>
      <c r="H28" s="110"/>
    </row>
    <row r="29" spans="1:8" x14ac:dyDescent="0.25">
      <c r="A29" s="103" t="s">
        <v>83</v>
      </c>
      <c r="B29" s="99"/>
      <c r="C29" s="99"/>
      <c r="D29" s="99"/>
      <c r="E29" s="99"/>
      <c r="F29" s="99"/>
      <c r="G29" s="99"/>
      <c r="H29" s="102"/>
    </row>
    <row r="30" spans="1:8" x14ac:dyDescent="0.25">
      <c r="A30" s="104" t="s">
        <v>84</v>
      </c>
      <c r="B30" s="99">
        <v>-69899501.696399152</v>
      </c>
      <c r="C30" s="99">
        <v>69899501.696399152</v>
      </c>
      <c r="D30" s="99">
        <v>0</v>
      </c>
      <c r="E30" s="99">
        <v>-69899501.696399152</v>
      </c>
      <c r="F30" s="99">
        <v>69899501.696399152</v>
      </c>
      <c r="G30" s="99">
        <v>0</v>
      </c>
      <c r="H30" s="105">
        <v>1</v>
      </c>
    </row>
    <row r="31" spans="1:8" x14ac:dyDescent="0.25">
      <c r="A31" s="104" t="s">
        <v>85</v>
      </c>
      <c r="B31" s="99">
        <v>-3864297.8095710622</v>
      </c>
      <c r="C31" s="99">
        <v>3864297.8095710622</v>
      </c>
      <c r="D31" s="99">
        <v>0</v>
      </c>
      <c r="E31" s="99">
        <v>-3658526.7862217119</v>
      </c>
      <c r="F31" s="99">
        <v>3658526.7862217119</v>
      </c>
      <c r="G31" s="99">
        <v>0</v>
      </c>
      <c r="H31" s="105">
        <v>0.9467507336417762</v>
      </c>
    </row>
    <row r="32" spans="1:8" ht="13.8" thickBot="1" x14ac:dyDescent="0.3">
      <c r="A32" s="104" t="s">
        <v>86</v>
      </c>
      <c r="B32" s="99">
        <v>-2661617.0900000003</v>
      </c>
      <c r="C32" s="99">
        <v>0</v>
      </c>
      <c r="D32" s="99">
        <v>-2661617.0900000003</v>
      </c>
      <c r="E32" s="99">
        <v>-2519887.9326309897</v>
      </c>
      <c r="F32" s="99">
        <v>0</v>
      </c>
      <c r="G32" s="99">
        <v>-2519887.9326309897</v>
      </c>
      <c r="H32" s="105">
        <v>0.9467507336417762</v>
      </c>
    </row>
    <row r="33" spans="1:8" x14ac:dyDescent="0.25">
      <c r="A33" s="103" t="s">
        <v>87</v>
      </c>
      <c r="B33" s="106">
        <v>-76425416.595970213</v>
      </c>
      <c r="C33" s="106">
        <v>73763799.50597021</v>
      </c>
      <c r="D33" s="106">
        <v>-2661617.0900000036</v>
      </c>
      <c r="E33" s="106">
        <v>-76077916.415251851</v>
      </c>
      <c r="F33" s="106">
        <v>73558028.482620865</v>
      </c>
      <c r="G33" s="106">
        <v>-2519887.932630986</v>
      </c>
      <c r="H33" s="107">
        <v>0.9954530809749399</v>
      </c>
    </row>
    <row r="34" spans="1:8" x14ac:dyDescent="0.25">
      <c r="A34" s="110"/>
      <c r="B34" s="111"/>
      <c r="C34" s="110"/>
      <c r="D34" s="110"/>
      <c r="E34" s="110"/>
      <c r="F34" s="110"/>
      <c r="G34" s="110"/>
      <c r="H34" s="110"/>
    </row>
    <row r="35" spans="1:8" x14ac:dyDescent="0.25">
      <c r="A35" s="103" t="s">
        <v>88</v>
      </c>
      <c r="B35" s="99"/>
      <c r="C35" s="99"/>
      <c r="D35" s="99"/>
      <c r="E35" s="99"/>
      <c r="F35" s="99"/>
      <c r="G35" s="99"/>
      <c r="H35" s="102"/>
    </row>
    <row r="36" spans="1:8" ht="13.8" thickBot="1" x14ac:dyDescent="0.3">
      <c r="A36" s="104" t="s">
        <v>90</v>
      </c>
      <c r="B36" s="99">
        <v>310923.96000000008</v>
      </c>
      <c r="C36" s="99">
        <v>0</v>
      </c>
      <c r="D36" s="99">
        <v>310923.96000000008</v>
      </c>
      <c r="E36" s="99">
        <v>310923.96000000008</v>
      </c>
      <c r="F36" s="99">
        <v>0</v>
      </c>
      <c r="G36" s="99">
        <v>310923.96000000008</v>
      </c>
      <c r="H36" s="105">
        <v>1</v>
      </c>
    </row>
    <row r="37" spans="1:8" x14ac:dyDescent="0.25">
      <c r="A37" s="103" t="s">
        <v>91</v>
      </c>
      <c r="B37" s="106">
        <v>310923.96000000008</v>
      </c>
      <c r="C37" s="106">
        <v>0</v>
      </c>
      <c r="D37" s="106">
        <v>310923.96000000008</v>
      </c>
      <c r="E37" s="106">
        <v>310923.96000000008</v>
      </c>
      <c r="F37" s="106">
        <v>0</v>
      </c>
      <c r="G37" s="106">
        <v>310923.96000000008</v>
      </c>
      <c r="H37" s="107">
        <v>1</v>
      </c>
    </row>
    <row r="38" spans="1:8" x14ac:dyDescent="0.25">
      <c r="A38" s="110"/>
      <c r="B38" s="111"/>
      <c r="C38" s="110"/>
      <c r="D38" s="110"/>
      <c r="E38" s="110"/>
      <c r="F38" s="110"/>
      <c r="G38" s="110"/>
      <c r="H38" s="110"/>
    </row>
    <row r="39" spans="1:8" x14ac:dyDescent="0.25">
      <c r="A39" s="103" t="s">
        <v>92</v>
      </c>
      <c r="B39" s="99"/>
      <c r="C39" s="99"/>
      <c r="D39" s="99"/>
      <c r="E39" s="99"/>
      <c r="F39" s="99"/>
      <c r="G39" s="99"/>
      <c r="H39" s="102"/>
    </row>
    <row r="40" spans="1:8" x14ac:dyDescent="0.25">
      <c r="A40" s="104" t="s">
        <v>93</v>
      </c>
      <c r="B40" s="99">
        <v>-13143630.636351943</v>
      </c>
      <c r="C40" s="99">
        <v>0</v>
      </c>
      <c r="D40" s="99">
        <v>-13143630.636351943</v>
      </c>
      <c r="E40" s="99">
        <v>-13143630.636351943</v>
      </c>
      <c r="F40" s="99">
        <v>0</v>
      </c>
      <c r="G40" s="99">
        <v>-13143630.636351943</v>
      </c>
      <c r="H40" s="105">
        <v>1</v>
      </c>
    </row>
    <row r="41" spans="1:8" ht="13.8" thickBot="1" x14ac:dyDescent="0.3">
      <c r="A41" s="104" t="s">
        <v>94</v>
      </c>
      <c r="B41" s="99">
        <v>151890.849973239</v>
      </c>
      <c r="C41" s="99">
        <v>0</v>
      </c>
      <c r="D41" s="99">
        <v>151890.849973239</v>
      </c>
      <c r="E41" s="99">
        <v>0</v>
      </c>
      <c r="F41" s="99">
        <v>0</v>
      </c>
      <c r="G41" s="99">
        <v>0</v>
      </c>
      <c r="H41" s="105">
        <v>0</v>
      </c>
    </row>
    <row r="42" spans="1:8" x14ac:dyDescent="0.25">
      <c r="A42" s="103" t="s">
        <v>95</v>
      </c>
      <c r="B42" s="106">
        <v>-12991739.786378704</v>
      </c>
      <c r="C42" s="106">
        <v>0</v>
      </c>
      <c r="D42" s="106">
        <v>-12991739.786378704</v>
      </c>
      <c r="E42" s="106">
        <v>-13143630.636351943</v>
      </c>
      <c r="F42" s="106">
        <v>0</v>
      </c>
      <c r="G42" s="106">
        <v>-13143630.636351943</v>
      </c>
      <c r="H42" s="107">
        <v>1.0116913402262329</v>
      </c>
    </row>
    <row r="43" spans="1:8" ht="13.8" thickBot="1" x14ac:dyDescent="0.3">
      <c r="A43" s="110"/>
      <c r="B43" s="111"/>
      <c r="C43" s="110"/>
      <c r="D43" s="110"/>
      <c r="E43" s="110"/>
      <c r="F43" s="110"/>
      <c r="G43" s="110"/>
      <c r="H43" s="110"/>
    </row>
    <row r="44" spans="1:8" x14ac:dyDescent="0.25">
      <c r="A44" s="101" t="s">
        <v>96</v>
      </c>
      <c r="B44" s="106">
        <v>-11065245761.341623</v>
      </c>
      <c r="C44" s="106">
        <v>5034677524.3783836</v>
      </c>
      <c r="D44" s="106">
        <v>-6030568236.9632397</v>
      </c>
      <c r="E44" s="106">
        <v>-10656957166.86557</v>
      </c>
      <c r="F44" s="106">
        <v>4844692571.2097254</v>
      </c>
      <c r="G44" s="106">
        <v>-5812264595.6558447</v>
      </c>
      <c r="H44" s="108">
        <v>0.96310171474885076</v>
      </c>
    </row>
    <row r="45" spans="1:8" x14ac:dyDescent="0.25">
      <c r="A45" s="110"/>
      <c r="B45" s="111"/>
      <c r="C45" s="110"/>
      <c r="D45" s="110"/>
      <c r="E45" s="110"/>
      <c r="F45" s="110"/>
      <c r="G45" s="110"/>
      <c r="H45" s="110"/>
    </row>
    <row r="46" spans="1:8" ht="15" customHeight="1" x14ac:dyDescent="0.25">
      <c r="A46" s="101" t="s">
        <v>97</v>
      </c>
      <c r="B46" s="112"/>
      <c r="C46" s="99"/>
      <c r="D46" s="99"/>
      <c r="E46" s="99"/>
      <c r="F46" s="99"/>
      <c r="G46" s="99"/>
      <c r="H46" s="102"/>
    </row>
    <row r="47" spans="1:8" ht="15" customHeight="1" x14ac:dyDescent="0.25">
      <c r="A47" s="103" t="s">
        <v>98</v>
      </c>
      <c r="B47" s="112"/>
      <c r="C47" s="99"/>
      <c r="D47" s="99"/>
      <c r="E47" s="99"/>
      <c r="F47" s="99"/>
      <c r="G47" s="99"/>
      <c r="H47" s="102"/>
    </row>
    <row r="48" spans="1:8" ht="15" customHeight="1" x14ac:dyDescent="0.25">
      <c r="A48" s="104" t="s">
        <v>99</v>
      </c>
      <c r="B48" s="112">
        <v>-60752804.22531645</v>
      </c>
      <c r="C48" s="99">
        <v>0</v>
      </c>
      <c r="D48" s="99">
        <v>-60752804.22531645</v>
      </c>
      <c r="E48" s="99">
        <v>-60752804.22531645</v>
      </c>
      <c r="F48" s="99">
        <v>0</v>
      </c>
      <c r="G48" s="99">
        <v>-60752804.22531645</v>
      </c>
      <c r="H48" s="105">
        <v>1</v>
      </c>
    </row>
    <row r="49" spans="1:8" ht="15" customHeight="1" x14ac:dyDescent="0.25">
      <c r="A49" s="104" t="s">
        <v>100</v>
      </c>
      <c r="B49" s="112">
        <v>-1109113</v>
      </c>
      <c r="C49" s="99">
        <v>0</v>
      </c>
      <c r="D49" s="99">
        <v>-1109113</v>
      </c>
      <c r="E49" s="99">
        <v>-1109113</v>
      </c>
      <c r="F49" s="99">
        <v>0</v>
      </c>
      <c r="G49" s="99">
        <v>-1109113</v>
      </c>
      <c r="H49" s="105">
        <v>1</v>
      </c>
    </row>
    <row r="50" spans="1:8" ht="15" customHeight="1" x14ac:dyDescent="0.25">
      <c r="A50" s="104" t="s">
        <v>101</v>
      </c>
      <c r="B50" s="112">
        <v>-14849420</v>
      </c>
      <c r="C50" s="99">
        <v>0</v>
      </c>
      <c r="D50" s="99">
        <v>-14849420</v>
      </c>
      <c r="E50" s="99">
        <v>-14849420</v>
      </c>
      <c r="F50" s="99">
        <v>0</v>
      </c>
      <c r="G50" s="99">
        <v>-14849420</v>
      </c>
      <c r="H50" s="105">
        <v>1</v>
      </c>
    </row>
    <row r="51" spans="1:8" ht="15" customHeight="1" x14ac:dyDescent="0.25">
      <c r="A51" s="104" t="s">
        <v>102</v>
      </c>
      <c r="B51" s="112">
        <v>-17004835</v>
      </c>
      <c r="C51" s="99">
        <v>0</v>
      </c>
      <c r="D51" s="99">
        <v>-17004835</v>
      </c>
      <c r="E51" s="99">
        <v>-17004835</v>
      </c>
      <c r="F51" s="99">
        <v>0</v>
      </c>
      <c r="G51" s="99">
        <v>-17004835</v>
      </c>
      <c r="H51" s="105">
        <v>1</v>
      </c>
    </row>
    <row r="52" spans="1:8" ht="15" customHeight="1" x14ac:dyDescent="0.25">
      <c r="A52" s="104" t="s">
        <v>103</v>
      </c>
      <c r="B52" s="112">
        <v>-6447991</v>
      </c>
      <c r="C52" s="99">
        <v>0</v>
      </c>
      <c r="D52" s="99">
        <v>-6447991</v>
      </c>
      <c r="E52" s="99">
        <v>-6447991</v>
      </c>
      <c r="F52" s="99">
        <v>0</v>
      </c>
      <c r="G52" s="99">
        <v>-6447991</v>
      </c>
      <c r="H52" s="105">
        <v>1</v>
      </c>
    </row>
    <row r="53" spans="1:8" ht="15" customHeight="1" x14ac:dyDescent="0.25">
      <c r="A53" s="104" t="s">
        <v>104</v>
      </c>
      <c r="B53" s="112">
        <v>-1464943</v>
      </c>
      <c r="C53" s="99">
        <v>0</v>
      </c>
      <c r="D53" s="99">
        <v>-1464943</v>
      </c>
      <c r="E53" s="99">
        <v>-1464943</v>
      </c>
      <c r="F53" s="99">
        <v>0</v>
      </c>
      <c r="G53" s="99">
        <v>-1464943</v>
      </c>
      <c r="H53" s="105">
        <v>1</v>
      </c>
    </row>
    <row r="54" spans="1:8" ht="15" customHeight="1" x14ac:dyDescent="0.25">
      <c r="A54" s="104" t="s">
        <v>105</v>
      </c>
      <c r="B54" s="112">
        <v>-2184460.4400000004</v>
      </c>
      <c r="C54" s="99">
        <v>0</v>
      </c>
      <c r="D54" s="99">
        <v>-2184460.4400000004</v>
      </c>
      <c r="E54" s="99">
        <v>-2184460.4400000004</v>
      </c>
      <c r="F54" s="99">
        <v>0</v>
      </c>
      <c r="G54" s="99">
        <v>-2184460.4400000004</v>
      </c>
      <c r="H54" s="105">
        <v>1</v>
      </c>
    </row>
    <row r="55" spans="1:8" ht="15" customHeight="1" thickBot="1" x14ac:dyDescent="0.3">
      <c r="A55" s="104" t="s">
        <v>106</v>
      </c>
      <c r="B55" s="112">
        <v>1986242.0399999998</v>
      </c>
      <c r="C55" s="99">
        <v>0</v>
      </c>
      <c r="D55" s="99">
        <v>1986242.0399999998</v>
      </c>
      <c r="E55" s="99">
        <v>1986242.0399999998</v>
      </c>
      <c r="F55" s="99">
        <v>0</v>
      </c>
      <c r="G55" s="99">
        <v>1986242.0399999998</v>
      </c>
      <c r="H55" s="105">
        <v>1</v>
      </c>
    </row>
    <row r="56" spans="1:8" ht="15" customHeight="1" x14ac:dyDescent="0.25">
      <c r="A56" s="103" t="s">
        <v>107</v>
      </c>
      <c r="B56" s="113">
        <v>-101827324.62531644</v>
      </c>
      <c r="C56" s="106">
        <v>0</v>
      </c>
      <c r="D56" s="106">
        <v>-101827324.62531644</v>
      </c>
      <c r="E56" s="106">
        <v>-101827324.62531644</v>
      </c>
      <c r="F56" s="106">
        <v>0</v>
      </c>
      <c r="G56" s="106">
        <v>-101827324.62531644</v>
      </c>
      <c r="H56" s="107">
        <v>1</v>
      </c>
    </row>
    <row r="57" spans="1:8" ht="15" customHeight="1" x14ac:dyDescent="0.25"/>
    <row r="58" spans="1:8" ht="15" customHeight="1" x14ac:dyDescent="0.25">
      <c r="A58" s="103" t="s">
        <v>108</v>
      </c>
      <c r="B58" s="112"/>
      <c r="C58" s="99"/>
      <c r="D58" s="99"/>
      <c r="E58" s="99"/>
      <c r="F58" s="99"/>
      <c r="G58" s="99"/>
      <c r="H58" s="102"/>
    </row>
    <row r="59" spans="1:8" ht="15" customHeight="1" x14ac:dyDescent="0.25">
      <c r="A59" s="104" t="s">
        <v>109</v>
      </c>
      <c r="B59" s="112">
        <v>-20114827.918036968</v>
      </c>
      <c r="C59" s="99">
        <v>0</v>
      </c>
      <c r="D59" s="99">
        <v>-20114827.918036968</v>
      </c>
      <c r="E59" s="99">
        <v>-18181595.611379631</v>
      </c>
      <c r="F59" s="99">
        <v>0</v>
      </c>
      <c r="G59" s="99">
        <v>-18181595.611379631</v>
      </c>
      <c r="H59" s="105">
        <v>0.90389018914132457</v>
      </c>
    </row>
    <row r="60" spans="1:8" ht="15" customHeight="1" x14ac:dyDescent="0.25">
      <c r="A60" s="104" t="s">
        <v>110</v>
      </c>
      <c r="B60" s="112">
        <v>-1826040</v>
      </c>
      <c r="C60" s="99">
        <v>0</v>
      </c>
      <c r="D60" s="99">
        <v>-1826040</v>
      </c>
      <c r="E60" s="99">
        <v>-1385191.2687547139</v>
      </c>
      <c r="F60" s="99">
        <v>0</v>
      </c>
      <c r="G60" s="99">
        <v>-1385191.2687547139</v>
      </c>
      <c r="H60" s="105">
        <v>0.758576629621867</v>
      </c>
    </row>
    <row r="61" spans="1:8" ht="15" customHeight="1" x14ac:dyDescent="0.25">
      <c r="A61" s="104" t="s">
        <v>111</v>
      </c>
      <c r="B61" s="112">
        <v>-31182000</v>
      </c>
      <c r="C61" s="99">
        <v>0</v>
      </c>
      <c r="D61" s="99">
        <v>-31182000</v>
      </c>
      <c r="E61" s="99">
        <v>-31182000</v>
      </c>
      <c r="F61" s="99">
        <v>0</v>
      </c>
      <c r="G61" s="99">
        <v>-31182000</v>
      </c>
      <c r="H61" s="105">
        <v>1</v>
      </c>
    </row>
    <row r="62" spans="1:8" ht="15" customHeight="1" x14ac:dyDescent="0.25">
      <c r="A62" s="104" t="s">
        <v>112</v>
      </c>
      <c r="B62" s="112">
        <v>-45643188.456957825</v>
      </c>
      <c r="C62" s="99">
        <v>0</v>
      </c>
      <c r="D62" s="99">
        <v>-45643188.456957825</v>
      </c>
      <c r="E62" s="99">
        <v>0</v>
      </c>
      <c r="F62" s="99">
        <v>0</v>
      </c>
      <c r="G62" s="99">
        <v>0</v>
      </c>
      <c r="H62" s="105">
        <v>0</v>
      </c>
    </row>
    <row r="63" spans="1:8" ht="15" customHeight="1" x14ac:dyDescent="0.25">
      <c r="A63" s="104" t="s">
        <v>113</v>
      </c>
      <c r="B63" s="112">
        <v>-253292.15999999995</v>
      </c>
      <c r="C63" s="99">
        <v>0</v>
      </c>
      <c r="D63" s="99">
        <v>-253292.15999999995</v>
      </c>
      <c r="E63" s="99">
        <v>0</v>
      </c>
      <c r="F63" s="99">
        <v>0</v>
      </c>
      <c r="G63" s="99">
        <v>0</v>
      </c>
      <c r="H63" s="105">
        <v>0</v>
      </c>
    </row>
    <row r="64" spans="1:8" ht="15" customHeight="1" x14ac:dyDescent="0.25">
      <c r="A64" s="104" t="s">
        <v>114</v>
      </c>
      <c r="B64" s="112">
        <v>-3858463.6100000003</v>
      </c>
      <c r="C64" s="99">
        <v>0</v>
      </c>
      <c r="D64" s="99">
        <v>-3858463.6100000003</v>
      </c>
      <c r="E64" s="99">
        <v>-3446642.9102732795</v>
      </c>
      <c r="F64" s="99">
        <v>0</v>
      </c>
      <c r="G64" s="99">
        <v>-3446642.9102732795</v>
      </c>
      <c r="H64" s="105">
        <v>0.89326821726155381</v>
      </c>
    </row>
    <row r="65" spans="1:8" ht="15" customHeight="1" x14ac:dyDescent="0.25">
      <c r="A65" s="104" t="s">
        <v>115</v>
      </c>
      <c r="B65" s="112">
        <v>-1007154.2830377993</v>
      </c>
      <c r="C65" s="99">
        <v>0</v>
      </c>
      <c r="D65" s="99">
        <v>-1007154.2830377993</v>
      </c>
      <c r="E65" s="99">
        <v>-953524.05635649362</v>
      </c>
      <c r="F65" s="99">
        <v>0</v>
      </c>
      <c r="G65" s="99">
        <v>-953524.05635649362</v>
      </c>
      <c r="H65" s="105">
        <v>0.9467507336417762</v>
      </c>
    </row>
    <row r="66" spans="1:8" ht="15" customHeight="1" x14ac:dyDescent="0.25">
      <c r="A66" s="104" t="s">
        <v>116</v>
      </c>
      <c r="B66" s="112">
        <v>-872848.29019561876</v>
      </c>
      <c r="C66" s="99">
        <v>0</v>
      </c>
      <c r="D66" s="99">
        <v>-872848.29019561876</v>
      </c>
      <c r="E66" s="99">
        <v>-826369.75910067197</v>
      </c>
      <c r="F66" s="99">
        <v>0</v>
      </c>
      <c r="G66" s="99">
        <v>-826369.75910067197</v>
      </c>
      <c r="H66" s="105">
        <v>0.94675073364177609</v>
      </c>
    </row>
    <row r="67" spans="1:8" ht="15" customHeight="1" x14ac:dyDescent="0.25">
      <c r="A67" s="104" t="s">
        <v>117</v>
      </c>
      <c r="B67" s="112">
        <v>-275105.97422483726</v>
      </c>
      <c r="C67" s="99">
        <v>0</v>
      </c>
      <c r="D67" s="99">
        <v>-275105.97422483726</v>
      </c>
      <c r="E67" s="99">
        <v>-275105.97422483726</v>
      </c>
      <c r="F67" s="99">
        <v>0</v>
      </c>
      <c r="G67" s="99">
        <v>-275105.97422483726</v>
      </c>
      <c r="H67" s="105">
        <v>1</v>
      </c>
    </row>
    <row r="68" spans="1:8" ht="15" customHeight="1" x14ac:dyDescent="0.25">
      <c r="A68" s="104" t="s">
        <v>118</v>
      </c>
      <c r="B68" s="112">
        <v>-1670026.74</v>
      </c>
      <c r="C68" s="99">
        <v>0</v>
      </c>
      <c r="D68" s="99">
        <v>-1670026.74</v>
      </c>
      <c r="E68" s="99">
        <v>-1581099.0412963838</v>
      </c>
      <c r="F68" s="99">
        <v>0</v>
      </c>
      <c r="G68" s="99">
        <v>-1581099.0412963838</v>
      </c>
      <c r="H68" s="105">
        <v>0.9467507336417762</v>
      </c>
    </row>
    <row r="69" spans="1:8" ht="15" customHeight="1" x14ac:dyDescent="0.25">
      <c r="A69" s="104" t="s">
        <v>119</v>
      </c>
      <c r="B69" s="112">
        <v>-56584743.030000001</v>
      </c>
      <c r="C69" s="99">
        <v>0</v>
      </c>
      <c r="D69" s="99">
        <v>-56584743.030000001</v>
      </c>
      <c r="E69" s="99">
        <v>-56584743.030000001</v>
      </c>
      <c r="F69" s="99">
        <v>0</v>
      </c>
      <c r="G69" s="99">
        <v>-56584743.030000001</v>
      </c>
      <c r="H69" s="105">
        <v>1</v>
      </c>
    </row>
    <row r="70" spans="1:8" ht="15" customHeight="1" thickBot="1" x14ac:dyDescent="0.3">
      <c r="A70" s="104" t="s">
        <v>120</v>
      </c>
      <c r="B70" s="112">
        <v>-1451035.2206233684</v>
      </c>
      <c r="C70" s="99">
        <v>1451035.2206233684</v>
      </c>
      <c r="D70" s="99">
        <v>0</v>
      </c>
      <c r="E70" s="99">
        <v>-1451035.2206233684</v>
      </c>
      <c r="F70" s="99">
        <v>1451035.2206233684</v>
      </c>
      <c r="G70" s="99">
        <v>0</v>
      </c>
      <c r="H70" s="105">
        <v>1</v>
      </c>
    </row>
    <row r="71" spans="1:8" ht="15" customHeight="1" x14ac:dyDescent="0.25">
      <c r="A71" s="103" t="s">
        <v>121</v>
      </c>
      <c r="B71" s="113">
        <v>-164738725.68307638</v>
      </c>
      <c r="C71" s="106">
        <v>1451035.2206233684</v>
      </c>
      <c r="D71" s="106">
        <v>-163287690.46245301</v>
      </c>
      <c r="E71" s="106">
        <v>-115867306.8720094</v>
      </c>
      <c r="F71" s="106">
        <v>1451035.2206233684</v>
      </c>
      <c r="G71" s="106">
        <v>-114416271.65138602</v>
      </c>
      <c r="H71" s="107">
        <v>0.70333982730274602</v>
      </c>
    </row>
    <row r="72" spans="1:8" ht="15" customHeight="1" x14ac:dyDescent="0.25"/>
    <row r="73" spans="1:8" ht="15" customHeight="1" x14ac:dyDescent="0.25">
      <c r="A73" s="103" t="s">
        <v>122</v>
      </c>
      <c r="B73" s="112"/>
      <c r="C73" s="99"/>
      <c r="D73" s="99"/>
      <c r="E73" s="99"/>
      <c r="F73" s="99"/>
      <c r="G73" s="99"/>
      <c r="H73" s="102"/>
    </row>
    <row r="74" spans="1:8" ht="15" customHeight="1" x14ac:dyDescent="0.25">
      <c r="A74" s="104" t="s">
        <v>123</v>
      </c>
      <c r="B74" s="112">
        <v>7.7998265624046326E-8</v>
      </c>
      <c r="C74" s="99">
        <v>-7.7998265624046326E-8</v>
      </c>
      <c r="D74" s="99">
        <v>0</v>
      </c>
      <c r="E74" s="99">
        <v>7.7998265624046326E-8</v>
      </c>
      <c r="F74" s="99">
        <v>-7.7998265624046326E-8</v>
      </c>
      <c r="G74" s="99">
        <v>0</v>
      </c>
      <c r="H74" s="105">
        <v>1</v>
      </c>
    </row>
    <row r="75" spans="1:8" ht="15" customHeight="1" x14ac:dyDescent="0.25">
      <c r="A75" s="104" t="s">
        <v>126</v>
      </c>
      <c r="B75" s="112">
        <v>-21460015.585425213</v>
      </c>
      <c r="C75" s="99">
        <v>21460015.585425213</v>
      </c>
      <c r="D75" s="99">
        <v>0</v>
      </c>
      <c r="E75" s="99">
        <v>-21460015.585425213</v>
      </c>
      <c r="F75" s="99">
        <v>21460015.585425213</v>
      </c>
      <c r="G75" s="99">
        <v>0</v>
      </c>
      <c r="H75" s="105">
        <v>1</v>
      </c>
    </row>
    <row r="76" spans="1:8" ht="15" customHeight="1" x14ac:dyDescent="0.25">
      <c r="A76" s="104" t="s">
        <v>129</v>
      </c>
      <c r="B76" s="112">
        <v>12500000</v>
      </c>
      <c r="C76" s="99">
        <v>-12500000</v>
      </c>
      <c r="D76" s="99">
        <v>0</v>
      </c>
      <c r="E76" s="99">
        <v>12500000</v>
      </c>
      <c r="F76" s="99">
        <v>-12500000</v>
      </c>
      <c r="G76" s="99">
        <v>0</v>
      </c>
      <c r="H76" s="105">
        <v>1</v>
      </c>
    </row>
    <row r="77" spans="1:8" ht="15" customHeight="1" thickBot="1" x14ac:dyDescent="0.3">
      <c r="A77" s="104" t="s">
        <v>130</v>
      </c>
      <c r="B77" s="112">
        <v>-212517588.68543991</v>
      </c>
      <c r="C77" s="99">
        <v>212517588.68543991</v>
      </c>
      <c r="D77" s="99">
        <v>0</v>
      </c>
      <c r="E77" s="99">
        <v>-212517588.68543991</v>
      </c>
      <c r="F77" s="99">
        <v>212517588.68543991</v>
      </c>
      <c r="G77" s="99">
        <v>0</v>
      </c>
      <c r="H77" s="105">
        <v>1</v>
      </c>
    </row>
    <row r="78" spans="1:8" ht="15" customHeight="1" x14ac:dyDescent="0.25">
      <c r="A78" s="103" t="s">
        <v>131</v>
      </c>
      <c r="B78" s="113">
        <v>-221477604.27086505</v>
      </c>
      <c r="C78" s="106">
        <v>221477604.27086505</v>
      </c>
      <c r="D78" s="106">
        <v>0</v>
      </c>
      <c r="E78" s="106">
        <v>-221477604.27086505</v>
      </c>
      <c r="F78" s="106">
        <v>221477604.27086505</v>
      </c>
      <c r="G78" s="106">
        <v>0</v>
      </c>
      <c r="H78" s="107">
        <v>1</v>
      </c>
    </row>
    <row r="79" spans="1:8" ht="15" customHeight="1" thickBot="1" x14ac:dyDescent="0.3"/>
    <row r="80" spans="1:8" ht="15" customHeight="1" x14ac:dyDescent="0.25">
      <c r="A80" s="101" t="s">
        <v>132</v>
      </c>
      <c r="B80" s="113">
        <v>-488043654.57925785</v>
      </c>
      <c r="C80" s="106">
        <v>222928639.49148843</v>
      </c>
      <c r="D80" s="106">
        <v>-265115015.08776942</v>
      </c>
      <c r="E80" s="106">
        <v>-439172235.76819086</v>
      </c>
      <c r="F80" s="106">
        <v>222928639.49148843</v>
      </c>
      <c r="G80" s="106">
        <v>-216243596.27670243</v>
      </c>
      <c r="H80" s="108">
        <v>0.89986260787838945</v>
      </c>
    </row>
    <row r="81" spans="1:8" ht="15" customHeight="1" thickBot="1" x14ac:dyDescent="0.3"/>
    <row r="82" spans="1:8" ht="15" customHeight="1" x14ac:dyDescent="0.25">
      <c r="A82" s="100" t="s">
        <v>133</v>
      </c>
      <c r="B82" s="113">
        <v>-11553289415.920881</v>
      </c>
      <c r="C82" s="106">
        <v>5257606163.8698721</v>
      </c>
      <c r="D82" s="106">
        <v>-6295683252.0510092</v>
      </c>
      <c r="E82" s="106">
        <v>-11096129402.63376</v>
      </c>
      <c r="F82" s="106">
        <v>5067621210.7012138</v>
      </c>
      <c r="G82" s="106">
        <v>-6028508191.9325466</v>
      </c>
      <c r="H82" s="108">
        <v>0.96043031583220473</v>
      </c>
    </row>
    <row r="83" spans="1:8" ht="15" customHeight="1" x14ac:dyDescent="0.25"/>
    <row r="84" spans="1:8" ht="15" customHeight="1" x14ac:dyDescent="0.25">
      <c r="A84" s="100" t="s">
        <v>134</v>
      </c>
      <c r="B84" s="112"/>
      <c r="C84" s="99"/>
      <c r="D84" s="99"/>
      <c r="E84" s="99"/>
      <c r="F84" s="99"/>
      <c r="G84" s="99"/>
      <c r="H84" s="99"/>
    </row>
    <row r="85" spans="1:8" ht="15" customHeight="1" x14ac:dyDescent="0.25">
      <c r="A85" s="101" t="s">
        <v>135</v>
      </c>
      <c r="B85" s="112"/>
      <c r="C85" s="99"/>
      <c r="D85" s="99"/>
      <c r="E85" s="99"/>
      <c r="F85" s="99"/>
      <c r="G85" s="99"/>
      <c r="H85" s="102"/>
    </row>
    <row r="86" spans="1:8" ht="15" customHeight="1" x14ac:dyDescent="0.25">
      <c r="A86" s="103" t="s">
        <v>136</v>
      </c>
      <c r="B86" s="112"/>
      <c r="C86" s="99"/>
      <c r="D86" s="99"/>
      <c r="E86" s="99"/>
      <c r="F86" s="99"/>
      <c r="G86" s="99"/>
      <c r="H86" s="102"/>
    </row>
    <row r="87" spans="1:8" ht="15" customHeight="1" x14ac:dyDescent="0.25">
      <c r="A87" s="104" t="s">
        <v>137</v>
      </c>
      <c r="B87" s="112">
        <v>359573165.81</v>
      </c>
      <c r="C87" s="99">
        <v>-359573165.81</v>
      </c>
      <c r="D87" s="99">
        <v>0</v>
      </c>
      <c r="E87" s="99">
        <v>359573165.81</v>
      </c>
      <c r="F87" s="99">
        <v>-359573165.81</v>
      </c>
      <c r="G87" s="99">
        <v>0</v>
      </c>
      <c r="H87" s="105">
        <v>1</v>
      </c>
    </row>
    <row r="88" spans="1:8" ht="15" customHeight="1" thickBot="1" x14ac:dyDescent="0.3">
      <c r="A88" s="104" t="s">
        <v>138</v>
      </c>
      <c r="B88" s="112">
        <v>8696077.6700000037</v>
      </c>
      <c r="C88" s="99">
        <v>0</v>
      </c>
      <c r="D88" s="99">
        <v>8696077.6700000037</v>
      </c>
      <c r="E88" s="99">
        <v>8250130.0183551228</v>
      </c>
      <c r="F88" s="99">
        <v>0</v>
      </c>
      <c r="G88" s="99">
        <v>8250130.0183551228</v>
      </c>
      <c r="H88" s="105">
        <v>0.94871852936832379</v>
      </c>
    </row>
    <row r="89" spans="1:8" ht="15" customHeight="1" x14ac:dyDescent="0.25">
      <c r="A89" s="103" t="s">
        <v>139</v>
      </c>
      <c r="B89" s="113">
        <v>368269243.48000002</v>
      </c>
      <c r="C89" s="106">
        <v>-359573165.81</v>
      </c>
      <c r="D89" s="106">
        <v>8696077.6700000167</v>
      </c>
      <c r="E89" s="106">
        <v>367823295.82835513</v>
      </c>
      <c r="F89" s="106">
        <v>-359573165.81</v>
      </c>
      <c r="G89" s="106">
        <v>8250130.0183551311</v>
      </c>
      <c r="H89" s="107">
        <v>0.99878907169268105</v>
      </c>
    </row>
    <row r="90" spans="1:8" ht="15" customHeight="1" thickBot="1" x14ac:dyDescent="0.3"/>
    <row r="91" spans="1:8" ht="15" customHeight="1" x14ac:dyDescent="0.25">
      <c r="A91" s="101" t="s">
        <v>140</v>
      </c>
      <c r="B91" s="113">
        <v>368269243.48000002</v>
      </c>
      <c r="C91" s="106">
        <v>-359573165.81</v>
      </c>
      <c r="D91" s="106">
        <v>8696077.6700000167</v>
      </c>
      <c r="E91" s="106">
        <v>367823295.82835513</v>
      </c>
      <c r="F91" s="106">
        <v>-359573165.81</v>
      </c>
      <c r="G91" s="106">
        <v>8250130.0183551311</v>
      </c>
      <c r="H91" s="108">
        <v>0.99878907169268105</v>
      </c>
    </row>
    <row r="92" spans="1:8" ht="15" customHeight="1" x14ac:dyDescent="0.25"/>
    <row r="93" spans="1:8" ht="15" customHeight="1" x14ac:dyDescent="0.25">
      <c r="A93" s="101" t="s">
        <v>141</v>
      </c>
      <c r="B93" s="112"/>
      <c r="C93" s="99"/>
      <c r="D93" s="99"/>
      <c r="E93" s="99"/>
      <c r="F93" s="99"/>
      <c r="G93" s="99"/>
      <c r="H93" s="102"/>
    </row>
    <row r="94" spans="1:8" ht="15" customHeight="1" x14ac:dyDescent="0.25">
      <c r="A94" s="103" t="s">
        <v>136</v>
      </c>
      <c r="B94" s="112"/>
      <c r="C94" s="99"/>
      <c r="D94" s="99"/>
      <c r="E94" s="99"/>
      <c r="F94" s="99"/>
      <c r="G94" s="99"/>
      <c r="H94" s="102"/>
    </row>
    <row r="95" spans="1:8" ht="15" customHeight="1" x14ac:dyDescent="0.25">
      <c r="A95" s="104" t="s">
        <v>142</v>
      </c>
      <c r="B95" s="112">
        <v>198637810.66412812</v>
      </c>
      <c r="C95" s="99">
        <v>-198637810.66412812</v>
      </c>
      <c r="D95" s="99">
        <v>0</v>
      </c>
      <c r="E95" s="99">
        <v>198637810.66412812</v>
      </c>
      <c r="F95" s="99">
        <v>-198637810.66412812</v>
      </c>
      <c r="G95" s="99">
        <v>0</v>
      </c>
      <c r="H95" s="105">
        <v>1</v>
      </c>
    </row>
    <row r="96" spans="1:8" ht="15" customHeight="1" thickBot="1" x14ac:dyDescent="0.3">
      <c r="A96" s="104" t="s">
        <v>143</v>
      </c>
      <c r="B96" s="112">
        <v>11753694.840000002</v>
      </c>
      <c r="C96" s="99">
        <v>0</v>
      </c>
      <c r="D96" s="99">
        <v>11753694.840000002</v>
      </c>
      <c r="E96" s="99">
        <v>11150948.083248857</v>
      </c>
      <c r="F96" s="99">
        <v>0</v>
      </c>
      <c r="G96" s="99">
        <v>11150948.083248857</v>
      </c>
      <c r="H96" s="105">
        <v>0.94871852936832379</v>
      </c>
    </row>
    <row r="97" spans="1:8" ht="15" customHeight="1" x14ac:dyDescent="0.25">
      <c r="A97" s="103" t="s">
        <v>139</v>
      </c>
      <c r="B97" s="113">
        <v>210391505.50412813</v>
      </c>
      <c r="C97" s="106">
        <v>-198637810.66412812</v>
      </c>
      <c r="D97" s="106">
        <v>11753694.840000004</v>
      </c>
      <c r="E97" s="106">
        <v>209788758.74737698</v>
      </c>
      <c r="F97" s="106">
        <v>-198637810.66412812</v>
      </c>
      <c r="G97" s="106">
        <v>11150948.083248854</v>
      </c>
      <c r="H97" s="107">
        <v>0.99713511838176694</v>
      </c>
    </row>
    <row r="98" spans="1:8" ht="15" customHeight="1" thickBot="1" x14ac:dyDescent="0.3"/>
    <row r="99" spans="1:8" ht="15" customHeight="1" x14ac:dyDescent="0.25">
      <c r="A99" s="101" t="s">
        <v>144</v>
      </c>
      <c r="B99" s="113">
        <v>210391505.50412813</v>
      </c>
      <c r="C99" s="106">
        <v>-198637810.66412812</v>
      </c>
      <c r="D99" s="106">
        <v>11753694.840000004</v>
      </c>
      <c r="E99" s="106">
        <v>209788758.74737698</v>
      </c>
      <c r="F99" s="106">
        <v>-198637810.66412812</v>
      </c>
      <c r="G99" s="106">
        <v>11150948.083248854</v>
      </c>
      <c r="H99" s="108">
        <v>0.99713511838176694</v>
      </c>
    </row>
    <row r="100" spans="1:8" ht="15" customHeight="1" x14ac:dyDescent="0.25"/>
    <row r="101" spans="1:8" ht="15" customHeight="1" x14ac:dyDescent="0.25">
      <c r="A101" s="101" t="s">
        <v>145</v>
      </c>
      <c r="B101" s="112"/>
      <c r="C101" s="99"/>
      <c r="D101" s="99"/>
      <c r="E101" s="99"/>
      <c r="F101" s="99"/>
      <c r="G101" s="99"/>
      <c r="H101" s="102"/>
    </row>
    <row r="102" spans="1:8" ht="15" customHeight="1" x14ac:dyDescent="0.25">
      <c r="A102" s="103" t="s">
        <v>136</v>
      </c>
      <c r="B102" s="112"/>
      <c r="C102" s="99"/>
      <c r="D102" s="99"/>
      <c r="E102" s="99"/>
      <c r="F102" s="99"/>
      <c r="G102" s="99"/>
      <c r="H102" s="102"/>
    </row>
    <row r="103" spans="1:8" ht="15" customHeight="1" x14ac:dyDescent="0.25">
      <c r="A103" s="104" t="s">
        <v>146</v>
      </c>
      <c r="B103" s="112">
        <v>2845773603.3904891</v>
      </c>
      <c r="C103" s="99">
        <v>-2845773603.3904891</v>
      </c>
      <c r="D103" s="99">
        <v>0</v>
      </c>
      <c r="E103" s="99">
        <v>2845773603.3904891</v>
      </c>
      <c r="F103" s="99">
        <v>-2845773603.3904891</v>
      </c>
      <c r="G103" s="99">
        <v>0</v>
      </c>
      <c r="H103" s="105">
        <v>1</v>
      </c>
    </row>
    <row r="104" spans="1:8" ht="15" customHeight="1" x14ac:dyDescent="0.25">
      <c r="A104" s="104" t="s">
        <v>147</v>
      </c>
      <c r="B104" s="112">
        <v>4161807.8200000008</v>
      </c>
      <c r="C104" s="99">
        <v>0</v>
      </c>
      <c r="D104" s="99">
        <v>4161807.8200000008</v>
      </c>
      <c r="E104" s="99">
        <v>3948384.1945039905</v>
      </c>
      <c r="F104" s="99">
        <v>0</v>
      </c>
      <c r="G104" s="99">
        <v>3948384.1945039905</v>
      </c>
      <c r="H104" s="105">
        <v>0.94871852936832379</v>
      </c>
    </row>
    <row r="105" spans="1:8" ht="15" customHeight="1" x14ac:dyDescent="0.25">
      <c r="A105" s="104" t="s">
        <v>148</v>
      </c>
      <c r="B105" s="112">
        <v>233135873.39000002</v>
      </c>
      <c r="C105" s="99">
        <v>-233135873.39000002</v>
      </c>
      <c r="D105" s="99">
        <v>0</v>
      </c>
      <c r="E105" s="99">
        <v>233135873.39000002</v>
      </c>
      <c r="F105" s="99">
        <v>-233135873.39000002</v>
      </c>
      <c r="G105" s="99">
        <v>0</v>
      </c>
      <c r="H105" s="105">
        <v>1</v>
      </c>
    </row>
    <row r="106" spans="1:8" ht="15" customHeight="1" x14ac:dyDescent="0.25">
      <c r="A106" s="104" t="s">
        <v>149</v>
      </c>
      <c r="B106" s="112">
        <v>175787679.15000001</v>
      </c>
      <c r="C106" s="99">
        <v>-175787679.15000001</v>
      </c>
      <c r="D106" s="99">
        <v>0</v>
      </c>
      <c r="E106" s="99">
        <v>166427114.20044768</v>
      </c>
      <c r="F106" s="99">
        <v>-166427114.20044768</v>
      </c>
      <c r="G106" s="99">
        <v>0</v>
      </c>
      <c r="H106" s="105">
        <v>0.9467507336417762</v>
      </c>
    </row>
    <row r="107" spans="1:8" ht="15" customHeight="1" x14ac:dyDescent="0.25">
      <c r="A107" s="104" t="s">
        <v>151</v>
      </c>
      <c r="B107" s="112">
        <v>21099093.508060597</v>
      </c>
      <c r="C107" s="99">
        <v>-21099093.508060597</v>
      </c>
      <c r="D107" s="99">
        <v>0</v>
      </c>
      <c r="E107" s="99">
        <v>21099093.508060597</v>
      </c>
      <c r="F107" s="99">
        <v>-21099093.508060597</v>
      </c>
      <c r="G107" s="99">
        <v>0</v>
      </c>
      <c r="H107" s="105">
        <v>1</v>
      </c>
    </row>
    <row r="108" spans="1:8" ht="15" customHeight="1" thickBot="1" x14ac:dyDescent="0.3">
      <c r="A108" s="104" t="s">
        <v>152</v>
      </c>
      <c r="B108" s="112">
        <v>240516.68287647114</v>
      </c>
      <c r="C108" s="99">
        <v>-240516.68287647114</v>
      </c>
      <c r="D108" s="99">
        <v>0</v>
      </c>
      <c r="E108" s="99">
        <v>0</v>
      </c>
      <c r="F108" s="99">
        <v>0</v>
      </c>
      <c r="G108" s="99">
        <v>0</v>
      </c>
      <c r="H108" s="105">
        <v>0</v>
      </c>
    </row>
    <row r="109" spans="1:8" ht="15" customHeight="1" x14ac:dyDescent="0.25">
      <c r="A109" s="103" t="s">
        <v>139</v>
      </c>
      <c r="B109" s="113">
        <v>3280198573.9414263</v>
      </c>
      <c r="C109" s="106">
        <v>-3276036766.1214261</v>
      </c>
      <c r="D109" s="106">
        <v>4161807.8200001717</v>
      </c>
      <c r="E109" s="106">
        <v>3270384068.6835008</v>
      </c>
      <c r="F109" s="106">
        <v>-3266435684.488997</v>
      </c>
      <c r="G109" s="106">
        <v>3948384.1945037842</v>
      </c>
      <c r="H109" s="107">
        <v>0.99700795392818775</v>
      </c>
    </row>
    <row r="110" spans="1:8" ht="15" customHeight="1" thickBot="1" x14ac:dyDescent="0.3"/>
    <row r="111" spans="1:8" ht="15" customHeight="1" x14ac:dyDescent="0.25">
      <c r="A111" s="101" t="s">
        <v>153</v>
      </c>
      <c r="B111" s="113">
        <v>3280198573.9414263</v>
      </c>
      <c r="C111" s="106">
        <v>-3276036766.1214261</v>
      </c>
      <c r="D111" s="106">
        <v>4161807.8200001717</v>
      </c>
      <c r="E111" s="106">
        <v>3270384068.6835008</v>
      </c>
      <c r="F111" s="106">
        <v>-3266435684.488997</v>
      </c>
      <c r="G111" s="106">
        <v>3948384.1945037842</v>
      </c>
      <c r="H111" s="108">
        <v>0.99700795392818775</v>
      </c>
    </row>
    <row r="112" spans="1:8" ht="15" customHeight="1" thickBot="1" x14ac:dyDescent="0.3"/>
    <row r="113" spans="1:8" ht="15" customHeight="1" x14ac:dyDescent="0.25">
      <c r="A113" s="100" t="s">
        <v>154</v>
      </c>
      <c r="B113" s="113">
        <v>3858859322.9255543</v>
      </c>
      <c r="C113" s="106">
        <v>-3834247742.5955544</v>
      </c>
      <c r="D113" s="106">
        <v>24611580.329999924</v>
      </c>
      <c r="E113" s="106">
        <v>3847996123.259233</v>
      </c>
      <c r="F113" s="106">
        <v>-3824646660.9631252</v>
      </c>
      <c r="G113" s="106">
        <v>23349462.296107769</v>
      </c>
      <c r="H113" s="108">
        <v>0.99718486766237302</v>
      </c>
    </row>
    <row r="114" spans="1:8" ht="15" customHeight="1" x14ac:dyDescent="0.25"/>
    <row r="115" spans="1:8" ht="15" customHeight="1" x14ac:dyDescent="0.25">
      <c r="A115" s="100" t="s">
        <v>155</v>
      </c>
      <c r="B115" s="112"/>
      <c r="C115" s="99"/>
      <c r="D115" s="99"/>
      <c r="E115" s="99"/>
      <c r="F115" s="99"/>
      <c r="G115" s="99"/>
      <c r="H115" s="99"/>
    </row>
    <row r="116" spans="1:8" ht="15" customHeight="1" x14ac:dyDescent="0.25">
      <c r="A116" s="101" t="s">
        <v>135</v>
      </c>
      <c r="B116" s="112"/>
      <c r="C116" s="99"/>
      <c r="D116" s="99"/>
      <c r="E116" s="99"/>
      <c r="F116" s="99"/>
      <c r="G116" s="99"/>
      <c r="H116" s="102"/>
    </row>
    <row r="117" spans="1:8" ht="15" customHeight="1" x14ac:dyDescent="0.25">
      <c r="A117" s="103" t="s">
        <v>156</v>
      </c>
      <c r="B117" s="112"/>
      <c r="C117" s="99"/>
      <c r="D117" s="99"/>
      <c r="E117" s="99"/>
      <c r="F117" s="99"/>
      <c r="G117" s="99"/>
      <c r="H117" s="102"/>
    </row>
    <row r="118" spans="1:8" ht="15" customHeight="1" x14ac:dyDescent="0.25">
      <c r="A118" s="104" t="s">
        <v>157</v>
      </c>
      <c r="B118" s="112">
        <v>25208256.099999994</v>
      </c>
      <c r="C118" s="99">
        <v>0</v>
      </c>
      <c r="D118" s="99">
        <v>25208256.099999994</v>
      </c>
      <c r="E118" s="99">
        <v>23865934.956504773</v>
      </c>
      <c r="F118" s="99">
        <v>0</v>
      </c>
      <c r="G118" s="99">
        <v>23865934.956504773</v>
      </c>
      <c r="H118" s="105">
        <v>0.9467507336417762</v>
      </c>
    </row>
    <row r="119" spans="1:8" ht="15" customHeight="1" x14ac:dyDescent="0.25">
      <c r="A119" s="104" t="s">
        <v>158</v>
      </c>
      <c r="B119" s="112">
        <v>5387769.5999999996</v>
      </c>
      <c r="C119" s="99">
        <v>0</v>
      </c>
      <c r="D119" s="99">
        <v>5387769.5999999996</v>
      </c>
      <c r="E119" s="99">
        <v>5100874.8214928592</v>
      </c>
      <c r="F119" s="99">
        <v>0</v>
      </c>
      <c r="G119" s="99">
        <v>5100874.8214928592</v>
      </c>
      <c r="H119" s="105">
        <v>0.94675073364177631</v>
      </c>
    </row>
    <row r="120" spans="1:8" ht="15" customHeight="1" x14ac:dyDescent="0.25">
      <c r="A120" s="104" t="s">
        <v>159</v>
      </c>
      <c r="B120" s="112">
        <v>1989502.9399999992</v>
      </c>
      <c r="C120" s="99">
        <v>0</v>
      </c>
      <c r="D120" s="99">
        <v>1989502.9399999992</v>
      </c>
      <c r="E120" s="99">
        <v>1883563.3680274698</v>
      </c>
      <c r="F120" s="99">
        <v>0</v>
      </c>
      <c r="G120" s="99">
        <v>1883563.3680274698</v>
      </c>
      <c r="H120" s="105">
        <v>0.9467507336417762</v>
      </c>
    </row>
    <row r="121" spans="1:8" ht="15" customHeight="1" x14ac:dyDescent="0.25">
      <c r="A121" s="104" t="s">
        <v>160</v>
      </c>
      <c r="B121" s="112">
        <v>19524262.990000002</v>
      </c>
      <c r="C121" s="99">
        <v>0</v>
      </c>
      <c r="D121" s="99">
        <v>19524262.990000002</v>
      </c>
      <c r="E121" s="99">
        <v>18484610.309597481</v>
      </c>
      <c r="F121" s="99">
        <v>0</v>
      </c>
      <c r="G121" s="99">
        <v>18484610.309597481</v>
      </c>
      <c r="H121" s="105">
        <v>0.9467507336417762</v>
      </c>
    </row>
    <row r="122" spans="1:8" ht="15" customHeight="1" x14ac:dyDescent="0.25">
      <c r="A122" s="104" t="s">
        <v>161</v>
      </c>
      <c r="B122" s="112">
        <v>4079433.02</v>
      </c>
      <c r="C122" s="99">
        <v>-4079433.02</v>
      </c>
      <c r="D122" s="99">
        <v>0</v>
      </c>
      <c r="E122" s="99">
        <v>3862206.2045274866</v>
      </c>
      <c r="F122" s="99">
        <v>-3862206.2045274866</v>
      </c>
      <c r="G122" s="99">
        <v>0</v>
      </c>
      <c r="H122" s="105">
        <v>0.9467507336417762</v>
      </c>
    </row>
    <row r="123" spans="1:8" ht="15" customHeight="1" x14ac:dyDescent="0.25">
      <c r="A123" s="104" t="s">
        <v>162</v>
      </c>
      <c r="B123" s="112">
        <v>588779.87000000011</v>
      </c>
      <c r="C123" s="99">
        <v>-588779.87000000011</v>
      </c>
      <c r="D123" s="99">
        <v>0</v>
      </c>
      <c r="E123" s="99">
        <v>557427.77387600974</v>
      </c>
      <c r="F123" s="99">
        <v>-557427.77387600974</v>
      </c>
      <c r="G123" s="99">
        <v>0</v>
      </c>
      <c r="H123" s="105">
        <v>0.9467507336417762</v>
      </c>
    </row>
    <row r="124" spans="1:8" ht="15" customHeight="1" x14ac:dyDescent="0.25">
      <c r="A124" s="104" t="s">
        <v>163</v>
      </c>
      <c r="B124" s="112">
        <v>74511.7</v>
      </c>
      <c r="C124" s="99">
        <v>0</v>
      </c>
      <c r="D124" s="99">
        <v>74511.7</v>
      </c>
      <c r="E124" s="99">
        <v>70544.006639895932</v>
      </c>
      <c r="F124" s="99">
        <v>0</v>
      </c>
      <c r="G124" s="99">
        <v>70544.006639895932</v>
      </c>
      <c r="H124" s="105">
        <v>0.9467507336417762</v>
      </c>
    </row>
    <row r="125" spans="1:8" ht="15" customHeight="1" x14ac:dyDescent="0.25">
      <c r="A125" s="104" t="s">
        <v>164</v>
      </c>
      <c r="B125" s="112">
        <v>5115944.0400000019</v>
      </c>
      <c r="C125" s="99">
        <v>0</v>
      </c>
      <c r="D125" s="99">
        <v>5115944.0400000019</v>
      </c>
      <c r="E125" s="99">
        <v>4853590.9059594432</v>
      </c>
      <c r="F125" s="99">
        <v>0</v>
      </c>
      <c r="G125" s="99">
        <v>4853590.9059594432</v>
      </c>
      <c r="H125" s="105">
        <v>0.9487185293683239</v>
      </c>
    </row>
    <row r="126" spans="1:8" ht="15" customHeight="1" x14ac:dyDescent="0.25">
      <c r="A126" s="104" t="s">
        <v>165</v>
      </c>
      <c r="B126" s="112">
        <v>6991386.5199999977</v>
      </c>
      <c r="C126" s="99">
        <v>0</v>
      </c>
      <c r="D126" s="99">
        <v>6991386.5199999977</v>
      </c>
      <c r="E126" s="99">
        <v>6619100.316983222</v>
      </c>
      <c r="F126" s="99">
        <v>0</v>
      </c>
      <c r="G126" s="99">
        <v>6619100.316983222</v>
      </c>
      <c r="H126" s="105">
        <v>0.94675073364177609</v>
      </c>
    </row>
    <row r="127" spans="1:8" ht="15" customHeight="1" x14ac:dyDescent="0.25">
      <c r="A127" s="104" t="s">
        <v>166</v>
      </c>
      <c r="B127" s="112">
        <v>1028917.0400000002</v>
      </c>
      <c r="C127" s="99">
        <v>-1028917.0400000002</v>
      </c>
      <c r="D127" s="99">
        <v>0</v>
      </c>
      <c r="E127" s="99">
        <v>974127.96247652499</v>
      </c>
      <c r="F127" s="99">
        <v>-974127.96247652499</v>
      </c>
      <c r="G127" s="99">
        <v>0</v>
      </c>
      <c r="H127" s="105">
        <v>0.94675073364177631</v>
      </c>
    </row>
    <row r="128" spans="1:8" ht="15" customHeight="1" x14ac:dyDescent="0.25">
      <c r="A128" s="104" t="s">
        <v>167</v>
      </c>
      <c r="B128" s="112">
        <v>27019217.850000005</v>
      </c>
      <c r="C128" s="99">
        <v>0</v>
      </c>
      <c r="D128" s="99">
        <v>27019217.850000005</v>
      </c>
      <c r="E128" s="99">
        <v>25633632.623334367</v>
      </c>
      <c r="F128" s="99">
        <v>0</v>
      </c>
      <c r="G128" s="99">
        <v>25633632.623334367</v>
      </c>
      <c r="H128" s="105">
        <v>0.94871852936832368</v>
      </c>
    </row>
    <row r="129" spans="1:8" ht="15" customHeight="1" x14ac:dyDescent="0.25">
      <c r="A129" s="104" t="s">
        <v>168</v>
      </c>
      <c r="B129" s="112">
        <v>6473567.1099999994</v>
      </c>
      <c r="C129" s="99">
        <v>-6473567.1099999994</v>
      </c>
      <c r="D129" s="99">
        <v>0</v>
      </c>
      <c r="E129" s="99">
        <v>6473567.1099999994</v>
      </c>
      <c r="F129" s="99">
        <v>-6473567.1099999994</v>
      </c>
      <c r="G129" s="99">
        <v>0</v>
      </c>
      <c r="H129" s="105">
        <v>1</v>
      </c>
    </row>
    <row r="130" spans="1:8" ht="15" customHeight="1" x14ac:dyDescent="0.25">
      <c r="A130" s="104" t="s">
        <v>169</v>
      </c>
      <c r="B130" s="112">
        <v>5318698.7300000014</v>
      </c>
      <c r="C130" s="99">
        <v>0</v>
      </c>
      <c r="D130" s="99">
        <v>5318698.7300000014</v>
      </c>
      <c r="E130" s="99">
        <v>5045948.0372787723</v>
      </c>
      <c r="F130" s="99">
        <v>0</v>
      </c>
      <c r="G130" s="99">
        <v>5045948.0372787723</v>
      </c>
      <c r="H130" s="105">
        <v>0.94871852936832368</v>
      </c>
    </row>
    <row r="131" spans="1:8" ht="15" customHeight="1" x14ac:dyDescent="0.25">
      <c r="A131" s="104" t="s">
        <v>170</v>
      </c>
      <c r="B131" s="112">
        <v>5000</v>
      </c>
      <c r="C131" s="99">
        <v>-5000</v>
      </c>
      <c r="D131" s="99">
        <v>0</v>
      </c>
      <c r="E131" s="99">
        <v>5000</v>
      </c>
      <c r="F131" s="99">
        <v>-5000</v>
      </c>
      <c r="G131" s="99">
        <v>0</v>
      </c>
      <c r="H131" s="105">
        <v>1</v>
      </c>
    </row>
    <row r="132" spans="1:8" ht="15" customHeight="1" x14ac:dyDescent="0.25">
      <c r="A132" s="104" t="s">
        <v>171</v>
      </c>
      <c r="B132" s="112">
        <v>1959187.9000000006</v>
      </c>
      <c r="C132" s="99">
        <v>0</v>
      </c>
      <c r="D132" s="99">
        <v>1959187.9000000006</v>
      </c>
      <c r="E132" s="99">
        <v>1858717.8632442153</v>
      </c>
      <c r="F132" s="99">
        <v>0</v>
      </c>
      <c r="G132" s="99">
        <v>1858717.8632442153</v>
      </c>
      <c r="H132" s="105">
        <v>0.94871852936832379</v>
      </c>
    </row>
    <row r="133" spans="1:8" ht="15" customHeight="1" thickBot="1" x14ac:dyDescent="0.3">
      <c r="A133" s="104" t="s">
        <v>172</v>
      </c>
      <c r="B133" s="112">
        <v>14014.779999999999</v>
      </c>
      <c r="C133" s="99">
        <v>-14014.779999999999</v>
      </c>
      <c r="D133" s="99">
        <v>0</v>
      </c>
      <c r="E133" s="99">
        <v>14014.779999999999</v>
      </c>
      <c r="F133" s="99">
        <v>-14014.779999999999</v>
      </c>
      <c r="G133" s="99">
        <v>0</v>
      </c>
      <c r="H133" s="105">
        <v>1</v>
      </c>
    </row>
    <row r="134" spans="1:8" ht="15" customHeight="1" x14ac:dyDescent="0.25">
      <c r="A134" s="103" t="s">
        <v>173</v>
      </c>
      <c r="B134" s="113">
        <v>110778450.19000003</v>
      </c>
      <c r="C134" s="106">
        <v>-12189711.819999998</v>
      </c>
      <c r="D134" s="106">
        <v>98588738.370000035</v>
      </c>
      <c r="E134" s="106">
        <v>105302861.03994253</v>
      </c>
      <c r="F134" s="106">
        <v>-11886343.83088002</v>
      </c>
      <c r="G134" s="106">
        <v>93416517.209062517</v>
      </c>
      <c r="H134" s="107">
        <v>0.95057171191088052</v>
      </c>
    </row>
    <row r="135" spans="1:8" ht="15" customHeight="1" thickBot="1" x14ac:dyDescent="0.3"/>
    <row r="136" spans="1:8" ht="15" customHeight="1" x14ac:dyDescent="0.25">
      <c r="A136" s="101" t="s">
        <v>140</v>
      </c>
      <c r="B136" s="113">
        <v>110778450.19000003</v>
      </c>
      <c r="C136" s="106">
        <v>-12189711.819999998</v>
      </c>
      <c r="D136" s="106">
        <v>98588738.370000035</v>
      </c>
      <c r="E136" s="106">
        <v>105302861.03994253</v>
      </c>
      <c r="F136" s="106">
        <v>-11886343.83088002</v>
      </c>
      <c r="G136" s="106">
        <v>93416517.209062517</v>
      </c>
      <c r="H136" s="108">
        <v>0.95057171191088052</v>
      </c>
    </row>
    <row r="137" spans="1:8" ht="15" customHeight="1" x14ac:dyDescent="0.25"/>
    <row r="138" spans="1:8" ht="15" customHeight="1" x14ac:dyDescent="0.25">
      <c r="A138" s="101" t="s">
        <v>141</v>
      </c>
      <c r="B138" s="112"/>
      <c r="C138" s="99"/>
      <c r="D138" s="99"/>
      <c r="E138" s="99"/>
      <c r="F138" s="99"/>
      <c r="G138" s="99"/>
      <c r="H138" s="102"/>
    </row>
    <row r="139" spans="1:8" ht="15" customHeight="1" x14ac:dyDescent="0.25">
      <c r="A139" s="103" t="s">
        <v>156</v>
      </c>
      <c r="B139" s="112"/>
      <c r="C139" s="99"/>
      <c r="D139" s="99"/>
      <c r="E139" s="99"/>
      <c r="F139" s="99"/>
      <c r="G139" s="99"/>
      <c r="H139" s="102"/>
    </row>
    <row r="140" spans="1:8" ht="15" customHeight="1" x14ac:dyDescent="0.25">
      <c r="A140" s="104" t="s">
        <v>174</v>
      </c>
      <c r="B140" s="112">
        <v>88329522.070000008</v>
      </c>
      <c r="C140" s="99">
        <v>0</v>
      </c>
      <c r="D140" s="99">
        <v>88329522.070000008</v>
      </c>
      <c r="E140" s="99">
        <v>83626039.821999967</v>
      </c>
      <c r="F140" s="99">
        <v>0</v>
      </c>
      <c r="G140" s="99">
        <v>83626039.821999967</v>
      </c>
      <c r="H140" s="105">
        <v>0.9467507336417762</v>
      </c>
    </row>
    <row r="141" spans="1:8" ht="15" customHeight="1" x14ac:dyDescent="0.25">
      <c r="A141" s="104" t="s">
        <v>175</v>
      </c>
      <c r="B141" s="112">
        <v>34058433.050000004</v>
      </c>
      <c r="C141" s="99">
        <v>-34058433.050000004</v>
      </c>
      <c r="D141" s="99">
        <v>0</v>
      </c>
      <c r="E141" s="99">
        <v>32244846.476776823</v>
      </c>
      <c r="F141" s="99">
        <v>-32244846.476776823</v>
      </c>
      <c r="G141" s="99">
        <v>0</v>
      </c>
      <c r="H141" s="105">
        <v>0.9467507336417762</v>
      </c>
    </row>
    <row r="142" spans="1:8" ht="15" customHeight="1" x14ac:dyDescent="0.25">
      <c r="A142" s="104" t="s">
        <v>176</v>
      </c>
      <c r="B142" s="112">
        <v>7318285.6600000001</v>
      </c>
      <c r="C142" s="99">
        <v>0</v>
      </c>
      <c r="D142" s="99">
        <v>7318285.6600000001</v>
      </c>
      <c r="E142" s="99">
        <v>6928592.3176050903</v>
      </c>
      <c r="F142" s="99">
        <v>0</v>
      </c>
      <c r="G142" s="99">
        <v>6928592.3176050903</v>
      </c>
      <c r="H142" s="105">
        <v>0.9467507336417762</v>
      </c>
    </row>
    <row r="143" spans="1:8" ht="15" customHeight="1" x14ac:dyDescent="0.25">
      <c r="A143" s="104" t="s">
        <v>177</v>
      </c>
      <c r="B143" s="112">
        <v>46457683.300000012</v>
      </c>
      <c r="C143" s="99">
        <v>0</v>
      </c>
      <c r="D143" s="99">
        <v>46457683.300000012</v>
      </c>
      <c r="E143" s="99">
        <v>43983845.747572303</v>
      </c>
      <c r="F143" s="99">
        <v>0</v>
      </c>
      <c r="G143" s="99">
        <v>43983845.747572303</v>
      </c>
      <c r="H143" s="105">
        <v>0.94675073364177609</v>
      </c>
    </row>
    <row r="144" spans="1:8" ht="15" customHeight="1" x14ac:dyDescent="0.25">
      <c r="A144" s="104" t="s">
        <v>178</v>
      </c>
      <c r="B144" s="112">
        <v>248138.94999999998</v>
      </c>
      <c r="C144" s="99">
        <v>0</v>
      </c>
      <c r="D144" s="99">
        <v>248138.94999999998</v>
      </c>
      <c r="E144" s="99">
        <v>234925.7329576</v>
      </c>
      <c r="F144" s="99">
        <v>0</v>
      </c>
      <c r="G144" s="99">
        <v>234925.7329576</v>
      </c>
      <c r="H144" s="105">
        <v>0.9467507336417762</v>
      </c>
    </row>
    <row r="145" spans="1:8" ht="15" customHeight="1" x14ac:dyDescent="0.25">
      <c r="A145" s="104" t="s">
        <v>179</v>
      </c>
      <c r="B145" s="112">
        <v>58700080.790000021</v>
      </c>
      <c r="C145" s="99">
        <v>0</v>
      </c>
      <c r="D145" s="99">
        <v>58700080.790000021</v>
      </c>
      <c r="E145" s="99">
        <v>55574344.552764051</v>
      </c>
      <c r="F145" s="99">
        <v>0</v>
      </c>
      <c r="G145" s="99">
        <v>55574344.552764051</v>
      </c>
      <c r="H145" s="105">
        <v>0.94675073364177609</v>
      </c>
    </row>
    <row r="146" spans="1:8" ht="15" customHeight="1" x14ac:dyDescent="0.25">
      <c r="A146" s="104" t="s">
        <v>180</v>
      </c>
      <c r="B146" s="112">
        <v>179500</v>
      </c>
      <c r="C146" s="99">
        <v>-179500</v>
      </c>
      <c r="D146" s="99">
        <v>0</v>
      </c>
      <c r="E146" s="99">
        <v>169941.75668869884</v>
      </c>
      <c r="F146" s="99">
        <v>-169941.75668869884</v>
      </c>
      <c r="G146" s="99">
        <v>0</v>
      </c>
      <c r="H146" s="105">
        <v>0.9467507336417762</v>
      </c>
    </row>
    <row r="147" spans="1:8" ht="15" customHeight="1" x14ac:dyDescent="0.25">
      <c r="A147" s="104" t="s">
        <v>183</v>
      </c>
      <c r="B147" s="112">
        <v>120800754.73</v>
      </c>
      <c r="C147" s="99">
        <v>0</v>
      </c>
      <c r="D147" s="99">
        <v>120800754.73</v>
      </c>
      <c r="E147" s="99">
        <v>114605914.37402919</v>
      </c>
      <c r="F147" s="99">
        <v>0</v>
      </c>
      <c r="G147" s="99">
        <v>114605914.37402919</v>
      </c>
      <c r="H147" s="105">
        <v>0.94871852936832379</v>
      </c>
    </row>
    <row r="148" spans="1:8" ht="15" customHeight="1" x14ac:dyDescent="0.25">
      <c r="A148" s="104" t="s">
        <v>184</v>
      </c>
      <c r="B148" s="112">
        <v>7811777.4900000012</v>
      </c>
      <c r="C148" s="99">
        <v>0</v>
      </c>
      <c r="D148" s="99">
        <v>7811777.4900000012</v>
      </c>
      <c r="E148" s="99">
        <v>7395806.0697038146</v>
      </c>
      <c r="F148" s="99">
        <v>0</v>
      </c>
      <c r="G148" s="99">
        <v>7395806.0697038146</v>
      </c>
      <c r="H148" s="105">
        <v>0.94675073364177631</v>
      </c>
    </row>
    <row r="149" spans="1:8" ht="15" customHeight="1" x14ac:dyDescent="0.25">
      <c r="A149" s="104" t="s">
        <v>185</v>
      </c>
      <c r="B149" s="112">
        <v>1501800</v>
      </c>
      <c r="C149" s="99">
        <v>-1501800</v>
      </c>
      <c r="D149" s="99">
        <v>0</v>
      </c>
      <c r="E149" s="99">
        <v>1421830.2517832194</v>
      </c>
      <c r="F149" s="99">
        <v>-1421830.2517832194</v>
      </c>
      <c r="G149" s="99">
        <v>0</v>
      </c>
      <c r="H149" s="105">
        <v>0.94675073364177609</v>
      </c>
    </row>
    <row r="150" spans="1:8" ht="15" customHeight="1" x14ac:dyDescent="0.25">
      <c r="A150" s="104" t="s">
        <v>186</v>
      </c>
      <c r="B150" s="112">
        <v>3623580</v>
      </c>
      <c r="C150" s="99">
        <v>0</v>
      </c>
      <c r="D150" s="99">
        <v>3623580</v>
      </c>
      <c r="E150" s="99">
        <v>3437757.488648471</v>
      </c>
      <c r="F150" s="99">
        <v>0</v>
      </c>
      <c r="G150" s="99">
        <v>3437757.488648471</v>
      </c>
      <c r="H150" s="105">
        <v>0.9487185293683239</v>
      </c>
    </row>
    <row r="151" spans="1:8" ht="15" customHeight="1" x14ac:dyDescent="0.25">
      <c r="A151" s="104" t="s">
        <v>187</v>
      </c>
      <c r="B151" s="112">
        <v>7860906.9399999995</v>
      </c>
      <c r="C151" s="99">
        <v>0</v>
      </c>
      <c r="D151" s="99">
        <v>7860906.9399999995</v>
      </c>
      <c r="E151" s="99">
        <v>7457788.0716180494</v>
      </c>
      <c r="F151" s="99">
        <v>0</v>
      </c>
      <c r="G151" s="99">
        <v>7457788.0716180494</v>
      </c>
      <c r="H151" s="105">
        <v>0.94871852936832379</v>
      </c>
    </row>
    <row r="152" spans="1:8" ht="15" customHeight="1" thickBot="1" x14ac:dyDescent="0.3">
      <c r="A152" s="104" t="s">
        <v>188</v>
      </c>
      <c r="B152" s="112">
        <v>9127894.9800000004</v>
      </c>
      <c r="C152" s="99">
        <v>0</v>
      </c>
      <c r="D152" s="99">
        <v>9127894.9800000004</v>
      </c>
      <c r="E152" s="99">
        <v>8659803.1016541049</v>
      </c>
      <c r="F152" s="99">
        <v>0</v>
      </c>
      <c r="G152" s="99">
        <v>8659803.1016541049</v>
      </c>
      <c r="H152" s="105">
        <v>0.94871852936832368</v>
      </c>
    </row>
    <row r="153" spans="1:8" ht="15" customHeight="1" x14ac:dyDescent="0.25">
      <c r="A153" s="103" t="s">
        <v>173</v>
      </c>
      <c r="B153" s="113">
        <v>386018357.96000004</v>
      </c>
      <c r="C153" s="106">
        <v>-35739733.050000004</v>
      </c>
      <c r="D153" s="106">
        <v>350278624.91000003</v>
      </c>
      <c r="E153" s="106">
        <v>365741435.76380134</v>
      </c>
      <c r="F153" s="106">
        <v>-33836618.485248744</v>
      </c>
      <c r="G153" s="106">
        <v>331904817.27855259</v>
      </c>
      <c r="H153" s="107">
        <v>0.94747161170428107</v>
      </c>
    </row>
    <row r="154" spans="1:8" ht="15" customHeight="1" thickBot="1" x14ac:dyDescent="0.3"/>
    <row r="155" spans="1:8" ht="15" customHeight="1" x14ac:dyDescent="0.25">
      <c r="A155" s="101" t="s">
        <v>144</v>
      </c>
      <c r="B155" s="113">
        <v>386018357.96000004</v>
      </c>
      <c r="C155" s="106">
        <v>-35739733.050000004</v>
      </c>
      <c r="D155" s="106">
        <v>350278624.91000003</v>
      </c>
      <c r="E155" s="106">
        <v>365741435.76380134</v>
      </c>
      <c r="F155" s="106">
        <v>-33836618.485248744</v>
      </c>
      <c r="G155" s="106">
        <v>331904817.27855259</v>
      </c>
      <c r="H155" s="108">
        <v>0.94747161170428107</v>
      </c>
    </row>
    <row r="156" spans="1:8" ht="15" customHeight="1" x14ac:dyDescent="0.25"/>
    <row r="157" spans="1:8" ht="15" customHeight="1" x14ac:dyDescent="0.25">
      <c r="A157" s="101" t="s">
        <v>145</v>
      </c>
      <c r="B157" s="112"/>
      <c r="C157" s="99"/>
      <c r="D157" s="99"/>
      <c r="E157" s="99"/>
      <c r="F157" s="99"/>
      <c r="G157" s="99"/>
      <c r="H157" s="102"/>
    </row>
    <row r="158" spans="1:8" ht="15" customHeight="1" x14ac:dyDescent="0.25">
      <c r="A158" s="103" t="s">
        <v>156</v>
      </c>
      <c r="B158" s="112"/>
      <c r="C158" s="99"/>
      <c r="D158" s="99"/>
      <c r="E158" s="99"/>
      <c r="F158" s="99"/>
      <c r="G158" s="99"/>
      <c r="H158" s="102"/>
    </row>
    <row r="159" spans="1:8" ht="15" customHeight="1" x14ac:dyDescent="0.25">
      <c r="A159" s="104" t="s">
        <v>189</v>
      </c>
      <c r="B159" s="112">
        <v>19619164.630000003</v>
      </c>
      <c r="C159" s="99">
        <v>0</v>
      </c>
      <c r="D159" s="99">
        <v>19619164.630000003</v>
      </c>
      <c r="E159" s="99">
        <v>18574458.506891288</v>
      </c>
      <c r="F159" s="99">
        <v>0</v>
      </c>
      <c r="G159" s="99">
        <v>18574458.506891288</v>
      </c>
      <c r="H159" s="105">
        <v>0.94675073364177609</v>
      </c>
    </row>
    <row r="160" spans="1:8" ht="15" customHeight="1" x14ac:dyDescent="0.25">
      <c r="A160" s="104" t="s">
        <v>190</v>
      </c>
      <c r="B160" s="112">
        <v>263671.67000000004</v>
      </c>
      <c r="C160" s="99">
        <v>-263671.67000000004</v>
      </c>
      <c r="D160" s="99">
        <v>0</v>
      </c>
      <c r="E160" s="99">
        <v>249631.34701305235</v>
      </c>
      <c r="F160" s="99">
        <v>-249631.34701305235</v>
      </c>
      <c r="G160" s="99">
        <v>0</v>
      </c>
      <c r="H160" s="105">
        <v>0.9467507336417762</v>
      </c>
    </row>
    <row r="161" spans="1:8" ht="15" customHeight="1" x14ac:dyDescent="0.25">
      <c r="A161" s="104" t="s">
        <v>191</v>
      </c>
      <c r="B161" s="112">
        <v>18678842.149999991</v>
      </c>
      <c r="C161" s="99">
        <v>0</v>
      </c>
      <c r="D161" s="99">
        <v>18678842.149999991</v>
      </c>
      <c r="E161" s="99">
        <v>17684207.509091422</v>
      </c>
      <c r="F161" s="99">
        <v>0</v>
      </c>
      <c r="G161" s="99">
        <v>17684207.509091422</v>
      </c>
      <c r="H161" s="105">
        <v>0.94675073364177609</v>
      </c>
    </row>
    <row r="162" spans="1:8" ht="15" customHeight="1" x14ac:dyDescent="0.25">
      <c r="A162" s="104" t="s">
        <v>192</v>
      </c>
      <c r="B162" s="112">
        <v>27542945.529999997</v>
      </c>
      <c r="C162" s="99">
        <v>0</v>
      </c>
      <c r="D162" s="99">
        <v>27542945.529999997</v>
      </c>
      <c r="E162" s="99">
        <v>26076303.887182977</v>
      </c>
      <c r="F162" s="99">
        <v>0</v>
      </c>
      <c r="G162" s="99">
        <v>26076303.887182977</v>
      </c>
      <c r="H162" s="105">
        <v>0.9467507336417762</v>
      </c>
    </row>
    <row r="163" spans="1:8" ht="15" customHeight="1" x14ac:dyDescent="0.25">
      <c r="A163" s="104" t="s">
        <v>193</v>
      </c>
      <c r="B163" s="112">
        <v>2172310.0399999996</v>
      </c>
      <c r="C163" s="99">
        <v>-2172310.0399999996</v>
      </c>
      <c r="D163" s="99">
        <v>0</v>
      </c>
      <c r="E163" s="99">
        <v>2056636.1240673957</v>
      </c>
      <c r="F163" s="99">
        <v>-2056636.1240673957</v>
      </c>
      <c r="G163" s="99">
        <v>0</v>
      </c>
      <c r="H163" s="105">
        <v>0.9467507336417762</v>
      </c>
    </row>
    <row r="164" spans="1:8" ht="15" customHeight="1" x14ac:dyDescent="0.25">
      <c r="A164" s="104" t="s">
        <v>194</v>
      </c>
      <c r="B164" s="112">
        <v>4244958.1249999981</v>
      </c>
      <c r="C164" s="99">
        <v>0</v>
      </c>
      <c r="D164" s="99">
        <v>4244958.1249999981</v>
      </c>
      <c r="E164" s="99">
        <v>4018917.219122367</v>
      </c>
      <c r="F164" s="99">
        <v>0</v>
      </c>
      <c r="G164" s="99">
        <v>4018917.219122367</v>
      </c>
      <c r="H164" s="105">
        <v>0.9467507336417762</v>
      </c>
    </row>
    <row r="165" spans="1:8" ht="15" customHeight="1" x14ac:dyDescent="0.25">
      <c r="A165" s="104" t="s">
        <v>195</v>
      </c>
      <c r="B165" s="112">
        <v>1114981.31</v>
      </c>
      <c r="C165" s="99">
        <v>-1114981.31</v>
      </c>
      <c r="D165" s="99">
        <v>0</v>
      </c>
      <c r="E165" s="99">
        <v>1055609.3732393687</v>
      </c>
      <c r="F165" s="99">
        <v>-1055609.3732393687</v>
      </c>
      <c r="G165" s="99">
        <v>0</v>
      </c>
      <c r="H165" s="105">
        <v>0.94675073364177609</v>
      </c>
    </row>
    <row r="166" spans="1:8" ht="15" customHeight="1" x14ac:dyDescent="0.25">
      <c r="A166" s="104" t="s">
        <v>196</v>
      </c>
      <c r="B166" s="112">
        <v>8811303.9599999972</v>
      </c>
      <c r="C166" s="99">
        <v>0</v>
      </c>
      <c r="D166" s="99">
        <v>8811303.9599999972</v>
      </c>
      <c r="E166" s="99">
        <v>8359447.3347484851</v>
      </c>
      <c r="F166" s="99">
        <v>0</v>
      </c>
      <c r="G166" s="99">
        <v>8359447.3347484851</v>
      </c>
      <c r="H166" s="105">
        <v>0.94871852936832379</v>
      </c>
    </row>
    <row r="167" spans="1:8" ht="15" customHeight="1" x14ac:dyDescent="0.25">
      <c r="A167" s="104" t="s">
        <v>197</v>
      </c>
      <c r="B167" s="112">
        <v>213672.05</v>
      </c>
      <c r="C167" s="99">
        <v>-213672.05</v>
      </c>
      <c r="D167" s="99">
        <v>0</v>
      </c>
      <c r="E167" s="99">
        <v>202294.17009624228</v>
      </c>
      <c r="F167" s="99">
        <v>-202294.17009624228</v>
      </c>
      <c r="G167" s="99">
        <v>0</v>
      </c>
      <c r="H167" s="105">
        <v>0.9467507336417762</v>
      </c>
    </row>
    <row r="168" spans="1:8" ht="15" customHeight="1" x14ac:dyDescent="0.25">
      <c r="A168" s="104" t="s">
        <v>198</v>
      </c>
      <c r="B168" s="112">
        <v>11839190.390000002</v>
      </c>
      <c r="C168" s="99">
        <v>0</v>
      </c>
      <c r="D168" s="99">
        <v>11839190.390000002</v>
      </c>
      <c r="E168" s="99">
        <v>11208762.187457168</v>
      </c>
      <c r="F168" s="99">
        <v>0</v>
      </c>
      <c r="G168" s="99">
        <v>11208762.187457168</v>
      </c>
      <c r="H168" s="105">
        <v>0.9467507336417762</v>
      </c>
    </row>
    <row r="169" spans="1:8" ht="15" customHeight="1" x14ac:dyDescent="0.25">
      <c r="A169" s="104" t="s">
        <v>199</v>
      </c>
      <c r="B169" s="112">
        <v>342352.27999999997</v>
      </c>
      <c r="C169" s="99">
        <v>-342352.27999999997</v>
      </c>
      <c r="D169" s="99">
        <v>0</v>
      </c>
      <c r="E169" s="99">
        <v>324122.27225393476</v>
      </c>
      <c r="F169" s="99">
        <v>-324122.27225393476</v>
      </c>
      <c r="G169" s="99">
        <v>0</v>
      </c>
      <c r="H169" s="105">
        <v>0.9467507336417762</v>
      </c>
    </row>
    <row r="170" spans="1:8" ht="15" customHeight="1" x14ac:dyDescent="0.25">
      <c r="A170" s="104" t="s">
        <v>200</v>
      </c>
      <c r="B170" s="112">
        <v>53834202.160000004</v>
      </c>
      <c r="C170" s="99">
        <v>0</v>
      </c>
      <c r="D170" s="99">
        <v>53834202.160000004</v>
      </c>
      <c r="E170" s="99">
        <v>51073505.102952242</v>
      </c>
      <c r="F170" s="99">
        <v>0</v>
      </c>
      <c r="G170" s="99">
        <v>51073505.102952242</v>
      </c>
      <c r="H170" s="105">
        <v>0.94871852936832379</v>
      </c>
    </row>
    <row r="171" spans="1:8" ht="15" customHeight="1" x14ac:dyDescent="0.25">
      <c r="A171" s="104" t="s">
        <v>201</v>
      </c>
      <c r="B171" s="112">
        <v>3956170.6100000003</v>
      </c>
      <c r="C171" s="99">
        <v>-3956170.6100000003</v>
      </c>
      <c r="D171" s="99">
        <v>0</v>
      </c>
      <c r="E171" s="99">
        <v>3745507.4274295336</v>
      </c>
      <c r="F171" s="99">
        <v>-3745507.4274295336</v>
      </c>
      <c r="G171" s="99">
        <v>0</v>
      </c>
      <c r="H171" s="105">
        <v>0.9467507336417762</v>
      </c>
    </row>
    <row r="172" spans="1:8" ht="15" customHeight="1" x14ac:dyDescent="0.25">
      <c r="A172" s="104" t="s">
        <v>202</v>
      </c>
      <c r="B172" s="112">
        <v>5460991.3400000026</v>
      </c>
      <c r="C172" s="99">
        <v>0</v>
      </c>
      <c r="D172" s="99">
        <v>5460991.3400000026</v>
      </c>
      <c r="E172" s="99">
        <v>5180943.6729779541</v>
      </c>
      <c r="F172" s="99">
        <v>0</v>
      </c>
      <c r="G172" s="99">
        <v>5180943.6729779541</v>
      </c>
      <c r="H172" s="105">
        <v>0.94871852936832379</v>
      </c>
    </row>
    <row r="173" spans="1:8" ht="15" customHeight="1" x14ac:dyDescent="0.25">
      <c r="A173" s="104" t="s">
        <v>203</v>
      </c>
      <c r="B173" s="112">
        <v>27640.85</v>
      </c>
      <c r="C173" s="99">
        <v>-27640.85</v>
      </c>
      <c r="D173" s="99">
        <v>0</v>
      </c>
      <c r="E173" s="99">
        <v>26168.995015982287</v>
      </c>
      <c r="F173" s="99">
        <v>-26168.995015982287</v>
      </c>
      <c r="G173" s="99">
        <v>0</v>
      </c>
      <c r="H173" s="105">
        <v>0.9467507336417762</v>
      </c>
    </row>
    <row r="174" spans="1:8" ht="15" customHeight="1" x14ac:dyDescent="0.25">
      <c r="A174" s="104" t="s">
        <v>204</v>
      </c>
      <c r="B174" s="112">
        <v>3147217.6199999996</v>
      </c>
      <c r="C174" s="99">
        <v>0</v>
      </c>
      <c r="D174" s="99">
        <v>3147217.6199999996</v>
      </c>
      <c r="E174" s="99">
        <v>2979630.5906653246</v>
      </c>
      <c r="F174" s="99">
        <v>0</v>
      </c>
      <c r="G174" s="99">
        <v>2979630.5906653246</v>
      </c>
      <c r="H174" s="105">
        <v>0.9467507336417762</v>
      </c>
    </row>
    <row r="175" spans="1:8" ht="15" customHeight="1" x14ac:dyDescent="0.25">
      <c r="A175" s="104" t="s">
        <v>205</v>
      </c>
      <c r="B175" s="112">
        <v>3271077.44</v>
      </c>
      <c r="C175" s="99">
        <v>0</v>
      </c>
      <c r="D175" s="99">
        <v>3271077.44</v>
      </c>
      <c r="E175" s="99">
        <v>3096894.9661190631</v>
      </c>
      <c r="F175" s="99">
        <v>0</v>
      </c>
      <c r="G175" s="99">
        <v>3096894.9661190631</v>
      </c>
      <c r="H175" s="105">
        <v>0.9467507336417762</v>
      </c>
    </row>
    <row r="176" spans="1:8" ht="15" customHeight="1" thickBot="1" x14ac:dyDescent="0.3">
      <c r="A176" s="104" t="s">
        <v>206</v>
      </c>
      <c r="B176" s="112">
        <v>30691608.646896161</v>
      </c>
      <c r="C176" s="99">
        <v>-30691608.646896161</v>
      </c>
      <c r="D176" s="99">
        <v>0</v>
      </c>
      <c r="E176" s="99">
        <v>30691608.646896161</v>
      </c>
      <c r="F176" s="99">
        <v>-30691608.646896161</v>
      </c>
      <c r="G176" s="99">
        <v>0</v>
      </c>
      <c r="H176" s="105">
        <v>1</v>
      </c>
    </row>
    <row r="177" spans="1:8" ht="15" customHeight="1" x14ac:dyDescent="0.25">
      <c r="A177" s="103" t="s">
        <v>173</v>
      </c>
      <c r="B177" s="113">
        <v>195232300.80189615</v>
      </c>
      <c r="C177" s="106">
        <v>-38782407.456896156</v>
      </c>
      <c r="D177" s="106">
        <v>156449893.345</v>
      </c>
      <c r="E177" s="106">
        <v>186604649.33321995</v>
      </c>
      <c r="F177" s="106">
        <v>-38351578.356011674</v>
      </c>
      <c r="G177" s="106">
        <v>148253070.97720826</v>
      </c>
      <c r="H177" s="107">
        <v>0.95580827848035887</v>
      </c>
    </row>
    <row r="178" spans="1:8" ht="15" customHeight="1" thickBot="1" x14ac:dyDescent="0.3"/>
    <row r="179" spans="1:8" ht="15" customHeight="1" x14ac:dyDescent="0.25">
      <c r="A179" s="101" t="s">
        <v>153</v>
      </c>
      <c r="B179" s="113">
        <v>195232300.80189615</v>
      </c>
      <c r="C179" s="106">
        <v>-38782407.456896156</v>
      </c>
      <c r="D179" s="106">
        <v>156449893.345</v>
      </c>
      <c r="E179" s="106">
        <v>186604649.33321995</v>
      </c>
      <c r="F179" s="106">
        <v>-38351578.356011674</v>
      </c>
      <c r="G179" s="106">
        <v>148253070.97720826</v>
      </c>
      <c r="H179" s="108">
        <v>0.95580827848035887</v>
      </c>
    </row>
    <row r="180" spans="1:8" ht="15" customHeight="1" x14ac:dyDescent="0.25"/>
    <row r="181" spans="1:8" ht="15" customHeight="1" x14ac:dyDescent="0.25">
      <c r="A181" s="101" t="s">
        <v>207</v>
      </c>
      <c r="B181" s="112"/>
      <c r="C181" s="99"/>
      <c r="D181" s="99"/>
      <c r="E181" s="99"/>
      <c r="F181" s="99"/>
      <c r="G181" s="99"/>
      <c r="H181" s="102"/>
    </row>
    <row r="182" spans="1:8" ht="15" customHeight="1" x14ac:dyDescent="0.25">
      <c r="A182" s="103" t="s">
        <v>156</v>
      </c>
      <c r="B182" s="112"/>
      <c r="C182" s="99"/>
      <c r="D182" s="99"/>
      <c r="E182" s="99"/>
      <c r="F182" s="99"/>
      <c r="G182" s="99"/>
      <c r="H182" s="102"/>
    </row>
    <row r="183" spans="1:8" ht="15" customHeight="1" x14ac:dyDescent="0.25">
      <c r="A183" s="104" t="s">
        <v>208</v>
      </c>
      <c r="B183" s="112">
        <v>6421424.5800000001</v>
      </c>
      <c r="C183" s="99">
        <v>0</v>
      </c>
      <c r="D183" s="99">
        <v>6421424.5800000001</v>
      </c>
      <c r="E183" s="99">
        <v>5736054.4868561216</v>
      </c>
      <c r="F183" s="99">
        <v>0</v>
      </c>
      <c r="G183" s="99">
        <v>5736054.4868561216</v>
      </c>
      <c r="H183" s="105">
        <v>0.8932682172615537</v>
      </c>
    </row>
    <row r="184" spans="1:8" ht="15" customHeight="1" x14ac:dyDescent="0.25">
      <c r="A184" s="104" t="s">
        <v>209</v>
      </c>
      <c r="B184" s="112">
        <v>9918286.3599999994</v>
      </c>
      <c r="C184" s="99">
        <v>0</v>
      </c>
      <c r="D184" s="99">
        <v>9918286.3599999994</v>
      </c>
      <c r="E184" s="99">
        <v>8859689.9750867859</v>
      </c>
      <c r="F184" s="99">
        <v>0</v>
      </c>
      <c r="G184" s="99">
        <v>8859689.9750867859</v>
      </c>
      <c r="H184" s="105">
        <v>0.89326821726155392</v>
      </c>
    </row>
    <row r="185" spans="1:8" ht="15" customHeight="1" x14ac:dyDescent="0.25">
      <c r="A185" s="104" t="s">
        <v>210</v>
      </c>
      <c r="B185" s="112">
        <v>2040344.2800000003</v>
      </c>
      <c r="C185" s="99">
        <v>0</v>
      </c>
      <c r="D185" s="99">
        <v>2040344.2800000003</v>
      </c>
      <c r="E185" s="99">
        <v>1822574.6975954089</v>
      </c>
      <c r="F185" s="99">
        <v>0</v>
      </c>
      <c r="G185" s="99">
        <v>1822574.6975954089</v>
      </c>
      <c r="H185" s="105">
        <v>0.89326821726155381</v>
      </c>
    </row>
    <row r="186" spans="1:8" ht="15" customHeight="1" x14ac:dyDescent="0.25">
      <c r="A186" s="104" t="s">
        <v>211</v>
      </c>
      <c r="B186" s="112">
        <v>1142914.2799999993</v>
      </c>
      <c r="C186" s="99">
        <v>0</v>
      </c>
      <c r="D186" s="99">
        <v>1142914.2799999993</v>
      </c>
      <c r="E186" s="99">
        <v>1020929.0013783717</v>
      </c>
      <c r="F186" s="99">
        <v>0</v>
      </c>
      <c r="G186" s="99">
        <v>1020929.0013783717</v>
      </c>
      <c r="H186" s="105">
        <v>0.89326821726155381</v>
      </c>
    </row>
    <row r="187" spans="1:8" ht="15" customHeight="1" x14ac:dyDescent="0.25">
      <c r="A187" s="104" t="s">
        <v>212</v>
      </c>
      <c r="B187" s="112">
        <v>17845000</v>
      </c>
      <c r="C187" s="99">
        <v>0</v>
      </c>
      <c r="D187" s="99">
        <v>17845000</v>
      </c>
      <c r="E187" s="99">
        <v>15940371.337032428</v>
      </c>
      <c r="F187" s="99">
        <v>0</v>
      </c>
      <c r="G187" s="99">
        <v>15940371.337032428</v>
      </c>
      <c r="H187" s="105">
        <v>0.89326821726155381</v>
      </c>
    </row>
    <row r="188" spans="1:8" ht="15" customHeight="1" x14ac:dyDescent="0.25">
      <c r="A188" s="104" t="s">
        <v>213</v>
      </c>
      <c r="B188" s="112">
        <v>1351265.6</v>
      </c>
      <c r="C188" s="99">
        <v>-1351265.6</v>
      </c>
      <c r="D188" s="99">
        <v>0</v>
      </c>
      <c r="E188" s="99">
        <v>1279311.698144895</v>
      </c>
      <c r="F188" s="99">
        <v>-1279311.698144895</v>
      </c>
      <c r="G188" s="99">
        <v>0</v>
      </c>
      <c r="H188" s="105">
        <v>0.9467507336417762</v>
      </c>
    </row>
    <row r="189" spans="1:8" ht="15" customHeight="1" x14ac:dyDescent="0.25">
      <c r="A189" s="104" t="s">
        <v>214</v>
      </c>
      <c r="B189" s="112">
        <v>238459.88999999998</v>
      </c>
      <c r="C189" s="99">
        <v>-238459.88999999998</v>
      </c>
      <c r="D189" s="99">
        <v>0</v>
      </c>
      <c r="E189" s="99">
        <v>238459.88999999998</v>
      </c>
      <c r="F189" s="99">
        <v>-238459.88999999998</v>
      </c>
      <c r="G189" s="99">
        <v>0</v>
      </c>
      <c r="H189" s="105">
        <v>1</v>
      </c>
    </row>
    <row r="190" spans="1:8" ht="15" customHeight="1" x14ac:dyDescent="0.25">
      <c r="A190" s="104" t="s">
        <v>215</v>
      </c>
      <c r="B190" s="112">
        <v>2594192.41</v>
      </c>
      <c r="C190" s="99">
        <v>0</v>
      </c>
      <c r="D190" s="99">
        <v>2594192.41</v>
      </c>
      <c r="E190" s="99">
        <v>2317309.6293141539</v>
      </c>
      <c r="F190" s="99">
        <v>0</v>
      </c>
      <c r="G190" s="99">
        <v>2317309.6293141539</v>
      </c>
      <c r="H190" s="105">
        <v>0.89326821726155381</v>
      </c>
    </row>
    <row r="191" spans="1:8" ht="15" customHeight="1" x14ac:dyDescent="0.25">
      <c r="A191" s="104" t="s">
        <v>216</v>
      </c>
      <c r="B191" s="112">
        <v>250876</v>
      </c>
      <c r="C191" s="99">
        <v>0</v>
      </c>
      <c r="D191" s="99">
        <v>250876</v>
      </c>
      <c r="E191" s="99">
        <v>224099.55727370956</v>
      </c>
      <c r="F191" s="99">
        <v>0</v>
      </c>
      <c r="G191" s="99">
        <v>224099.55727370956</v>
      </c>
      <c r="H191" s="105">
        <v>0.89326821726155381</v>
      </c>
    </row>
    <row r="192" spans="1:8" ht="15" customHeight="1" x14ac:dyDescent="0.25">
      <c r="A192" s="104" t="s">
        <v>217</v>
      </c>
      <c r="B192" s="112">
        <v>338528.12</v>
      </c>
      <c r="C192" s="99">
        <v>0</v>
      </c>
      <c r="D192" s="99">
        <v>338528.12</v>
      </c>
      <c r="E192" s="99">
        <v>302396.41024530533</v>
      </c>
      <c r="F192" s="99">
        <v>0</v>
      </c>
      <c r="G192" s="99">
        <v>302396.41024530533</v>
      </c>
      <c r="H192" s="105">
        <v>0.8932682172615537</v>
      </c>
    </row>
    <row r="193" spans="1:8" ht="15" customHeight="1" x14ac:dyDescent="0.25">
      <c r="A193" s="104" t="s">
        <v>218</v>
      </c>
      <c r="B193" s="112">
        <v>4287130.66</v>
      </c>
      <c r="C193" s="99">
        <v>0</v>
      </c>
      <c r="D193" s="99">
        <v>4287130.66</v>
      </c>
      <c r="E193" s="99">
        <v>3829557.5618255488</v>
      </c>
      <c r="F193" s="99">
        <v>0</v>
      </c>
      <c r="G193" s="99">
        <v>3829557.5618255488</v>
      </c>
      <c r="H193" s="105">
        <v>0.89326821726155381</v>
      </c>
    </row>
    <row r="194" spans="1:8" ht="15" customHeight="1" x14ac:dyDescent="0.25">
      <c r="A194" s="104" t="s">
        <v>219</v>
      </c>
      <c r="B194" s="112">
        <v>5530868.0099999988</v>
      </c>
      <c r="C194" s="99">
        <v>0</v>
      </c>
      <c r="D194" s="99">
        <v>5530868.0099999988</v>
      </c>
      <c r="E194" s="99">
        <v>4940548.6072016563</v>
      </c>
      <c r="F194" s="99">
        <v>0</v>
      </c>
      <c r="G194" s="99">
        <v>4940548.6072016563</v>
      </c>
      <c r="H194" s="105">
        <v>0.8932682172615537</v>
      </c>
    </row>
    <row r="195" spans="1:8" ht="15" customHeight="1" x14ac:dyDescent="0.25">
      <c r="A195" s="104" t="s">
        <v>220</v>
      </c>
      <c r="B195" s="112">
        <v>1908799.5599999996</v>
      </c>
      <c r="C195" s="99">
        <v>-1908799.5599999996</v>
      </c>
      <c r="D195" s="99">
        <v>0</v>
      </c>
      <c r="E195" s="99">
        <v>1807157.3838050992</v>
      </c>
      <c r="F195" s="99">
        <v>-1807157.3838050992</v>
      </c>
      <c r="G195" s="99">
        <v>0</v>
      </c>
      <c r="H195" s="105">
        <v>0.9467507336417762</v>
      </c>
    </row>
    <row r="196" spans="1:8" ht="15" customHeight="1" x14ac:dyDescent="0.25">
      <c r="A196" s="104" t="s">
        <v>221</v>
      </c>
      <c r="B196" s="112">
        <v>10471959.069999998</v>
      </c>
      <c r="C196" s="99">
        <v>0</v>
      </c>
      <c r="D196" s="99">
        <v>10471959.069999998</v>
      </c>
      <c r="E196" s="99">
        <v>9354268.2096948568</v>
      </c>
      <c r="F196" s="99">
        <v>0</v>
      </c>
      <c r="G196" s="99">
        <v>9354268.2096948568</v>
      </c>
      <c r="H196" s="105">
        <v>0.8932682172615537</v>
      </c>
    </row>
    <row r="197" spans="1:8" ht="15" customHeight="1" x14ac:dyDescent="0.25">
      <c r="A197" s="104" t="s">
        <v>222</v>
      </c>
      <c r="B197" s="112">
        <v>1253999</v>
      </c>
      <c r="C197" s="99">
        <v>0</v>
      </c>
      <c r="D197" s="99">
        <v>1253999</v>
      </c>
      <c r="E197" s="99">
        <v>1120157.4511777712</v>
      </c>
      <c r="F197" s="99">
        <v>0</v>
      </c>
      <c r="G197" s="99">
        <v>1120157.4511777712</v>
      </c>
      <c r="H197" s="105">
        <v>0.89326821726155381</v>
      </c>
    </row>
    <row r="198" spans="1:8" ht="15" customHeight="1" thickBot="1" x14ac:dyDescent="0.3">
      <c r="A198" s="104" t="s">
        <v>223</v>
      </c>
      <c r="B198" s="112">
        <v>705482.56</v>
      </c>
      <c r="C198" s="99">
        <v>0</v>
      </c>
      <c r="D198" s="99">
        <v>705482.56</v>
      </c>
      <c r="E198" s="99">
        <v>630185.14868031722</v>
      </c>
      <c r="F198" s="99">
        <v>0</v>
      </c>
      <c r="G198" s="99">
        <v>630185.14868031722</v>
      </c>
      <c r="H198" s="105">
        <v>0.89326821726155381</v>
      </c>
    </row>
    <row r="199" spans="1:8" ht="15" customHeight="1" x14ac:dyDescent="0.25">
      <c r="A199" s="103" t="s">
        <v>173</v>
      </c>
      <c r="B199" s="113">
        <v>66299530.38000001</v>
      </c>
      <c r="C199" s="106">
        <v>-3498525.05</v>
      </c>
      <c r="D199" s="106">
        <v>62801005.330000013</v>
      </c>
      <c r="E199" s="106">
        <v>59423071.045312427</v>
      </c>
      <c r="F199" s="106">
        <v>-3324928.9719499941</v>
      </c>
      <c r="G199" s="106">
        <v>56098142.073362432</v>
      </c>
      <c r="H199" s="107">
        <v>0.896281929973339</v>
      </c>
    </row>
    <row r="200" spans="1:8" ht="15" customHeight="1" thickBot="1" x14ac:dyDescent="0.3"/>
    <row r="201" spans="1:8" ht="15" customHeight="1" x14ac:dyDescent="0.25">
      <c r="A201" s="101" t="s">
        <v>224</v>
      </c>
      <c r="B201" s="113">
        <v>66299530.38000001</v>
      </c>
      <c r="C201" s="106">
        <v>-3498525.05</v>
      </c>
      <c r="D201" s="106">
        <v>62801005.330000013</v>
      </c>
      <c r="E201" s="106">
        <v>59423071.045312427</v>
      </c>
      <c r="F201" s="106">
        <v>-3324928.9719499941</v>
      </c>
      <c r="G201" s="106">
        <v>56098142.073362432</v>
      </c>
      <c r="H201" s="108">
        <v>0.896281929973339</v>
      </c>
    </row>
    <row r="202" spans="1:8" ht="15" customHeight="1" x14ac:dyDescent="0.25"/>
    <row r="203" spans="1:8" ht="15" customHeight="1" x14ac:dyDescent="0.25">
      <c r="A203" s="101" t="s">
        <v>225</v>
      </c>
      <c r="B203" s="112"/>
      <c r="C203" s="99"/>
      <c r="D203" s="99"/>
      <c r="E203" s="99"/>
      <c r="F203" s="99"/>
      <c r="G203" s="99"/>
      <c r="H203" s="102"/>
    </row>
    <row r="204" spans="1:8" ht="15" customHeight="1" x14ac:dyDescent="0.25">
      <c r="A204" s="103" t="s">
        <v>156</v>
      </c>
      <c r="B204" s="112"/>
      <c r="C204" s="99"/>
      <c r="D204" s="99"/>
      <c r="E204" s="99"/>
      <c r="F204" s="99"/>
      <c r="G204" s="99"/>
      <c r="H204" s="102"/>
    </row>
    <row r="205" spans="1:8" ht="15" customHeight="1" x14ac:dyDescent="0.25">
      <c r="A205" s="104" t="s">
        <v>226</v>
      </c>
      <c r="B205" s="112">
        <v>22517782.599999987</v>
      </c>
      <c r="C205" s="99">
        <v>0</v>
      </c>
      <c r="D205" s="99">
        <v>22517782.599999987</v>
      </c>
      <c r="E205" s="99">
        <v>22517782.599999987</v>
      </c>
      <c r="F205" s="99">
        <v>0</v>
      </c>
      <c r="G205" s="99">
        <v>22517782.599999987</v>
      </c>
      <c r="H205" s="105">
        <v>1</v>
      </c>
    </row>
    <row r="206" spans="1:8" ht="15" customHeight="1" x14ac:dyDescent="0.25">
      <c r="A206" s="104" t="s">
        <v>227</v>
      </c>
      <c r="B206" s="112">
        <v>4079504.1500000004</v>
      </c>
      <c r="C206" s="99">
        <v>0</v>
      </c>
      <c r="D206" s="99">
        <v>4079504.1500000004</v>
      </c>
      <c r="E206" s="99">
        <v>4079504.1500000004</v>
      </c>
      <c r="F206" s="99">
        <v>0</v>
      </c>
      <c r="G206" s="99">
        <v>4079504.1500000004</v>
      </c>
      <c r="H206" s="105">
        <v>1</v>
      </c>
    </row>
    <row r="207" spans="1:8" ht="15" customHeight="1" x14ac:dyDescent="0.25">
      <c r="A207" s="104" t="s">
        <v>228</v>
      </c>
      <c r="B207" s="112">
        <v>2607547.36</v>
      </c>
      <c r="C207" s="99">
        <v>0</v>
      </c>
      <c r="D207" s="99">
        <v>2607547.36</v>
      </c>
      <c r="E207" s="99">
        <v>2607547.36</v>
      </c>
      <c r="F207" s="99">
        <v>0</v>
      </c>
      <c r="G207" s="99">
        <v>2607547.36</v>
      </c>
      <c r="H207" s="105">
        <v>1</v>
      </c>
    </row>
    <row r="208" spans="1:8" ht="15" customHeight="1" x14ac:dyDescent="0.25">
      <c r="A208" s="104" t="s">
        <v>229</v>
      </c>
      <c r="B208" s="112">
        <v>8295376.4300000034</v>
      </c>
      <c r="C208" s="99">
        <v>0</v>
      </c>
      <c r="D208" s="99">
        <v>8295376.4300000034</v>
      </c>
      <c r="E208" s="99">
        <v>8295376.4300000034</v>
      </c>
      <c r="F208" s="99">
        <v>0</v>
      </c>
      <c r="G208" s="99">
        <v>8295376.4300000034</v>
      </c>
      <c r="H208" s="105">
        <v>1</v>
      </c>
    </row>
    <row r="209" spans="1:8" ht="15" customHeight="1" x14ac:dyDescent="0.25">
      <c r="A209" s="104" t="s">
        <v>230</v>
      </c>
      <c r="B209" s="112">
        <v>5860989.9100000001</v>
      </c>
      <c r="C209" s="99">
        <v>0</v>
      </c>
      <c r="D209" s="99">
        <v>5860989.9100000001</v>
      </c>
      <c r="E209" s="99">
        <v>5860989.9100000001</v>
      </c>
      <c r="F209" s="99">
        <v>0</v>
      </c>
      <c r="G209" s="99">
        <v>5860989.9100000001</v>
      </c>
      <c r="H209" s="105">
        <v>1</v>
      </c>
    </row>
    <row r="210" spans="1:8" ht="15" customHeight="1" x14ac:dyDescent="0.25">
      <c r="A210" s="104" t="s">
        <v>231</v>
      </c>
      <c r="B210" s="112">
        <v>278185.51999999996</v>
      </c>
      <c r="C210" s="99">
        <v>0</v>
      </c>
      <c r="D210" s="99">
        <v>278185.51999999996</v>
      </c>
      <c r="E210" s="99">
        <v>0</v>
      </c>
      <c r="F210" s="99">
        <v>0</v>
      </c>
      <c r="G210" s="99">
        <v>0</v>
      </c>
      <c r="H210" s="105">
        <v>0</v>
      </c>
    </row>
    <row r="211" spans="1:8" ht="15" customHeight="1" x14ac:dyDescent="0.25">
      <c r="A211" s="104" t="s">
        <v>232</v>
      </c>
      <c r="B211" s="112">
        <v>6909657.9300000044</v>
      </c>
      <c r="C211" s="99">
        <v>0</v>
      </c>
      <c r="D211" s="99">
        <v>6909657.9300000044</v>
      </c>
      <c r="E211" s="99">
        <v>0</v>
      </c>
      <c r="F211" s="99">
        <v>0</v>
      </c>
      <c r="G211" s="99">
        <v>0</v>
      </c>
      <c r="H211" s="105">
        <v>0</v>
      </c>
    </row>
    <row r="212" spans="1:8" ht="15" customHeight="1" x14ac:dyDescent="0.25">
      <c r="A212" s="104" t="s">
        <v>233</v>
      </c>
      <c r="B212" s="112">
        <v>2337924.7800000003</v>
      </c>
      <c r="C212" s="99">
        <v>0</v>
      </c>
      <c r="D212" s="99">
        <v>2337924.7800000003</v>
      </c>
      <c r="E212" s="99">
        <v>2337924.7800000003</v>
      </c>
      <c r="F212" s="99">
        <v>0</v>
      </c>
      <c r="G212" s="99">
        <v>2337924.7800000003</v>
      </c>
      <c r="H212" s="105">
        <v>1</v>
      </c>
    </row>
    <row r="213" spans="1:8" ht="15" customHeight="1" x14ac:dyDescent="0.25">
      <c r="A213" s="104" t="s">
        <v>234</v>
      </c>
      <c r="B213" s="112">
        <v>52162.449999999895</v>
      </c>
      <c r="C213" s="99">
        <v>-52162.449999999895</v>
      </c>
      <c r="D213" s="99">
        <v>0</v>
      </c>
      <c r="E213" s="99">
        <v>52162.449999999895</v>
      </c>
      <c r="F213" s="99">
        <v>-52162.449999999895</v>
      </c>
      <c r="G213" s="99">
        <v>0</v>
      </c>
      <c r="H213" s="105">
        <v>1</v>
      </c>
    </row>
    <row r="214" spans="1:8" ht="15" customHeight="1" x14ac:dyDescent="0.25">
      <c r="A214" s="104" t="s">
        <v>235</v>
      </c>
      <c r="B214" s="112">
        <v>61116554.260000043</v>
      </c>
      <c r="C214" s="99">
        <v>0</v>
      </c>
      <c r="D214" s="99">
        <v>61116554.260000043</v>
      </c>
      <c r="E214" s="99">
        <v>61116554.260000043</v>
      </c>
      <c r="F214" s="99">
        <v>0</v>
      </c>
      <c r="G214" s="99">
        <v>61116554.260000043</v>
      </c>
      <c r="H214" s="105">
        <v>1</v>
      </c>
    </row>
    <row r="215" spans="1:8" ht="15" customHeight="1" x14ac:dyDescent="0.25">
      <c r="A215" s="104" t="s">
        <v>236</v>
      </c>
      <c r="B215" s="112">
        <v>9900360</v>
      </c>
      <c r="C215" s="99">
        <v>0</v>
      </c>
      <c r="D215" s="99">
        <v>9900360</v>
      </c>
      <c r="E215" s="99">
        <v>9900360</v>
      </c>
      <c r="F215" s="99">
        <v>0</v>
      </c>
      <c r="G215" s="99">
        <v>9900360</v>
      </c>
      <c r="H215" s="105">
        <v>1</v>
      </c>
    </row>
    <row r="216" spans="1:8" ht="15" customHeight="1" x14ac:dyDescent="0.25">
      <c r="A216" s="104" t="s">
        <v>237</v>
      </c>
      <c r="B216" s="112">
        <v>18177113.730000012</v>
      </c>
      <c r="C216" s="99">
        <v>0</v>
      </c>
      <c r="D216" s="99">
        <v>18177113.730000012</v>
      </c>
      <c r="E216" s="99">
        <v>18177113.730000012</v>
      </c>
      <c r="F216" s="99">
        <v>0</v>
      </c>
      <c r="G216" s="99">
        <v>18177113.730000012</v>
      </c>
      <c r="H216" s="105">
        <v>1</v>
      </c>
    </row>
    <row r="217" spans="1:8" ht="15" customHeight="1" x14ac:dyDescent="0.25">
      <c r="A217" s="104" t="s">
        <v>238</v>
      </c>
      <c r="B217" s="112">
        <v>2026036.73</v>
      </c>
      <c r="C217" s="99">
        <v>-2026036.73</v>
      </c>
      <c r="D217" s="99">
        <v>0</v>
      </c>
      <c r="E217" s="99">
        <v>2026036.73</v>
      </c>
      <c r="F217" s="99">
        <v>-2026036.73</v>
      </c>
      <c r="G217" s="99">
        <v>0</v>
      </c>
      <c r="H217" s="105">
        <v>1</v>
      </c>
    </row>
    <row r="218" spans="1:8" ht="15" customHeight="1" x14ac:dyDescent="0.25">
      <c r="A218" s="104" t="s">
        <v>240</v>
      </c>
      <c r="B218" s="112">
        <v>10474795.180000002</v>
      </c>
      <c r="C218" s="99">
        <v>0</v>
      </c>
      <c r="D218" s="99">
        <v>10474795.180000002</v>
      </c>
      <c r="E218" s="99">
        <v>10474795.180000002</v>
      </c>
      <c r="F218" s="99">
        <v>0</v>
      </c>
      <c r="G218" s="99">
        <v>10474795.180000002</v>
      </c>
      <c r="H218" s="105">
        <v>1</v>
      </c>
    </row>
    <row r="219" spans="1:8" ht="15" customHeight="1" x14ac:dyDescent="0.25">
      <c r="A219" s="104" t="s">
        <v>241</v>
      </c>
      <c r="B219" s="112">
        <v>3102282.77</v>
      </c>
      <c r="C219" s="99">
        <v>-3102282.77</v>
      </c>
      <c r="D219" s="99">
        <v>0</v>
      </c>
      <c r="E219" s="99">
        <v>2937088.4884617417</v>
      </c>
      <c r="F219" s="99">
        <v>-2937088.4884617417</v>
      </c>
      <c r="G219" s="99">
        <v>0</v>
      </c>
      <c r="H219" s="105">
        <v>0.9467507336417762</v>
      </c>
    </row>
    <row r="220" spans="1:8" ht="15" customHeight="1" x14ac:dyDescent="0.25">
      <c r="A220" s="104" t="s">
        <v>242</v>
      </c>
      <c r="B220" s="112">
        <v>106682483.46999985</v>
      </c>
      <c r="C220" s="99">
        <v>0</v>
      </c>
      <c r="D220" s="99">
        <v>106682483.46999985</v>
      </c>
      <c r="E220" s="99">
        <v>106682483.46999985</v>
      </c>
      <c r="F220" s="99">
        <v>0</v>
      </c>
      <c r="G220" s="99">
        <v>106682483.46999985</v>
      </c>
      <c r="H220" s="105">
        <v>1</v>
      </c>
    </row>
    <row r="221" spans="1:8" ht="15" customHeight="1" x14ac:dyDescent="0.25">
      <c r="A221" s="104" t="s">
        <v>243</v>
      </c>
      <c r="B221" s="112">
        <v>21271261.040000003</v>
      </c>
      <c r="C221" s="99">
        <v>0</v>
      </c>
      <c r="D221" s="99">
        <v>21271261.040000003</v>
      </c>
      <c r="E221" s="99">
        <v>21271261.039999999</v>
      </c>
      <c r="F221" s="99">
        <v>0</v>
      </c>
      <c r="G221" s="99">
        <v>21271261.039999999</v>
      </c>
      <c r="H221" s="105">
        <v>0.99999999999999978</v>
      </c>
    </row>
    <row r="222" spans="1:8" ht="15" customHeight="1" x14ac:dyDescent="0.25">
      <c r="A222" s="104" t="s">
        <v>244</v>
      </c>
      <c r="B222" s="112">
        <v>37968.299999999996</v>
      </c>
      <c r="C222" s="99">
        <v>0</v>
      </c>
      <c r="D222" s="99">
        <v>37968.299999999996</v>
      </c>
      <c r="E222" s="99">
        <v>37968.299999999996</v>
      </c>
      <c r="F222" s="99">
        <v>0</v>
      </c>
      <c r="G222" s="99">
        <v>37968.299999999996</v>
      </c>
      <c r="H222" s="105">
        <v>1</v>
      </c>
    </row>
    <row r="223" spans="1:8" ht="15" customHeight="1" x14ac:dyDescent="0.25">
      <c r="A223" s="104" t="s">
        <v>245</v>
      </c>
      <c r="B223" s="112">
        <v>9327080.4200000074</v>
      </c>
      <c r="C223" s="99">
        <v>0</v>
      </c>
      <c r="D223" s="99">
        <v>9327080.4200000074</v>
      </c>
      <c r="E223" s="99">
        <v>0</v>
      </c>
      <c r="F223" s="99">
        <v>0</v>
      </c>
      <c r="G223" s="99">
        <v>0</v>
      </c>
      <c r="H223" s="105">
        <v>0</v>
      </c>
    </row>
    <row r="224" spans="1:8" ht="15" customHeight="1" x14ac:dyDescent="0.25">
      <c r="A224" s="104" t="s">
        <v>246</v>
      </c>
      <c r="B224" s="112">
        <v>3758018.05</v>
      </c>
      <c r="C224" s="99">
        <v>0</v>
      </c>
      <c r="D224" s="99">
        <v>3758018.05</v>
      </c>
      <c r="E224" s="99">
        <v>0</v>
      </c>
      <c r="F224" s="99">
        <v>0</v>
      </c>
      <c r="G224" s="99">
        <v>0</v>
      </c>
      <c r="H224" s="105">
        <v>0</v>
      </c>
    </row>
    <row r="225" spans="1:8" ht="15" customHeight="1" thickBot="1" x14ac:dyDescent="0.3">
      <c r="A225" s="104" t="s">
        <v>247</v>
      </c>
      <c r="B225" s="112">
        <v>5714832.1200000029</v>
      </c>
      <c r="C225" s="99">
        <v>0</v>
      </c>
      <c r="D225" s="99">
        <v>5714832.1200000029</v>
      </c>
      <c r="E225" s="99">
        <v>5714832.1200000029</v>
      </c>
      <c r="F225" s="99">
        <v>0</v>
      </c>
      <c r="G225" s="99">
        <v>5714832.1200000029</v>
      </c>
      <c r="H225" s="105">
        <v>1</v>
      </c>
    </row>
    <row r="226" spans="1:8" ht="15" customHeight="1" x14ac:dyDescent="0.25">
      <c r="A226" s="103" t="s">
        <v>173</v>
      </c>
      <c r="B226" s="113">
        <v>304527917.19999999</v>
      </c>
      <c r="C226" s="106">
        <v>-5180481.95</v>
      </c>
      <c r="D226" s="106">
        <v>299347435.25</v>
      </c>
      <c r="E226" s="106">
        <v>284089780.99846166</v>
      </c>
      <c r="F226" s="106">
        <v>-5015287.6684617419</v>
      </c>
      <c r="G226" s="106">
        <v>279074493.32999992</v>
      </c>
      <c r="H226" s="107">
        <v>0.93288583723470087</v>
      </c>
    </row>
    <row r="227" spans="1:8" ht="15" customHeight="1" thickBot="1" x14ac:dyDescent="0.3"/>
    <row r="228" spans="1:8" ht="15" customHeight="1" x14ac:dyDescent="0.25">
      <c r="A228" s="101" t="s">
        <v>248</v>
      </c>
      <c r="B228" s="113">
        <v>304527917.19999999</v>
      </c>
      <c r="C228" s="106">
        <v>-5180481.95</v>
      </c>
      <c r="D228" s="106">
        <v>299347435.25</v>
      </c>
      <c r="E228" s="106">
        <v>284089780.99846166</v>
      </c>
      <c r="F228" s="106">
        <v>-5015287.6684617419</v>
      </c>
      <c r="G228" s="106">
        <v>279074493.32999992</v>
      </c>
      <c r="H228" s="108">
        <v>0.93288583723470087</v>
      </c>
    </row>
    <row r="229" spans="1:8" ht="15" customHeight="1" x14ac:dyDescent="0.25"/>
    <row r="230" spans="1:8" ht="15" customHeight="1" x14ac:dyDescent="0.25">
      <c r="A230" s="101" t="s">
        <v>249</v>
      </c>
      <c r="B230" s="112"/>
      <c r="C230" s="99"/>
      <c r="D230" s="99"/>
      <c r="E230" s="99"/>
      <c r="F230" s="99"/>
      <c r="G230" s="99"/>
      <c r="H230" s="102"/>
    </row>
    <row r="231" spans="1:8" ht="15" customHeight="1" x14ac:dyDescent="0.25">
      <c r="A231" s="103" t="s">
        <v>156</v>
      </c>
      <c r="B231" s="112"/>
      <c r="C231" s="99"/>
      <c r="D231" s="99"/>
      <c r="E231" s="99"/>
      <c r="F231" s="99"/>
      <c r="G231" s="99"/>
      <c r="H231" s="102"/>
    </row>
    <row r="232" spans="1:8" ht="15" customHeight="1" x14ac:dyDescent="0.25">
      <c r="A232" s="104" t="s">
        <v>250</v>
      </c>
      <c r="B232" s="112">
        <v>4424880.88</v>
      </c>
      <c r="C232" s="99">
        <v>0</v>
      </c>
      <c r="D232" s="99">
        <v>4424880.88</v>
      </c>
      <c r="E232" s="99">
        <v>3957360.0970045174</v>
      </c>
      <c r="F232" s="99">
        <v>0</v>
      </c>
      <c r="G232" s="99">
        <v>3957360.0970045174</v>
      </c>
      <c r="H232" s="105">
        <v>0.89434274149421111</v>
      </c>
    </row>
    <row r="233" spans="1:8" ht="15" customHeight="1" x14ac:dyDescent="0.25">
      <c r="A233" s="104" t="s">
        <v>251</v>
      </c>
      <c r="B233" s="112">
        <v>11282790.380000003</v>
      </c>
      <c r="C233" s="99">
        <v>0</v>
      </c>
      <c r="D233" s="99">
        <v>11282790.380000003</v>
      </c>
      <c r="E233" s="99">
        <v>0</v>
      </c>
      <c r="F233" s="99">
        <v>0</v>
      </c>
      <c r="G233" s="99">
        <v>0</v>
      </c>
      <c r="H233" s="105">
        <v>0</v>
      </c>
    </row>
    <row r="234" spans="1:8" ht="15" customHeight="1" x14ac:dyDescent="0.25">
      <c r="A234" s="104" t="s">
        <v>252</v>
      </c>
      <c r="B234" s="112">
        <v>85851213.970000044</v>
      </c>
      <c r="C234" s="99">
        <v>0</v>
      </c>
      <c r="D234" s="99">
        <v>85851213.970000044</v>
      </c>
      <c r="E234" s="99">
        <v>85851213.970000044</v>
      </c>
      <c r="F234" s="99">
        <v>0</v>
      </c>
      <c r="G234" s="99">
        <v>85851213.970000044</v>
      </c>
      <c r="H234" s="105">
        <v>1</v>
      </c>
    </row>
    <row r="235" spans="1:8" ht="15" customHeight="1" x14ac:dyDescent="0.25">
      <c r="A235" s="129" t="s">
        <v>54</v>
      </c>
      <c r="B235" s="127">
        <v>6601652.9299999997</v>
      </c>
      <c r="C235" s="99">
        <v>0</v>
      </c>
      <c r="D235" s="99">
        <v>9541022.4399999995</v>
      </c>
      <c r="E235" s="99">
        <v>9541022.4399999995</v>
      </c>
      <c r="F235" s="99">
        <v>0</v>
      </c>
      <c r="G235" s="99">
        <v>9541022.4399999995</v>
      </c>
      <c r="H235" s="105">
        <v>1</v>
      </c>
    </row>
    <row r="236" spans="1:8" ht="15" customHeight="1" thickBot="1" x14ac:dyDescent="0.3">
      <c r="A236" s="104" t="s">
        <v>253</v>
      </c>
      <c r="B236" s="112">
        <v>111677.12</v>
      </c>
      <c r="C236" s="99">
        <v>-111677.12</v>
      </c>
      <c r="D236" s="99">
        <v>0</v>
      </c>
      <c r="E236" s="99">
        <v>111677.12</v>
      </c>
      <c r="F236" s="99">
        <v>-111677.12</v>
      </c>
      <c r="G236" s="99">
        <v>0</v>
      </c>
      <c r="H236" s="105">
        <v>1</v>
      </c>
    </row>
    <row r="237" spans="1:8" ht="15" customHeight="1" x14ac:dyDescent="0.25">
      <c r="A237" s="103" t="s">
        <v>173</v>
      </c>
      <c r="B237" s="113">
        <v>111211584.79000005</v>
      </c>
      <c r="C237" s="106">
        <v>-111677.12</v>
      </c>
      <c r="D237" s="106">
        <v>111099907.67000005</v>
      </c>
      <c r="E237" s="106">
        <v>99461273.627004564</v>
      </c>
      <c r="F237" s="106">
        <v>-111677.12</v>
      </c>
      <c r="G237" s="106">
        <v>99349596.507004559</v>
      </c>
      <c r="H237" s="107">
        <v>0.89434274149421122</v>
      </c>
    </row>
    <row r="238" spans="1:8" ht="15" customHeight="1" thickBot="1" x14ac:dyDescent="0.3"/>
    <row r="239" spans="1:8" ht="15" customHeight="1" x14ac:dyDescent="0.25">
      <c r="A239" s="101" t="s">
        <v>254</v>
      </c>
      <c r="B239" s="113">
        <v>111211584.79000005</v>
      </c>
      <c r="C239" s="106">
        <v>-111677.12</v>
      </c>
      <c r="D239" s="106">
        <v>111099907.67000005</v>
      </c>
      <c r="E239" s="106">
        <v>99461273.627004564</v>
      </c>
      <c r="F239" s="106">
        <v>-111677.12</v>
      </c>
      <c r="G239" s="106">
        <v>99349596.507004559</v>
      </c>
      <c r="H239" s="108">
        <v>0.89434274149421122</v>
      </c>
    </row>
    <row r="240" spans="1:8" ht="15" customHeight="1" x14ac:dyDescent="0.25"/>
    <row r="241" spans="1:8" ht="15" customHeight="1" x14ac:dyDescent="0.25">
      <c r="A241" s="101" t="s">
        <v>255</v>
      </c>
      <c r="B241" s="112"/>
      <c r="C241" s="99"/>
      <c r="D241" s="99"/>
      <c r="E241" s="99"/>
      <c r="F241" s="99"/>
      <c r="G241" s="99"/>
      <c r="H241" s="102"/>
    </row>
    <row r="242" spans="1:8" ht="15" customHeight="1" x14ac:dyDescent="0.25">
      <c r="A242" s="103" t="s">
        <v>156</v>
      </c>
      <c r="B242" s="112"/>
      <c r="C242" s="99"/>
      <c r="D242" s="99"/>
      <c r="E242" s="99"/>
      <c r="F242" s="99"/>
      <c r="G242" s="99"/>
      <c r="H242" s="102"/>
    </row>
    <row r="243" spans="1:8" ht="15" customHeight="1" x14ac:dyDescent="0.25">
      <c r="A243" s="104" t="s">
        <v>256</v>
      </c>
      <c r="B243" s="112">
        <v>1828428.8399999999</v>
      </c>
      <c r="C243" s="99">
        <v>0</v>
      </c>
      <c r="D243" s="99">
        <v>1828428.8399999999</v>
      </c>
      <c r="E243" s="99">
        <v>1828428.8399999999</v>
      </c>
      <c r="F243" s="99">
        <v>0</v>
      </c>
      <c r="G243" s="99">
        <v>1828428.8399999999</v>
      </c>
      <c r="H243" s="105">
        <v>1</v>
      </c>
    </row>
    <row r="244" spans="1:8" ht="15" customHeight="1" x14ac:dyDescent="0.25">
      <c r="A244" s="104" t="s">
        <v>257</v>
      </c>
      <c r="B244" s="112">
        <v>4405181.7400000021</v>
      </c>
      <c r="C244" s="99">
        <v>-4405181.7400000021</v>
      </c>
      <c r="D244" s="99">
        <v>0</v>
      </c>
      <c r="E244" s="99">
        <v>4405181.7400000021</v>
      </c>
      <c r="F244" s="99">
        <v>-4405181.7400000021</v>
      </c>
      <c r="G244" s="99">
        <v>0</v>
      </c>
      <c r="H244" s="105">
        <v>1</v>
      </c>
    </row>
    <row r="245" spans="1:8" ht="15" customHeight="1" x14ac:dyDescent="0.25">
      <c r="A245" s="104" t="s">
        <v>258</v>
      </c>
      <c r="B245" s="112">
        <v>5245677.0499999989</v>
      </c>
      <c r="C245" s="99">
        <v>0</v>
      </c>
      <c r="D245" s="99">
        <v>5245677.0499999989</v>
      </c>
      <c r="E245" s="99">
        <v>5245677.0499999989</v>
      </c>
      <c r="F245" s="99">
        <v>0</v>
      </c>
      <c r="G245" s="99">
        <v>5245677.0499999989</v>
      </c>
      <c r="H245" s="105">
        <v>1</v>
      </c>
    </row>
    <row r="246" spans="1:8" ht="15" customHeight="1" x14ac:dyDescent="0.25">
      <c r="A246" s="104" t="s">
        <v>259</v>
      </c>
      <c r="B246" s="112">
        <v>34399659.530000001</v>
      </c>
      <c r="C246" s="99">
        <v>-34399659.530000001</v>
      </c>
      <c r="D246" s="99">
        <v>0</v>
      </c>
      <c r="E246" s="99">
        <v>34399659.530000001</v>
      </c>
      <c r="F246" s="99">
        <v>-34399659.530000001</v>
      </c>
      <c r="G246" s="99">
        <v>0</v>
      </c>
      <c r="H246" s="105">
        <v>1</v>
      </c>
    </row>
    <row r="247" spans="1:8" ht="15" customHeight="1" x14ac:dyDescent="0.25">
      <c r="A247" s="104" t="s">
        <v>260</v>
      </c>
      <c r="B247" s="112">
        <v>69945.09</v>
      </c>
      <c r="C247" s="99">
        <v>0</v>
      </c>
      <c r="D247" s="99">
        <v>69945.09</v>
      </c>
      <c r="E247" s="99">
        <v>69945.09</v>
      </c>
      <c r="F247" s="99">
        <v>0</v>
      </c>
      <c r="G247" s="99">
        <v>69945.09</v>
      </c>
      <c r="H247" s="105">
        <v>1</v>
      </c>
    </row>
    <row r="248" spans="1:8" ht="15" customHeight="1" x14ac:dyDescent="0.25">
      <c r="A248" s="104" t="s">
        <v>261</v>
      </c>
      <c r="B248" s="112">
        <v>26095.200000000001</v>
      </c>
      <c r="C248" s="99">
        <v>-26095.200000000001</v>
      </c>
      <c r="D248" s="99">
        <v>0</v>
      </c>
      <c r="E248" s="99">
        <v>26095.200000000001</v>
      </c>
      <c r="F248" s="99">
        <v>-26095.200000000001</v>
      </c>
      <c r="G248" s="99">
        <v>0</v>
      </c>
      <c r="H248" s="105">
        <v>1</v>
      </c>
    </row>
    <row r="249" spans="1:8" ht="15" customHeight="1" x14ac:dyDescent="0.25">
      <c r="A249" s="104" t="s">
        <v>262</v>
      </c>
      <c r="B249" s="112">
        <v>6508145.3300000019</v>
      </c>
      <c r="C249" s="99">
        <v>0</v>
      </c>
      <c r="D249" s="99">
        <v>6508145.3300000019</v>
      </c>
      <c r="E249" s="99">
        <v>6508145.3300000019</v>
      </c>
      <c r="F249" s="99">
        <v>0</v>
      </c>
      <c r="G249" s="99">
        <v>6508145.3300000019</v>
      </c>
      <c r="H249" s="105">
        <v>1</v>
      </c>
    </row>
    <row r="250" spans="1:8" ht="15" customHeight="1" thickBot="1" x14ac:dyDescent="0.3">
      <c r="A250" s="104" t="s">
        <v>263</v>
      </c>
      <c r="B250" s="112">
        <v>3647786.7699999982</v>
      </c>
      <c r="C250" s="99">
        <v>-3647786.7699999982</v>
      </c>
      <c r="D250" s="99">
        <v>0</v>
      </c>
      <c r="E250" s="99">
        <v>3647786.7699999982</v>
      </c>
      <c r="F250" s="99">
        <v>-3647786.7699999982</v>
      </c>
      <c r="G250" s="99">
        <v>0</v>
      </c>
      <c r="H250" s="105">
        <v>1</v>
      </c>
    </row>
    <row r="251" spans="1:8" ht="15" customHeight="1" x14ac:dyDescent="0.25">
      <c r="A251" s="103" t="s">
        <v>173</v>
      </c>
      <c r="B251" s="113">
        <v>56130919.550000012</v>
      </c>
      <c r="C251" s="106">
        <v>-42478723.240000002</v>
      </c>
      <c r="D251" s="106">
        <v>13652196.31000001</v>
      </c>
      <c r="E251" s="106">
        <v>56130919.550000012</v>
      </c>
      <c r="F251" s="106">
        <v>-42478723.240000002</v>
      </c>
      <c r="G251" s="106">
        <v>13652196.31000001</v>
      </c>
      <c r="H251" s="107">
        <v>1</v>
      </c>
    </row>
    <row r="252" spans="1:8" ht="15" customHeight="1" thickBot="1" x14ac:dyDescent="0.3"/>
    <row r="253" spans="1:8" ht="15" customHeight="1" x14ac:dyDescent="0.25">
      <c r="A253" s="101" t="s">
        <v>264</v>
      </c>
      <c r="B253" s="113">
        <v>56130919.550000012</v>
      </c>
      <c r="C253" s="106">
        <v>-42478723.240000002</v>
      </c>
      <c r="D253" s="106">
        <v>13652196.31000001</v>
      </c>
      <c r="E253" s="106">
        <v>56130919.550000012</v>
      </c>
      <c r="F253" s="106">
        <v>-42478723.240000002</v>
      </c>
      <c r="G253" s="106">
        <v>13652196.31000001</v>
      </c>
      <c r="H253" s="108">
        <v>1</v>
      </c>
    </row>
    <row r="254" spans="1:8" ht="15" customHeight="1" x14ac:dyDescent="0.25"/>
    <row r="255" spans="1:8" ht="15" customHeight="1" x14ac:dyDescent="0.25">
      <c r="A255" s="101" t="s">
        <v>265</v>
      </c>
      <c r="B255" s="112"/>
      <c r="C255" s="99"/>
      <c r="D255" s="99"/>
      <c r="E255" s="99"/>
      <c r="F255" s="99"/>
      <c r="G255" s="99"/>
      <c r="H255" s="102"/>
    </row>
    <row r="256" spans="1:8" ht="15" customHeight="1" x14ac:dyDescent="0.25">
      <c r="A256" s="103" t="s">
        <v>156</v>
      </c>
      <c r="B256" s="112"/>
      <c r="C256" s="99"/>
      <c r="D256" s="99"/>
      <c r="E256" s="99"/>
      <c r="F256" s="99"/>
      <c r="G256" s="99"/>
      <c r="H256" s="102"/>
    </row>
    <row r="257" spans="1:8" ht="15" customHeight="1" thickBot="1" x14ac:dyDescent="0.3">
      <c r="A257" s="104" t="s">
        <v>266</v>
      </c>
      <c r="B257" s="112">
        <v>18037861.080000006</v>
      </c>
      <c r="C257" s="99">
        <v>0</v>
      </c>
      <c r="D257" s="99">
        <v>18037861.080000006</v>
      </c>
      <c r="E257" s="99">
        <v>18037861.080000006</v>
      </c>
      <c r="F257" s="99">
        <v>0</v>
      </c>
      <c r="G257" s="99">
        <v>18037861.080000006</v>
      </c>
      <c r="H257" s="105">
        <v>1</v>
      </c>
    </row>
    <row r="258" spans="1:8" ht="15" customHeight="1" x14ac:dyDescent="0.25">
      <c r="A258" s="103" t="s">
        <v>173</v>
      </c>
      <c r="B258" s="113">
        <v>18037861.080000006</v>
      </c>
      <c r="C258" s="106">
        <v>0</v>
      </c>
      <c r="D258" s="106">
        <v>18037861.080000006</v>
      </c>
      <c r="E258" s="106">
        <v>18037861.080000006</v>
      </c>
      <c r="F258" s="106">
        <v>0</v>
      </c>
      <c r="G258" s="106">
        <v>18037861.080000006</v>
      </c>
      <c r="H258" s="107">
        <v>1</v>
      </c>
    </row>
    <row r="259" spans="1:8" ht="15" customHeight="1" thickBot="1" x14ac:dyDescent="0.3"/>
    <row r="260" spans="1:8" ht="15" customHeight="1" x14ac:dyDescent="0.25">
      <c r="A260" s="101" t="s">
        <v>267</v>
      </c>
      <c r="B260" s="113">
        <v>18037861.080000006</v>
      </c>
      <c r="C260" s="106">
        <v>0</v>
      </c>
      <c r="D260" s="106">
        <v>18037861.080000006</v>
      </c>
      <c r="E260" s="106">
        <v>18037861.080000006</v>
      </c>
      <c r="F260" s="106">
        <v>0</v>
      </c>
      <c r="G260" s="106">
        <v>18037861.080000006</v>
      </c>
      <c r="H260" s="108">
        <v>1</v>
      </c>
    </row>
    <row r="261" spans="1:8" ht="15" customHeight="1" x14ac:dyDescent="0.25"/>
    <row r="262" spans="1:8" ht="15" customHeight="1" x14ac:dyDescent="0.25">
      <c r="A262" s="101" t="s">
        <v>268</v>
      </c>
      <c r="B262" s="112"/>
      <c r="C262" s="99"/>
      <c r="D262" s="99"/>
      <c r="E262" s="99"/>
      <c r="F262" s="99"/>
      <c r="G262" s="99"/>
      <c r="H262" s="102"/>
    </row>
    <row r="263" spans="1:8" ht="15" customHeight="1" x14ac:dyDescent="0.25">
      <c r="A263" s="103" t="s">
        <v>156</v>
      </c>
      <c r="B263" s="112"/>
      <c r="C263" s="99"/>
      <c r="D263" s="99"/>
      <c r="E263" s="99"/>
      <c r="F263" s="99"/>
      <c r="G263" s="99"/>
      <c r="H263" s="102"/>
    </row>
    <row r="264" spans="1:8" ht="15" customHeight="1" x14ac:dyDescent="0.25">
      <c r="A264" s="104" t="s">
        <v>269</v>
      </c>
      <c r="B264" s="112">
        <v>199660780.92000014</v>
      </c>
      <c r="C264" s="99">
        <v>-26057638.5589769</v>
      </c>
      <c r="D264" s="99">
        <v>173603142.36102325</v>
      </c>
      <c r="E264" s="99">
        <v>0</v>
      </c>
      <c r="F264" s="99">
        <v>0</v>
      </c>
      <c r="G264" s="99">
        <v>0</v>
      </c>
      <c r="H264" s="105">
        <v>0</v>
      </c>
    </row>
    <row r="265" spans="1:8" ht="15" customHeight="1" x14ac:dyDescent="0.25">
      <c r="A265" s="104" t="s">
        <v>270</v>
      </c>
      <c r="B265" s="112">
        <v>38343669.429999679</v>
      </c>
      <c r="C265" s="99">
        <v>-382129.20999999996</v>
      </c>
      <c r="D265" s="99">
        <v>37961540.219999678</v>
      </c>
      <c r="E265" s="99">
        <v>0</v>
      </c>
      <c r="F265" s="99">
        <v>0</v>
      </c>
      <c r="G265" s="99">
        <v>0</v>
      </c>
      <c r="H265" s="105">
        <v>0</v>
      </c>
    </row>
    <row r="266" spans="1:8" ht="15" customHeight="1" x14ac:dyDescent="0.25">
      <c r="A266" s="104" t="s">
        <v>271</v>
      </c>
      <c r="B266" s="112">
        <v>517249.99999999988</v>
      </c>
      <c r="C266" s="99">
        <v>-517249.99999999988</v>
      </c>
      <c r="D266" s="99">
        <v>0</v>
      </c>
      <c r="E266" s="99">
        <v>517249.99999999988</v>
      </c>
      <c r="F266" s="99">
        <v>-517249.99999999988</v>
      </c>
      <c r="G266" s="99">
        <v>0</v>
      </c>
      <c r="H266" s="105">
        <v>1</v>
      </c>
    </row>
    <row r="267" spans="1:8" ht="15" customHeight="1" x14ac:dyDescent="0.25">
      <c r="A267" s="104" t="s">
        <v>272</v>
      </c>
      <c r="B267" s="112">
        <v>-87449246.429999948</v>
      </c>
      <c r="C267" s="99">
        <v>0</v>
      </c>
      <c r="D267" s="99">
        <v>-87449246.429999948</v>
      </c>
      <c r="E267" s="99">
        <v>0</v>
      </c>
      <c r="F267" s="99">
        <v>0</v>
      </c>
      <c r="G267" s="99">
        <v>0</v>
      </c>
      <c r="H267" s="105">
        <v>0</v>
      </c>
    </row>
    <row r="268" spans="1:8" ht="15" customHeight="1" x14ac:dyDescent="0.25">
      <c r="A268" s="104" t="s">
        <v>273</v>
      </c>
      <c r="B268" s="112">
        <v>-450999.99999999988</v>
      </c>
      <c r="C268" s="99">
        <v>450999.99999999988</v>
      </c>
      <c r="D268" s="99">
        <v>0</v>
      </c>
      <c r="E268" s="99">
        <v>-450999.99999999988</v>
      </c>
      <c r="F268" s="99">
        <v>450999.99999999988</v>
      </c>
      <c r="G268" s="99">
        <v>0</v>
      </c>
      <c r="H268" s="105">
        <v>1</v>
      </c>
    </row>
    <row r="269" spans="1:8" ht="15" customHeight="1" x14ac:dyDescent="0.25">
      <c r="A269" s="104" t="s">
        <v>274</v>
      </c>
      <c r="B269" s="112">
        <v>31790270.129999999</v>
      </c>
      <c r="C269" s="99">
        <v>0</v>
      </c>
      <c r="D269" s="99">
        <v>31790270.129999999</v>
      </c>
      <c r="E269" s="99">
        <v>0</v>
      </c>
      <c r="F269" s="99">
        <v>0</v>
      </c>
      <c r="G269" s="99">
        <v>0</v>
      </c>
      <c r="H269" s="105">
        <v>0</v>
      </c>
    </row>
    <row r="270" spans="1:8" ht="15" customHeight="1" x14ac:dyDescent="0.25">
      <c r="A270" s="104" t="s">
        <v>275</v>
      </c>
      <c r="B270" s="112">
        <v>15210395.050000001</v>
      </c>
      <c r="C270" s="99">
        <v>0</v>
      </c>
      <c r="D270" s="99">
        <v>15210395.050000001</v>
      </c>
      <c r="E270" s="99">
        <v>13369881.338581583</v>
      </c>
      <c r="F270" s="99">
        <v>0</v>
      </c>
      <c r="G270" s="99">
        <v>13369881.338581583</v>
      </c>
      <c r="H270" s="105">
        <v>0.8789963242001122</v>
      </c>
    </row>
    <row r="271" spans="1:8" ht="15" customHeight="1" x14ac:dyDescent="0.25">
      <c r="A271" s="104" t="s">
        <v>276</v>
      </c>
      <c r="B271" s="112">
        <v>-457965.00000000012</v>
      </c>
      <c r="C271" s="99">
        <v>0</v>
      </c>
      <c r="D271" s="99">
        <v>-457965.00000000012</v>
      </c>
      <c r="E271" s="99">
        <v>-433578.69973225612</v>
      </c>
      <c r="F271" s="99">
        <v>0</v>
      </c>
      <c r="G271" s="99">
        <v>-433578.69973225612</v>
      </c>
      <c r="H271" s="105">
        <v>0.9467507336417762</v>
      </c>
    </row>
    <row r="272" spans="1:8" ht="15" customHeight="1" x14ac:dyDescent="0.25">
      <c r="A272" s="104" t="s">
        <v>277</v>
      </c>
      <c r="B272" s="112">
        <v>596800.06999999995</v>
      </c>
      <c r="C272" s="99">
        <v>-596800.06999999995</v>
      </c>
      <c r="D272" s="99">
        <v>0</v>
      </c>
      <c r="E272" s="99">
        <v>524585.06781236944</v>
      </c>
      <c r="F272" s="99">
        <v>-524585.06781236944</v>
      </c>
      <c r="G272" s="99">
        <v>0</v>
      </c>
      <c r="H272" s="105">
        <v>0.87899632420011187</v>
      </c>
    </row>
    <row r="273" spans="1:8" ht="15" customHeight="1" x14ac:dyDescent="0.25">
      <c r="A273" s="104" t="s">
        <v>278</v>
      </c>
      <c r="B273" s="112">
        <v>29234439.939999994</v>
      </c>
      <c r="C273" s="99">
        <v>0</v>
      </c>
      <c r="D273" s="99">
        <v>29234439.939999994</v>
      </c>
      <c r="E273" s="99">
        <v>0</v>
      </c>
      <c r="F273" s="99">
        <v>0</v>
      </c>
      <c r="G273" s="99">
        <v>0</v>
      </c>
      <c r="H273" s="105">
        <v>0</v>
      </c>
    </row>
    <row r="274" spans="1:8" ht="15" customHeight="1" x14ac:dyDescent="0.25">
      <c r="A274" s="104" t="s">
        <v>279</v>
      </c>
      <c r="B274" s="112">
        <v>692899.88</v>
      </c>
      <c r="C274" s="99">
        <v>-692899.88</v>
      </c>
      <c r="D274" s="99">
        <v>0</v>
      </c>
      <c r="E274" s="99">
        <v>656003.46973029873</v>
      </c>
      <c r="F274" s="99">
        <v>-656003.46973029873</v>
      </c>
      <c r="G274" s="99">
        <v>0</v>
      </c>
      <c r="H274" s="105">
        <v>0.9467507336417762</v>
      </c>
    </row>
    <row r="275" spans="1:8" ht="15" customHeight="1" x14ac:dyDescent="0.25">
      <c r="A275" s="104" t="s">
        <v>280</v>
      </c>
      <c r="B275" s="112">
        <v>760.13</v>
      </c>
      <c r="C275" s="99">
        <v>-760.13</v>
      </c>
      <c r="D275" s="99">
        <v>0</v>
      </c>
      <c r="E275" s="99">
        <v>760.13</v>
      </c>
      <c r="F275" s="99">
        <v>-760.13</v>
      </c>
      <c r="G275" s="99">
        <v>0</v>
      </c>
      <c r="H275" s="105">
        <v>1</v>
      </c>
    </row>
    <row r="276" spans="1:8" ht="15" customHeight="1" x14ac:dyDescent="0.25">
      <c r="A276" s="104" t="s">
        <v>281</v>
      </c>
      <c r="B276" s="112">
        <v>157272.51000000004</v>
      </c>
      <c r="C276" s="99">
        <v>-157272.51000000004</v>
      </c>
      <c r="D276" s="99">
        <v>0</v>
      </c>
      <c r="E276" s="99">
        <v>157272.51000000004</v>
      </c>
      <c r="F276" s="99">
        <v>-157272.51000000004</v>
      </c>
      <c r="G276" s="99">
        <v>0</v>
      </c>
      <c r="H276" s="105">
        <v>1</v>
      </c>
    </row>
    <row r="277" spans="1:8" ht="15" customHeight="1" x14ac:dyDescent="0.25">
      <c r="A277" s="104" t="s">
        <v>282</v>
      </c>
      <c r="B277" s="112">
        <v>11833.790000000003</v>
      </c>
      <c r="C277" s="99">
        <v>-11833.790000000003</v>
      </c>
      <c r="D277" s="99">
        <v>0</v>
      </c>
      <c r="E277" s="99">
        <v>11203.649364262717</v>
      </c>
      <c r="F277" s="99">
        <v>-11203.649364262717</v>
      </c>
      <c r="G277" s="99">
        <v>0</v>
      </c>
      <c r="H277" s="105">
        <v>0.9467507336417762</v>
      </c>
    </row>
    <row r="278" spans="1:8" ht="15" customHeight="1" x14ac:dyDescent="0.25">
      <c r="A278" s="104" t="s">
        <v>283</v>
      </c>
      <c r="B278" s="112">
        <v>63687200.590000063</v>
      </c>
      <c r="C278" s="99">
        <v>0</v>
      </c>
      <c r="D278" s="99">
        <v>63687200.590000063</v>
      </c>
      <c r="E278" s="99">
        <v>0</v>
      </c>
      <c r="F278" s="99">
        <v>0</v>
      </c>
      <c r="G278" s="99">
        <v>0</v>
      </c>
      <c r="H278" s="105">
        <v>0</v>
      </c>
    </row>
    <row r="279" spans="1:8" ht="15" customHeight="1" x14ac:dyDescent="0.25">
      <c r="A279" s="104" t="s">
        <v>284</v>
      </c>
      <c r="B279" s="112">
        <v>32450.339999999997</v>
      </c>
      <c r="C279" s="99">
        <v>-32450.339999999997</v>
      </c>
      <c r="D279" s="99">
        <v>0</v>
      </c>
      <c r="E279" s="99">
        <v>32450.339999999997</v>
      </c>
      <c r="F279" s="99">
        <v>-32450.339999999997</v>
      </c>
      <c r="G279" s="99">
        <v>0</v>
      </c>
      <c r="H279" s="105">
        <v>1</v>
      </c>
    </row>
    <row r="280" spans="1:8" ht="15" customHeight="1" x14ac:dyDescent="0.25">
      <c r="A280" s="104" t="s">
        <v>285</v>
      </c>
      <c r="B280" s="112">
        <v>253497.67000000004</v>
      </c>
      <c r="C280" s="99">
        <v>-253497.67000000004</v>
      </c>
      <c r="D280" s="99">
        <v>0</v>
      </c>
      <c r="E280" s="99">
        <v>253497.67000000004</v>
      </c>
      <c r="F280" s="99">
        <v>-253497.67000000004</v>
      </c>
      <c r="G280" s="99">
        <v>0</v>
      </c>
      <c r="H280" s="105">
        <v>1</v>
      </c>
    </row>
    <row r="281" spans="1:8" ht="15" customHeight="1" x14ac:dyDescent="0.25">
      <c r="A281" s="104" t="s">
        <v>286</v>
      </c>
      <c r="B281" s="112">
        <v>238147.8</v>
      </c>
      <c r="C281" s="99">
        <v>-238147.8</v>
      </c>
      <c r="D281" s="99">
        <v>0</v>
      </c>
      <c r="E281" s="99">
        <v>225466.60436517498</v>
      </c>
      <c r="F281" s="99">
        <v>-225466.60436517498</v>
      </c>
      <c r="G281" s="99">
        <v>0</v>
      </c>
      <c r="H281" s="105">
        <v>0.9467507336417762</v>
      </c>
    </row>
    <row r="282" spans="1:8" ht="15" customHeight="1" x14ac:dyDescent="0.25">
      <c r="A282" s="104" t="s">
        <v>287</v>
      </c>
      <c r="B282" s="112">
        <v>1680010.2599999998</v>
      </c>
      <c r="C282" s="99">
        <v>-1680010.2599999998</v>
      </c>
      <c r="D282" s="99">
        <v>0</v>
      </c>
      <c r="E282" s="99">
        <v>1680010.2599999998</v>
      </c>
      <c r="F282" s="99">
        <v>-1680010.2599999998</v>
      </c>
      <c r="G282" s="99">
        <v>0</v>
      </c>
      <c r="H282" s="105">
        <v>1</v>
      </c>
    </row>
    <row r="283" spans="1:8" ht="15" customHeight="1" x14ac:dyDescent="0.25">
      <c r="A283" s="104" t="s">
        <v>288</v>
      </c>
      <c r="B283" s="112">
        <v>2359269.6000000006</v>
      </c>
      <c r="C283" s="99">
        <v>0</v>
      </c>
      <c r="D283" s="99">
        <v>2359269.6000000006</v>
      </c>
      <c r="E283" s="99">
        <v>2359269.6000000006</v>
      </c>
      <c r="F283" s="99">
        <v>0</v>
      </c>
      <c r="G283" s="99">
        <v>2359269.6000000006</v>
      </c>
      <c r="H283" s="105">
        <v>1</v>
      </c>
    </row>
    <row r="284" spans="1:8" ht="15" customHeight="1" x14ac:dyDescent="0.25">
      <c r="A284" s="104" t="s">
        <v>289</v>
      </c>
      <c r="B284" s="112">
        <v>238.27000000000004</v>
      </c>
      <c r="C284" s="99">
        <v>0</v>
      </c>
      <c r="D284" s="99">
        <v>238.27000000000004</v>
      </c>
      <c r="E284" s="99">
        <v>0</v>
      </c>
      <c r="F284" s="99">
        <v>0</v>
      </c>
      <c r="G284" s="99">
        <v>0</v>
      </c>
      <c r="H284" s="105">
        <v>0</v>
      </c>
    </row>
    <row r="285" spans="1:8" ht="15" customHeight="1" x14ac:dyDescent="0.25">
      <c r="A285" s="104" t="s">
        <v>290</v>
      </c>
      <c r="B285" s="112">
        <v>3213</v>
      </c>
      <c r="C285" s="99">
        <v>0</v>
      </c>
      <c r="D285" s="99">
        <v>3213</v>
      </c>
      <c r="E285" s="99">
        <v>0</v>
      </c>
      <c r="F285" s="99">
        <v>0</v>
      </c>
      <c r="G285" s="99">
        <v>0</v>
      </c>
      <c r="H285" s="105">
        <v>0</v>
      </c>
    </row>
    <row r="286" spans="1:8" ht="15" customHeight="1" x14ac:dyDescent="0.25">
      <c r="A286" s="104" t="s">
        <v>292</v>
      </c>
      <c r="B286" s="112">
        <v>12842136.960000001</v>
      </c>
      <c r="C286" s="99">
        <v>-1445417.1805000002</v>
      </c>
      <c r="D286" s="99">
        <v>11396719.7795</v>
      </c>
      <c r="E286" s="99">
        <v>0</v>
      </c>
      <c r="F286" s="99">
        <v>0</v>
      </c>
      <c r="G286" s="99">
        <v>0</v>
      </c>
      <c r="H286" s="105">
        <v>0</v>
      </c>
    </row>
    <row r="287" spans="1:8" ht="15" customHeight="1" x14ac:dyDescent="0.25">
      <c r="A287" s="104" t="s">
        <v>293</v>
      </c>
      <c r="B287" s="112">
        <v>9807869.8200000022</v>
      </c>
      <c r="C287" s="99">
        <v>0</v>
      </c>
      <c r="D287" s="99">
        <v>9807869.8200000022</v>
      </c>
      <c r="E287" s="99">
        <v>0</v>
      </c>
      <c r="F287" s="99">
        <v>0</v>
      </c>
      <c r="G287" s="99">
        <v>0</v>
      </c>
      <c r="H287" s="105">
        <v>0</v>
      </c>
    </row>
    <row r="288" spans="1:8" ht="15" customHeight="1" thickBot="1" x14ac:dyDescent="0.3">
      <c r="A288" s="104" t="s">
        <v>294</v>
      </c>
      <c r="B288" s="112">
        <v>12008639.690000001</v>
      </c>
      <c r="C288" s="99">
        <v>0</v>
      </c>
      <c r="D288" s="99">
        <v>12008639.690000001</v>
      </c>
      <c r="E288" s="99">
        <v>0</v>
      </c>
      <c r="F288" s="99">
        <v>0</v>
      </c>
      <c r="G288" s="99">
        <v>0</v>
      </c>
      <c r="H288" s="105">
        <v>0</v>
      </c>
    </row>
    <row r="289" spans="1:8" ht="15" customHeight="1" x14ac:dyDescent="0.25">
      <c r="A289" s="103" t="s">
        <v>173</v>
      </c>
      <c r="B289" s="113">
        <v>330770834.41999984</v>
      </c>
      <c r="C289" s="106">
        <v>-31615107.399476901</v>
      </c>
      <c r="D289" s="106">
        <v>299155727.02052295</v>
      </c>
      <c r="E289" s="106">
        <v>18903071.940121435</v>
      </c>
      <c r="F289" s="106">
        <v>-3607499.7012721058</v>
      </c>
      <c r="G289" s="106">
        <v>15295572.238849329</v>
      </c>
      <c r="H289" s="107">
        <v>5.71485450743189E-2</v>
      </c>
    </row>
    <row r="290" spans="1:8" ht="15" customHeight="1" thickBot="1" x14ac:dyDescent="0.3"/>
    <row r="291" spans="1:8" ht="15" customHeight="1" x14ac:dyDescent="0.25">
      <c r="A291" s="101" t="s">
        <v>295</v>
      </c>
      <c r="B291" s="113">
        <v>330770834.41999984</v>
      </c>
      <c r="C291" s="106">
        <v>-31615107.399476901</v>
      </c>
      <c r="D291" s="106">
        <v>299155727.02052295</v>
      </c>
      <c r="E291" s="106">
        <v>18903071.940121435</v>
      </c>
      <c r="F291" s="106">
        <v>-3607499.7012721058</v>
      </c>
      <c r="G291" s="106">
        <v>15295572.238849329</v>
      </c>
      <c r="H291" s="108">
        <v>5.71485450743189E-2</v>
      </c>
    </row>
    <row r="292" spans="1:8" ht="15" customHeight="1" thickBot="1" x14ac:dyDescent="0.3"/>
    <row r="293" spans="1:8" ht="15" customHeight="1" x14ac:dyDescent="0.25">
      <c r="A293" s="100" t="s">
        <v>296</v>
      </c>
      <c r="B293" s="113">
        <v>1579007756.3718958</v>
      </c>
      <c r="C293" s="106">
        <v>-169596367.08637309</v>
      </c>
      <c r="D293" s="106">
        <v>1409411389.2855227</v>
      </c>
      <c r="E293" s="106">
        <v>1193694924.3778639</v>
      </c>
      <c r="F293" s="106">
        <v>-138612657.37382427</v>
      </c>
      <c r="G293" s="106">
        <v>1055082267.0040396</v>
      </c>
      <c r="H293" s="108">
        <v>0.75597787253473059</v>
      </c>
    </row>
    <row r="294" spans="1:8" ht="15" customHeight="1" x14ac:dyDescent="0.25"/>
    <row r="295" spans="1:8" ht="15" customHeight="1" x14ac:dyDescent="0.25">
      <c r="A295" s="100" t="s">
        <v>297</v>
      </c>
      <c r="B295" s="112"/>
      <c r="C295" s="99"/>
      <c r="D295" s="99"/>
      <c r="E295" s="99"/>
      <c r="F295" s="99"/>
      <c r="G295" s="99"/>
      <c r="H295" s="99"/>
    </row>
    <row r="296" spans="1:8" ht="15" customHeight="1" x14ac:dyDescent="0.25">
      <c r="A296" s="101" t="s">
        <v>298</v>
      </c>
      <c r="B296" s="112"/>
      <c r="C296" s="99"/>
      <c r="D296" s="99"/>
      <c r="E296" s="99"/>
      <c r="F296" s="99"/>
      <c r="G296" s="99"/>
      <c r="H296" s="102"/>
    </row>
    <row r="297" spans="1:8" ht="15" customHeight="1" x14ac:dyDescent="0.25">
      <c r="A297" s="103" t="s">
        <v>299</v>
      </c>
      <c r="B297" s="112"/>
      <c r="C297" s="99"/>
      <c r="D297" s="99"/>
      <c r="E297" s="99"/>
      <c r="F297" s="99"/>
      <c r="G297" s="99"/>
      <c r="H297" s="102"/>
    </row>
    <row r="298" spans="1:8" ht="15" customHeight="1" x14ac:dyDescent="0.25">
      <c r="A298" s="104" t="s">
        <v>300</v>
      </c>
      <c r="B298" s="112">
        <v>84354529.019496217</v>
      </c>
      <c r="C298" s="99">
        <v>0</v>
      </c>
      <c r="D298" s="99">
        <v>84354529.019496217</v>
      </c>
      <c r="E298" s="99">
        <v>0</v>
      </c>
      <c r="F298" s="99">
        <v>0</v>
      </c>
      <c r="G298" s="99">
        <v>0</v>
      </c>
      <c r="H298" s="105">
        <v>0</v>
      </c>
    </row>
    <row r="299" spans="1:8" ht="15" customHeight="1" x14ac:dyDescent="0.25">
      <c r="A299" s="104" t="s">
        <v>301</v>
      </c>
      <c r="B299" s="112">
        <v>-864263.8046290616</v>
      </c>
      <c r="C299" s="99">
        <v>0</v>
      </c>
      <c r="D299" s="99">
        <v>-864263.8046290616</v>
      </c>
      <c r="E299" s="99">
        <v>0</v>
      </c>
      <c r="F299" s="99">
        <v>0</v>
      </c>
      <c r="G299" s="99">
        <v>0</v>
      </c>
      <c r="H299" s="105">
        <v>0</v>
      </c>
    </row>
    <row r="300" spans="1:8" ht="15" customHeight="1" x14ac:dyDescent="0.25">
      <c r="A300" s="104" t="s">
        <v>302</v>
      </c>
      <c r="B300" s="112">
        <v>1143857.9641623604</v>
      </c>
      <c r="C300" s="99">
        <v>0</v>
      </c>
      <c r="D300" s="99">
        <v>1143857.9641623604</v>
      </c>
      <c r="E300" s="99">
        <v>0</v>
      </c>
      <c r="F300" s="99">
        <v>0</v>
      </c>
      <c r="G300" s="99">
        <v>0</v>
      </c>
      <c r="H300" s="105">
        <v>0</v>
      </c>
    </row>
    <row r="301" spans="1:8" ht="15" customHeight="1" x14ac:dyDescent="0.25">
      <c r="A301" s="104" t="s">
        <v>303</v>
      </c>
      <c r="B301" s="112">
        <v>4190037.3972582817</v>
      </c>
      <c r="C301" s="99">
        <v>0</v>
      </c>
      <c r="D301" s="99">
        <v>4190037.3972582817</v>
      </c>
      <c r="E301" s="99">
        <v>0</v>
      </c>
      <c r="F301" s="99">
        <v>0</v>
      </c>
      <c r="G301" s="99">
        <v>0</v>
      </c>
      <c r="H301" s="105">
        <v>0</v>
      </c>
    </row>
    <row r="302" spans="1:8" ht="15" customHeight="1" x14ac:dyDescent="0.25">
      <c r="A302" s="104" t="s">
        <v>304</v>
      </c>
      <c r="B302" s="112">
        <v>1718829.3574371275</v>
      </c>
      <c r="C302" s="99">
        <v>-1718829.3574371275</v>
      </c>
      <c r="D302" s="99">
        <v>0</v>
      </c>
      <c r="E302" s="99">
        <v>1718829.3574371275</v>
      </c>
      <c r="F302" s="99">
        <v>-1718829.3574371275</v>
      </c>
      <c r="G302" s="99">
        <v>0</v>
      </c>
      <c r="H302" s="105">
        <v>1</v>
      </c>
    </row>
    <row r="303" spans="1:8" ht="15" customHeight="1" thickBot="1" x14ac:dyDescent="0.3">
      <c r="A303" s="104" t="s">
        <v>305</v>
      </c>
      <c r="B303" s="112">
        <v>225120.44888099469</v>
      </c>
      <c r="C303" s="99">
        <v>-225120.44888099469</v>
      </c>
      <c r="D303" s="99">
        <v>0</v>
      </c>
      <c r="E303" s="99">
        <v>213132.9501358477</v>
      </c>
      <c r="F303" s="99">
        <v>-213132.9501358477</v>
      </c>
      <c r="G303" s="99">
        <v>0</v>
      </c>
      <c r="H303" s="105">
        <v>0.9467507336417762</v>
      </c>
    </row>
    <row r="304" spans="1:8" ht="15" customHeight="1" x14ac:dyDescent="0.25">
      <c r="A304" s="103" t="s">
        <v>306</v>
      </c>
      <c r="B304" s="113">
        <v>90768110.38260594</v>
      </c>
      <c r="C304" s="106">
        <v>-1943949.8063181222</v>
      </c>
      <c r="D304" s="106">
        <v>88824160.576287821</v>
      </c>
      <c r="E304" s="106">
        <v>1931962.3075729753</v>
      </c>
      <c r="F304" s="106">
        <v>-1931962.3075729753</v>
      </c>
      <c r="G304" s="106">
        <v>0</v>
      </c>
      <c r="H304" s="107">
        <v>2.1284593228055135E-2</v>
      </c>
    </row>
    <row r="305" spans="1:8" ht="15" customHeight="1" thickBot="1" x14ac:dyDescent="0.3"/>
    <row r="306" spans="1:8" ht="15" customHeight="1" x14ac:dyDescent="0.25">
      <c r="A306" s="101" t="s">
        <v>307</v>
      </c>
      <c r="B306" s="113">
        <v>90768110.38260594</v>
      </c>
      <c r="C306" s="106">
        <v>-1943949.8063181222</v>
      </c>
      <c r="D306" s="106">
        <v>88824160.576287821</v>
      </c>
      <c r="E306" s="106">
        <v>1931962.3075729753</v>
      </c>
      <c r="F306" s="106">
        <v>-1931962.3075729753</v>
      </c>
      <c r="G306" s="106">
        <v>0</v>
      </c>
      <c r="H306" s="108">
        <v>2.1284593228055135E-2</v>
      </c>
    </row>
    <row r="307" spans="1:8" ht="15" customHeight="1" x14ac:dyDescent="0.25"/>
    <row r="308" spans="1:8" ht="15" customHeight="1" x14ac:dyDescent="0.25">
      <c r="A308" s="101" t="s">
        <v>308</v>
      </c>
      <c r="B308" s="112"/>
      <c r="C308" s="99"/>
      <c r="D308" s="99"/>
      <c r="E308" s="99"/>
      <c r="F308" s="99"/>
      <c r="G308" s="99"/>
      <c r="H308" s="102"/>
    </row>
    <row r="309" spans="1:8" ht="15" customHeight="1" x14ac:dyDescent="0.25">
      <c r="A309" s="103" t="s">
        <v>299</v>
      </c>
      <c r="B309" s="112"/>
      <c r="C309" s="99"/>
      <c r="D309" s="99"/>
      <c r="E309" s="99"/>
      <c r="F309" s="99"/>
      <c r="G309" s="99"/>
      <c r="H309" s="102"/>
    </row>
    <row r="310" spans="1:8" ht="15" customHeight="1" x14ac:dyDescent="0.25">
      <c r="A310" s="104" t="s">
        <v>309</v>
      </c>
      <c r="B310" s="112">
        <v>60539658.352016695</v>
      </c>
      <c r="C310" s="99">
        <v>0</v>
      </c>
      <c r="D310" s="99">
        <v>60539658.352016695</v>
      </c>
      <c r="E310" s="99">
        <v>57315965.959194288</v>
      </c>
      <c r="F310" s="99">
        <v>0</v>
      </c>
      <c r="G310" s="99">
        <v>57315965.959194288</v>
      </c>
      <c r="H310" s="105">
        <v>0.9467507336417762</v>
      </c>
    </row>
    <row r="311" spans="1:8" ht="15" customHeight="1" x14ac:dyDescent="0.25">
      <c r="A311" s="104" t="s">
        <v>310</v>
      </c>
      <c r="B311" s="112">
        <v>9711696</v>
      </c>
      <c r="C311" s="99">
        <v>0</v>
      </c>
      <c r="D311" s="99">
        <v>9711696</v>
      </c>
      <c r="E311" s="99">
        <v>9194555.3129059039</v>
      </c>
      <c r="F311" s="99">
        <v>0</v>
      </c>
      <c r="G311" s="99">
        <v>9194555.3129059039</v>
      </c>
      <c r="H311" s="105">
        <v>0.94675073364177631</v>
      </c>
    </row>
    <row r="312" spans="1:8" ht="15" customHeight="1" x14ac:dyDescent="0.25">
      <c r="A312" s="104" t="s">
        <v>311</v>
      </c>
      <c r="B312" s="112">
        <v>39327442.649899818</v>
      </c>
      <c r="C312" s="99">
        <v>-39327442.649899818</v>
      </c>
      <c r="D312" s="99">
        <v>0</v>
      </c>
      <c r="E312" s="99">
        <v>39327442.649899818</v>
      </c>
      <c r="F312" s="99">
        <v>-39327442.649899818</v>
      </c>
      <c r="G312" s="99">
        <v>0</v>
      </c>
      <c r="H312" s="105">
        <v>1</v>
      </c>
    </row>
    <row r="313" spans="1:8" ht="15" customHeight="1" thickBot="1" x14ac:dyDescent="0.3">
      <c r="A313" s="104" t="s">
        <v>312</v>
      </c>
      <c r="B313" s="112">
        <v>1656000</v>
      </c>
      <c r="C313" s="99">
        <v>0</v>
      </c>
      <c r="D313" s="99">
        <v>1656000</v>
      </c>
      <c r="E313" s="99">
        <v>1656000</v>
      </c>
      <c r="F313" s="99">
        <v>0</v>
      </c>
      <c r="G313" s="99">
        <v>1656000</v>
      </c>
      <c r="H313" s="105">
        <v>1</v>
      </c>
    </row>
    <row r="314" spans="1:8" ht="15" customHeight="1" x14ac:dyDescent="0.25">
      <c r="A314" s="103" t="s">
        <v>306</v>
      </c>
      <c r="B314" s="113">
        <v>111234797.0019165</v>
      </c>
      <c r="C314" s="106">
        <v>-39327442.649899818</v>
      </c>
      <c r="D314" s="106">
        <v>71907354.352016687</v>
      </c>
      <c r="E314" s="106">
        <v>107493963.92200002</v>
      </c>
      <c r="F314" s="106">
        <v>-39327442.649899818</v>
      </c>
      <c r="G314" s="106">
        <v>68166521.27210021</v>
      </c>
      <c r="H314" s="107">
        <v>0.96636993835794005</v>
      </c>
    </row>
    <row r="315" spans="1:8" ht="15" customHeight="1" thickBot="1" x14ac:dyDescent="0.3"/>
    <row r="316" spans="1:8" ht="15" customHeight="1" x14ac:dyDescent="0.25">
      <c r="A316" s="101" t="s">
        <v>313</v>
      </c>
      <c r="B316" s="113">
        <v>111234797.0019165</v>
      </c>
      <c r="C316" s="106">
        <v>-39327442.649899818</v>
      </c>
      <c r="D316" s="106">
        <v>71907354.352016687</v>
      </c>
      <c r="E316" s="106">
        <v>107493963.92200002</v>
      </c>
      <c r="F316" s="106">
        <v>-39327442.649899818</v>
      </c>
      <c r="G316" s="106">
        <v>68166521.27210021</v>
      </c>
      <c r="H316" s="108">
        <v>0.96636993835794005</v>
      </c>
    </row>
    <row r="317" spans="1:8" ht="15" customHeight="1" x14ac:dyDescent="0.25"/>
    <row r="318" spans="1:8" ht="15" customHeight="1" x14ac:dyDescent="0.25">
      <c r="A318" s="101" t="s">
        <v>314</v>
      </c>
      <c r="B318" s="112"/>
      <c r="C318" s="99"/>
      <c r="D318" s="99"/>
      <c r="E318" s="99"/>
      <c r="F318" s="99"/>
      <c r="G318" s="99"/>
      <c r="H318" s="102"/>
    </row>
    <row r="319" spans="1:8" ht="15" customHeight="1" x14ac:dyDescent="0.25">
      <c r="A319" s="103" t="s">
        <v>299</v>
      </c>
      <c r="B319" s="112"/>
      <c r="C319" s="99"/>
      <c r="D319" s="99"/>
      <c r="E319" s="99"/>
      <c r="F319" s="99"/>
      <c r="G319" s="99"/>
      <c r="H319" s="102"/>
    </row>
    <row r="320" spans="1:8" ht="15" customHeight="1" x14ac:dyDescent="0.25">
      <c r="A320" s="104" t="s">
        <v>315</v>
      </c>
      <c r="B320" s="112">
        <v>77184779.499488071</v>
      </c>
      <c r="C320" s="99">
        <v>0</v>
      </c>
      <c r="D320" s="99">
        <v>77184779.499488071</v>
      </c>
      <c r="E320" s="99">
        <v>73074746.617119059</v>
      </c>
      <c r="F320" s="99">
        <v>0</v>
      </c>
      <c r="G320" s="99">
        <v>73074746.617119059</v>
      </c>
      <c r="H320" s="105">
        <v>0.9467507336417762</v>
      </c>
    </row>
    <row r="321" spans="1:8" ht="15" customHeight="1" x14ac:dyDescent="0.25">
      <c r="A321" s="104" t="s">
        <v>316</v>
      </c>
      <c r="B321" s="112">
        <v>31101572.731548984</v>
      </c>
      <c r="C321" s="99">
        <v>0</v>
      </c>
      <c r="D321" s="99">
        <v>31101572.731548984</v>
      </c>
      <c r="E321" s="99">
        <v>29445436.801007062</v>
      </c>
      <c r="F321" s="99">
        <v>0</v>
      </c>
      <c r="G321" s="99">
        <v>29445436.801007062</v>
      </c>
      <c r="H321" s="105">
        <v>0.9467507336417762</v>
      </c>
    </row>
    <row r="322" spans="1:8" ht="15" customHeight="1" x14ac:dyDescent="0.25">
      <c r="A322" s="104" t="s">
        <v>317</v>
      </c>
      <c r="B322" s="112">
        <v>13634009.366634324</v>
      </c>
      <c r="C322" s="99">
        <v>0</v>
      </c>
      <c r="D322" s="99">
        <v>13634009.366634324</v>
      </c>
      <c r="E322" s="99">
        <v>12908008.370339895</v>
      </c>
      <c r="F322" s="99">
        <v>0</v>
      </c>
      <c r="G322" s="99">
        <v>12908008.370339895</v>
      </c>
      <c r="H322" s="105">
        <v>0.9467507336417762</v>
      </c>
    </row>
    <row r="323" spans="1:8" ht="15" customHeight="1" x14ac:dyDescent="0.25">
      <c r="A323" s="104" t="s">
        <v>318</v>
      </c>
      <c r="B323" s="112">
        <v>39836345.240266331</v>
      </c>
      <c r="C323" s="99">
        <v>0</v>
      </c>
      <c r="D323" s="99">
        <v>39836345.240266331</v>
      </c>
      <c r="E323" s="99">
        <v>37715089.081829228</v>
      </c>
      <c r="F323" s="99">
        <v>0</v>
      </c>
      <c r="G323" s="99">
        <v>37715089.081829228</v>
      </c>
      <c r="H323" s="105">
        <v>0.9467507336417762</v>
      </c>
    </row>
    <row r="324" spans="1:8" ht="15" customHeight="1" x14ac:dyDescent="0.25">
      <c r="A324" s="104" t="s">
        <v>319</v>
      </c>
      <c r="B324" s="112">
        <v>3337499.2977982112</v>
      </c>
      <c r="C324" s="99">
        <v>0</v>
      </c>
      <c r="D324" s="99">
        <v>3337499.2977982112</v>
      </c>
      <c r="E324" s="99">
        <v>0</v>
      </c>
      <c r="F324" s="99">
        <v>0</v>
      </c>
      <c r="G324" s="99">
        <v>0</v>
      </c>
      <c r="H324" s="105">
        <v>0</v>
      </c>
    </row>
    <row r="325" spans="1:8" ht="15" customHeight="1" x14ac:dyDescent="0.25">
      <c r="A325" s="104" t="s">
        <v>320</v>
      </c>
      <c r="B325" s="112">
        <v>937000.34393128497</v>
      </c>
      <c r="C325" s="99">
        <v>-937000.34393128497</v>
      </c>
      <c r="D325" s="99">
        <v>0</v>
      </c>
      <c r="E325" s="99">
        <v>887105.76303954062</v>
      </c>
      <c r="F325" s="99">
        <v>-887105.76303954062</v>
      </c>
      <c r="G325" s="99">
        <v>0</v>
      </c>
      <c r="H325" s="105">
        <v>0.9467507336417762</v>
      </c>
    </row>
    <row r="326" spans="1:8" ht="15" customHeight="1" thickBot="1" x14ac:dyDescent="0.3">
      <c r="A326" s="104" t="s">
        <v>321</v>
      </c>
      <c r="B326" s="112">
        <v>209501.86986291411</v>
      </c>
      <c r="C326" s="99">
        <v>0</v>
      </c>
      <c r="D326" s="99">
        <v>209501.86986291411</v>
      </c>
      <c r="E326" s="99">
        <v>198346.04899203786</v>
      </c>
      <c r="F326" s="99">
        <v>0</v>
      </c>
      <c r="G326" s="99">
        <v>198346.04899203786</v>
      </c>
      <c r="H326" s="105">
        <v>0.9467507336417762</v>
      </c>
    </row>
    <row r="327" spans="1:8" ht="15" customHeight="1" x14ac:dyDescent="0.25">
      <c r="A327" s="103" t="s">
        <v>306</v>
      </c>
      <c r="B327" s="113">
        <v>166240708.34953013</v>
      </c>
      <c r="C327" s="106">
        <v>-937000.34393128497</v>
      </c>
      <c r="D327" s="106">
        <v>165303708.00559884</v>
      </c>
      <c r="E327" s="106">
        <v>154228732.68232682</v>
      </c>
      <c r="F327" s="106">
        <v>-887105.76303954062</v>
      </c>
      <c r="G327" s="106">
        <v>153341626.91928729</v>
      </c>
      <c r="H327" s="107">
        <v>0.927743476393595</v>
      </c>
    </row>
    <row r="328" spans="1:8" ht="15" customHeight="1" thickBot="1" x14ac:dyDescent="0.3"/>
    <row r="329" spans="1:8" ht="15" customHeight="1" x14ac:dyDescent="0.25">
      <c r="A329" s="101" t="s">
        <v>322</v>
      </c>
      <c r="B329" s="113">
        <v>166240708.34953013</v>
      </c>
      <c r="C329" s="106">
        <v>-937000.34393128497</v>
      </c>
      <c r="D329" s="106">
        <v>165303708.00559884</v>
      </c>
      <c r="E329" s="106">
        <v>154228732.68232682</v>
      </c>
      <c r="F329" s="106">
        <v>-887105.76303954062</v>
      </c>
      <c r="G329" s="106">
        <v>153341626.91928729</v>
      </c>
      <c r="H329" s="108">
        <v>0.927743476393595</v>
      </c>
    </row>
    <row r="330" spans="1:8" ht="15" customHeight="1" x14ac:dyDescent="0.25"/>
    <row r="331" spans="1:8" ht="15" customHeight="1" x14ac:dyDescent="0.25">
      <c r="A331" s="101" t="s">
        <v>323</v>
      </c>
      <c r="B331" s="112"/>
      <c r="C331" s="99"/>
      <c r="D331" s="99"/>
      <c r="E331" s="99"/>
      <c r="F331" s="99"/>
      <c r="G331" s="99"/>
      <c r="H331" s="102"/>
    </row>
    <row r="332" spans="1:8" ht="15" customHeight="1" x14ac:dyDescent="0.25">
      <c r="A332" s="103" t="s">
        <v>299</v>
      </c>
      <c r="B332" s="112"/>
      <c r="C332" s="99"/>
      <c r="D332" s="99"/>
      <c r="E332" s="99"/>
      <c r="F332" s="99"/>
      <c r="G332" s="99"/>
      <c r="H332" s="102"/>
    </row>
    <row r="333" spans="1:8" ht="15" customHeight="1" x14ac:dyDescent="0.25">
      <c r="A333" s="104" t="s">
        <v>324</v>
      </c>
      <c r="B333" s="112">
        <v>369810186.73967451</v>
      </c>
      <c r="C333" s="99">
        <v>0</v>
      </c>
      <c r="D333" s="99">
        <v>369810186.73967451</v>
      </c>
      <c r="E333" s="99">
        <v>350118065.60398912</v>
      </c>
      <c r="F333" s="99">
        <v>0</v>
      </c>
      <c r="G333" s="99">
        <v>350118065.60398912</v>
      </c>
      <c r="H333" s="105">
        <v>0.94675073364177631</v>
      </c>
    </row>
    <row r="334" spans="1:8" ht="15" customHeight="1" x14ac:dyDescent="0.25">
      <c r="A334" s="104" t="s">
        <v>325</v>
      </c>
      <c r="B334" s="112">
        <v>8272812</v>
      </c>
      <c r="C334" s="99">
        <v>0</v>
      </c>
      <c r="D334" s="99">
        <v>8272812</v>
      </c>
      <c r="E334" s="99">
        <v>7832290.8302804902</v>
      </c>
      <c r="F334" s="99">
        <v>0</v>
      </c>
      <c r="G334" s="99">
        <v>7832290.8302804902</v>
      </c>
      <c r="H334" s="105">
        <v>0.9467507336417762</v>
      </c>
    </row>
    <row r="335" spans="1:8" ht="15" customHeight="1" x14ac:dyDescent="0.25">
      <c r="A335" s="104" t="s">
        <v>326</v>
      </c>
      <c r="B335" s="112">
        <v>453816</v>
      </c>
      <c r="C335" s="99">
        <v>-453816</v>
      </c>
      <c r="D335" s="99">
        <v>0</v>
      </c>
      <c r="E335" s="99">
        <v>429650.6309383763</v>
      </c>
      <c r="F335" s="99">
        <v>-429650.6309383763</v>
      </c>
      <c r="G335" s="99">
        <v>0</v>
      </c>
      <c r="H335" s="105">
        <v>0.9467507336417762</v>
      </c>
    </row>
    <row r="336" spans="1:8" ht="15" customHeight="1" x14ac:dyDescent="0.25">
      <c r="A336" s="104" t="s">
        <v>327</v>
      </c>
      <c r="B336" s="112">
        <v>66822958.624695413</v>
      </c>
      <c r="C336" s="99">
        <v>-66822958.624695413</v>
      </c>
      <c r="D336" s="99">
        <v>0</v>
      </c>
      <c r="E336" s="99">
        <v>66822958.624695413</v>
      </c>
      <c r="F336" s="99">
        <v>-66822958.624695413</v>
      </c>
      <c r="G336" s="99">
        <v>0</v>
      </c>
      <c r="H336" s="105">
        <v>1</v>
      </c>
    </row>
    <row r="337" spans="1:8" ht="15" customHeight="1" thickBot="1" x14ac:dyDescent="0.3">
      <c r="A337" s="104" t="s">
        <v>328</v>
      </c>
      <c r="B337" s="112">
        <v>21291083.473216366</v>
      </c>
      <c r="C337" s="99">
        <v>-21291083.473216366</v>
      </c>
      <c r="D337" s="99">
        <v>0</v>
      </c>
      <c r="E337" s="99">
        <v>20157348.898295891</v>
      </c>
      <c r="F337" s="99">
        <v>-20157348.898295891</v>
      </c>
      <c r="G337" s="99">
        <v>0</v>
      </c>
      <c r="H337" s="105">
        <v>0.9467507336417762</v>
      </c>
    </row>
    <row r="338" spans="1:8" ht="15" customHeight="1" x14ac:dyDescent="0.25">
      <c r="A338" s="103" t="s">
        <v>306</v>
      </c>
      <c r="B338" s="113">
        <v>466650856.83758628</v>
      </c>
      <c r="C338" s="106">
        <v>-88567858.09791179</v>
      </c>
      <c r="D338" s="106">
        <v>378082998.73967451</v>
      </c>
      <c r="E338" s="106">
        <v>445360314.58819926</v>
      </c>
      <c r="F338" s="106">
        <v>-87409958.153929681</v>
      </c>
      <c r="G338" s="106">
        <v>357950356.43426955</v>
      </c>
      <c r="H338" s="107">
        <v>0.95437586380175232</v>
      </c>
    </row>
    <row r="339" spans="1:8" ht="15" customHeight="1" thickBot="1" x14ac:dyDescent="0.3"/>
    <row r="340" spans="1:8" ht="15" customHeight="1" x14ac:dyDescent="0.25">
      <c r="A340" s="101" t="s">
        <v>329</v>
      </c>
      <c r="B340" s="113">
        <v>466650856.83758628</v>
      </c>
      <c r="C340" s="106">
        <v>-88567858.09791179</v>
      </c>
      <c r="D340" s="106">
        <v>378082998.73967451</v>
      </c>
      <c r="E340" s="106">
        <v>445360314.58819926</v>
      </c>
      <c r="F340" s="106">
        <v>-87409958.153929681</v>
      </c>
      <c r="G340" s="106">
        <v>357950356.43426955</v>
      </c>
      <c r="H340" s="108">
        <v>0.95437586380175232</v>
      </c>
    </row>
    <row r="341" spans="1:8" ht="15" customHeight="1" x14ac:dyDescent="0.25"/>
    <row r="342" spans="1:8" ht="15" customHeight="1" x14ac:dyDescent="0.25">
      <c r="A342" s="101" t="s">
        <v>330</v>
      </c>
      <c r="B342" s="112"/>
      <c r="C342" s="99"/>
      <c r="D342" s="99"/>
      <c r="E342" s="99"/>
      <c r="F342" s="99"/>
      <c r="G342" s="99"/>
      <c r="H342" s="102"/>
    </row>
    <row r="343" spans="1:8" ht="15" customHeight="1" x14ac:dyDescent="0.25">
      <c r="A343" s="103" t="s">
        <v>299</v>
      </c>
      <c r="B343" s="112"/>
      <c r="C343" s="99"/>
      <c r="D343" s="99"/>
      <c r="E343" s="99"/>
      <c r="F343" s="99"/>
      <c r="G343" s="99"/>
      <c r="H343" s="102"/>
    </row>
    <row r="344" spans="1:8" ht="15" customHeight="1" x14ac:dyDescent="0.25">
      <c r="A344" s="104" t="s">
        <v>331</v>
      </c>
      <c r="B344" s="112">
        <v>112420734.41847219</v>
      </c>
      <c r="C344" s="99">
        <v>0</v>
      </c>
      <c r="D344" s="99">
        <v>112420734.41847219</v>
      </c>
      <c r="E344" s="99">
        <v>100421869.01722325</v>
      </c>
      <c r="F344" s="99">
        <v>0</v>
      </c>
      <c r="G344" s="99">
        <v>100421869.01722325</v>
      </c>
      <c r="H344" s="105">
        <v>0.89326821726155381</v>
      </c>
    </row>
    <row r="345" spans="1:8" ht="15" customHeight="1" x14ac:dyDescent="0.25">
      <c r="A345" s="104" t="s">
        <v>332</v>
      </c>
      <c r="B345" s="112">
        <v>234354.60315072886</v>
      </c>
      <c r="C345" s="99">
        <v>-234354.60315072886</v>
      </c>
      <c r="D345" s="99">
        <v>0</v>
      </c>
      <c r="E345" s="99">
        <v>221875.39246527987</v>
      </c>
      <c r="F345" s="99">
        <v>-221875.39246527987</v>
      </c>
      <c r="G345" s="99">
        <v>0</v>
      </c>
      <c r="H345" s="105">
        <v>0.9467507336417762</v>
      </c>
    </row>
    <row r="346" spans="1:8" ht="15" customHeight="1" x14ac:dyDescent="0.25">
      <c r="A346" s="104" t="s">
        <v>333</v>
      </c>
      <c r="B346" s="112">
        <v>19007.306085001721</v>
      </c>
      <c r="C346" s="99">
        <v>0</v>
      </c>
      <c r="D346" s="99">
        <v>19007.306085001721</v>
      </c>
      <c r="E346" s="99">
        <v>0</v>
      </c>
      <c r="F346" s="99">
        <v>0</v>
      </c>
      <c r="G346" s="99">
        <v>0</v>
      </c>
      <c r="H346" s="105">
        <v>0</v>
      </c>
    </row>
    <row r="347" spans="1:8" ht="15" customHeight="1" x14ac:dyDescent="0.25">
      <c r="A347" s="104" t="s">
        <v>334</v>
      </c>
      <c r="B347" s="112">
        <v>12381518.610958748</v>
      </c>
      <c r="C347" s="99">
        <v>0</v>
      </c>
      <c r="D347" s="99">
        <v>12381518.610958748</v>
      </c>
      <c r="E347" s="99">
        <v>11722211.828524502</v>
      </c>
      <c r="F347" s="99">
        <v>0</v>
      </c>
      <c r="G347" s="99">
        <v>11722211.828524502</v>
      </c>
      <c r="H347" s="105">
        <v>0.94675073364177631</v>
      </c>
    </row>
    <row r="348" spans="1:8" ht="15" customHeight="1" x14ac:dyDescent="0.25">
      <c r="A348" s="104" t="s">
        <v>335</v>
      </c>
      <c r="B348" s="112">
        <v>1875341.3748880492</v>
      </c>
      <c r="C348" s="99">
        <v>0</v>
      </c>
      <c r="D348" s="99">
        <v>1875341.3748880492</v>
      </c>
      <c r="E348" s="99">
        <v>1875341.3748880492</v>
      </c>
      <c r="F348" s="99">
        <v>0</v>
      </c>
      <c r="G348" s="99">
        <v>1875341.3748880492</v>
      </c>
      <c r="H348" s="105">
        <v>1</v>
      </c>
    </row>
    <row r="349" spans="1:8" ht="15" customHeight="1" thickBot="1" x14ac:dyDescent="0.3">
      <c r="A349" s="104" t="s">
        <v>336</v>
      </c>
      <c r="B349" s="112">
        <v>130484.1708027298</v>
      </c>
      <c r="C349" s="99">
        <v>0</v>
      </c>
      <c r="D349" s="99">
        <v>130484.1708027298</v>
      </c>
      <c r="E349" s="99">
        <v>0</v>
      </c>
      <c r="F349" s="99">
        <v>0</v>
      </c>
      <c r="G349" s="99">
        <v>0</v>
      </c>
      <c r="H349" s="105">
        <v>0</v>
      </c>
    </row>
    <row r="350" spans="1:8" ht="15" customHeight="1" x14ac:dyDescent="0.25">
      <c r="A350" s="103" t="s">
        <v>306</v>
      </c>
      <c r="B350" s="113">
        <v>127061440.48435745</v>
      </c>
      <c r="C350" s="106">
        <v>-234354.60315072886</v>
      </c>
      <c r="D350" s="106">
        <v>126827085.88120672</v>
      </c>
      <c r="E350" s="106">
        <v>114241297.61310108</v>
      </c>
      <c r="F350" s="106">
        <v>-221875.39246527987</v>
      </c>
      <c r="G350" s="106">
        <v>114019422.2206358</v>
      </c>
      <c r="H350" s="107">
        <v>0.89910280552159605</v>
      </c>
    </row>
    <row r="351" spans="1:8" ht="15" customHeight="1" thickBot="1" x14ac:dyDescent="0.3"/>
    <row r="352" spans="1:8" ht="15" customHeight="1" x14ac:dyDescent="0.25">
      <c r="A352" s="101" t="s">
        <v>337</v>
      </c>
      <c r="B352" s="113">
        <v>127061440.48435745</v>
      </c>
      <c r="C352" s="106">
        <v>-234354.60315072886</v>
      </c>
      <c r="D352" s="106">
        <v>126827085.88120672</v>
      </c>
      <c r="E352" s="106">
        <v>114241297.61310108</v>
      </c>
      <c r="F352" s="106">
        <v>-221875.39246527987</v>
      </c>
      <c r="G352" s="106">
        <v>114019422.2206358</v>
      </c>
      <c r="H352" s="108">
        <v>0.89910280552159605</v>
      </c>
    </row>
    <row r="353" spans="1:8" ht="15" customHeight="1" x14ac:dyDescent="0.25"/>
    <row r="354" spans="1:8" ht="15" customHeight="1" x14ac:dyDescent="0.25">
      <c r="A354" s="101" t="s">
        <v>338</v>
      </c>
      <c r="B354" s="112"/>
      <c r="C354" s="99"/>
      <c r="D354" s="99"/>
      <c r="E354" s="99"/>
      <c r="F354" s="99"/>
      <c r="G354" s="99"/>
      <c r="H354" s="102"/>
    </row>
    <row r="355" spans="1:8" ht="15" customHeight="1" x14ac:dyDescent="0.25">
      <c r="A355" s="103" t="s">
        <v>299</v>
      </c>
      <c r="B355" s="112"/>
      <c r="C355" s="99"/>
      <c r="D355" s="99"/>
      <c r="E355" s="99"/>
      <c r="F355" s="99"/>
      <c r="G355" s="99"/>
      <c r="H355" s="102"/>
    </row>
    <row r="356" spans="1:8" ht="15" customHeight="1" x14ac:dyDescent="0.25">
      <c r="A356" s="104" t="s">
        <v>339</v>
      </c>
      <c r="B356" s="112">
        <v>3576040.8902161196</v>
      </c>
      <c r="C356" s="99">
        <v>0</v>
      </c>
      <c r="D356" s="99">
        <v>3576040.8902161196</v>
      </c>
      <c r="E356" s="99">
        <v>3576040.8902161196</v>
      </c>
      <c r="F356" s="99">
        <v>0</v>
      </c>
      <c r="G356" s="99">
        <v>3576040.8902161196</v>
      </c>
      <c r="H356" s="105">
        <v>1</v>
      </c>
    </row>
    <row r="357" spans="1:8" ht="15" customHeight="1" x14ac:dyDescent="0.25">
      <c r="A357" s="104" t="s">
        <v>340</v>
      </c>
      <c r="B357" s="112">
        <v>41828102.1576939</v>
      </c>
      <c r="C357" s="99">
        <v>0</v>
      </c>
      <c r="D357" s="99">
        <v>41828102.1576939</v>
      </c>
      <c r="E357" s="99">
        <v>41828102.1576939</v>
      </c>
      <c r="F357" s="99">
        <v>0</v>
      </c>
      <c r="G357" s="99">
        <v>41828102.1576939</v>
      </c>
      <c r="H357" s="105">
        <v>1</v>
      </c>
    </row>
    <row r="358" spans="1:8" ht="15" customHeight="1" x14ac:dyDescent="0.25">
      <c r="A358" s="104" t="s">
        <v>341</v>
      </c>
      <c r="B358" s="112">
        <v>69978238.499148414</v>
      </c>
      <c r="C358" s="99">
        <v>0</v>
      </c>
      <c r="D358" s="99">
        <v>69978238.499148414</v>
      </c>
      <c r="E358" s="99">
        <v>69978238.499148414</v>
      </c>
      <c r="F358" s="99">
        <v>0</v>
      </c>
      <c r="G358" s="99">
        <v>69978238.499148414</v>
      </c>
      <c r="H358" s="105">
        <v>1</v>
      </c>
    </row>
    <row r="359" spans="1:8" ht="15" customHeight="1" x14ac:dyDescent="0.25">
      <c r="A359" s="104" t="s">
        <v>342</v>
      </c>
      <c r="B359" s="112">
        <v>72261729.789118081</v>
      </c>
      <c r="C359" s="99">
        <v>0</v>
      </c>
      <c r="D359" s="99">
        <v>72261729.789118081</v>
      </c>
      <c r="E359" s="99">
        <v>72261729.789118081</v>
      </c>
      <c r="F359" s="99">
        <v>0</v>
      </c>
      <c r="G359" s="99">
        <v>72261729.789118081</v>
      </c>
      <c r="H359" s="105">
        <v>1</v>
      </c>
    </row>
    <row r="360" spans="1:8" ht="15" customHeight="1" x14ac:dyDescent="0.25">
      <c r="A360" s="104" t="s">
        <v>343</v>
      </c>
      <c r="B360" s="112">
        <v>25804358.695498295</v>
      </c>
      <c r="C360" s="99">
        <v>0</v>
      </c>
      <c r="D360" s="99">
        <v>25804358.695498295</v>
      </c>
      <c r="E360" s="99">
        <v>25804358.695498295</v>
      </c>
      <c r="F360" s="99">
        <v>0</v>
      </c>
      <c r="G360" s="99">
        <v>25804358.695498295</v>
      </c>
      <c r="H360" s="105">
        <v>1</v>
      </c>
    </row>
    <row r="361" spans="1:8" ht="15" customHeight="1" x14ac:dyDescent="0.25">
      <c r="A361" s="104" t="s">
        <v>344</v>
      </c>
      <c r="B361" s="112">
        <v>72807125.458854899</v>
      </c>
      <c r="C361" s="99">
        <v>0</v>
      </c>
      <c r="D361" s="99">
        <v>72807125.458854899</v>
      </c>
      <c r="E361" s="99">
        <v>72807125.458854899</v>
      </c>
      <c r="F361" s="99">
        <v>0</v>
      </c>
      <c r="G361" s="99">
        <v>72807125.458854899</v>
      </c>
      <c r="H361" s="105">
        <v>1</v>
      </c>
    </row>
    <row r="362" spans="1:8" ht="15" customHeight="1" x14ac:dyDescent="0.25">
      <c r="A362" s="104" t="s">
        <v>345</v>
      </c>
      <c r="B362" s="112">
        <v>80445692.859155968</v>
      </c>
      <c r="C362" s="99">
        <v>0</v>
      </c>
      <c r="D362" s="99">
        <v>80445692.859155968</v>
      </c>
      <c r="E362" s="99">
        <v>80445692.859155968</v>
      </c>
      <c r="F362" s="99">
        <v>0</v>
      </c>
      <c r="G362" s="99">
        <v>80445692.859155968</v>
      </c>
      <c r="H362" s="105">
        <v>1</v>
      </c>
    </row>
    <row r="363" spans="1:8" ht="15" customHeight="1" x14ac:dyDescent="0.25">
      <c r="A363" s="104" t="s">
        <v>346</v>
      </c>
      <c r="B363" s="112">
        <v>37195345.270959191</v>
      </c>
      <c r="C363" s="99">
        <v>0</v>
      </c>
      <c r="D363" s="99">
        <v>37195345.270959191</v>
      </c>
      <c r="E363" s="99">
        <v>37195345.270959191</v>
      </c>
      <c r="F363" s="99">
        <v>0</v>
      </c>
      <c r="G363" s="99">
        <v>37195345.270959191</v>
      </c>
      <c r="H363" s="105">
        <v>1</v>
      </c>
    </row>
    <row r="364" spans="1:8" ht="15" customHeight="1" x14ac:dyDescent="0.25">
      <c r="A364" s="104" t="s">
        <v>347</v>
      </c>
      <c r="B364" s="112">
        <v>49257610.382567793</v>
      </c>
      <c r="C364" s="99">
        <v>0</v>
      </c>
      <c r="D364" s="99">
        <v>49257610.382567793</v>
      </c>
      <c r="E364" s="99">
        <v>0</v>
      </c>
      <c r="F364" s="99">
        <v>0</v>
      </c>
      <c r="G364" s="99">
        <v>0</v>
      </c>
      <c r="H364" s="105">
        <v>0</v>
      </c>
    </row>
    <row r="365" spans="1:8" ht="15" customHeight="1" x14ac:dyDescent="0.25">
      <c r="A365" s="104" t="s">
        <v>348</v>
      </c>
      <c r="B365" s="112">
        <v>3208556.5391875179</v>
      </c>
      <c r="C365" s="99">
        <v>0</v>
      </c>
      <c r="D365" s="99">
        <v>3208556.5391875179</v>
      </c>
      <c r="E365" s="99">
        <v>0</v>
      </c>
      <c r="F365" s="99">
        <v>0</v>
      </c>
      <c r="G365" s="99">
        <v>0</v>
      </c>
      <c r="H365" s="105">
        <v>0</v>
      </c>
    </row>
    <row r="366" spans="1:8" ht="15" customHeight="1" x14ac:dyDescent="0.25">
      <c r="A366" s="104" t="s">
        <v>349</v>
      </c>
      <c r="B366" s="112">
        <v>18307801.696777433</v>
      </c>
      <c r="C366" s="99">
        <v>0</v>
      </c>
      <c r="D366" s="99">
        <v>18307801.696777433</v>
      </c>
      <c r="E366" s="99">
        <v>0</v>
      </c>
      <c r="F366" s="99">
        <v>0</v>
      </c>
      <c r="G366" s="99">
        <v>0</v>
      </c>
      <c r="H366" s="105">
        <v>0</v>
      </c>
    </row>
    <row r="367" spans="1:8" ht="15" customHeight="1" x14ac:dyDescent="0.25">
      <c r="A367" s="104" t="s">
        <v>350</v>
      </c>
      <c r="B367" s="112">
        <v>188806.71129872184</v>
      </c>
      <c r="C367" s="99">
        <v>-188806.71129872184</v>
      </c>
      <c r="D367" s="99">
        <v>0</v>
      </c>
      <c r="E367" s="99">
        <v>178752.89243855595</v>
      </c>
      <c r="F367" s="99">
        <v>-178752.89243855595</v>
      </c>
      <c r="G367" s="99">
        <v>0</v>
      </c>
      <c r="H367" s="105">
        <v>0.94675073364177631</v>
      </c>
    </row>
    <row r="368" spans="1:8" ht="15" customHeight="1" x14ac:dyDescent="0.25">
      <c r="A368" s="104" t="s">
        <v>351</v>
      </c>
      <c r="B368" s="112">
        <v>2376741.4967719265</v>
      </c>
      <c r="C368" s="99">
        <v>-2376741.4967719265</v>
      </c>
      <c r="D368" s="99">
        <v>0</v>
      </c>
      <c r="E368" s="99">
        <v>2376741.4967719265</v>
      </c>
      <c r="F368" s="99">
        <v>-2376741.4967719265</v>
      </c>
      <c r="G368" s="99">
        <v>0</v>
      </c>
      <c r="H368" s="105">
        <v>1</v>
      </c>
    </row>
    <row r="369" spans="1:8" ht="15" customHeight="1" x14ac:dyDescent="0.25">
      <c r="A369" s="104" t="s">
        <v>352</v>
      </c>
      <c r="B369" s="112">
        <v>4632329.9062177166</v>
      </c>
      <c r="C369" s="99">
        <v>-4632329.9062177166</v>
      </c>
      <c r="D369" s="99">
        <v>0</v>
      </c>
      <c r="E369" s="99">
        <v>4632329.9062177166</v>
      </c>
      <c r="F369" s="99">
        <v>-4632329.9062177166</v>
      </c>
      <c r="G369" s="99">
        <v>0</v>
      </c>
      <c r="H369" s="105">
        <v>1</v>
      </c>
    </row>
    <row r="370" spans="1:8" ht="15" customHeight="1" thickBot="1" x14ac:dyDescent="0.3">
      <c r="A370" s="104" t="s">
        <v>353</v>
      </c>
      <c r="B370" s="112">
        <v>-2136919.072601724</v>
      </c>
      <c r="C370" s="99">
        <v>0</v>
      </c>
      <c r="D370" s="99">
        <v>-2136919.072601724</v>
      </c>
      <c r="E370" s="99">
        <v>-2052683.3340606799</v>
      </c>
      <c r="F370" s="99">
        <v>0</v>
      </c>
      <c r="G370" s="99">
        <v>-2052683.3340606799</v>
      </c>
      <c r="H370" s="105">
        <v>0.96058075402991927</v>
      </c>
    </row>
    <row r="371" spans="1:8" ht="15" customHeight="1" x14ac:dyDescent="0.25">
      <c r="A371" s="103" t="s">
        <v>306</v>
      </c>
      <c r="B371" s="113">
        <v>479731561.28086418</v>
      </c>
      <c r="C371" s="106">
        <v>-7197878.1142883655</v>
      </c>
      <c r="D371" s="106">
        <v>472533683.16657579</v>
      </c>
      <c r="E371" s="106">
        <v>409031774.58201236</v>
      </c>
      <c r="F371" s="106">
        <v>-7187824.2954281997</v>
      </c>
      <c r="G371" s="106">
        <v>401843950.28658414</v>
      </c>
      <c r="H371" s="107">
        <v>0.85262635939547904</v>
      </c>
    </row>
    <row r="372" spans="1:8" ht="15" customHeight="1" thickBot="1" x14ac:dyDescent="0.3"/>
    <row r="373" spans="1:8" ht="15" customHeight="1" x14ac:dyDescent="0.25">
      <c r="A373" s="101" t="s">
        <v>354</v>
      </c>
      <c r="B373" s="113">
        <v>479731561.28086418</v>
      </c>
      <c r="C373" s="106">
        <v>-7197878.1142883655</v>
      </c>
      <c r="D373" s="106">
        <v>472533683.16657579</v>
      </c>
      <c r="E373" s="106">
        <v>409031774.58201236</v>
      </c>
      <c r="F373" s="106">
        <v>-7187824.2954281997</v>
      </c>
      <c r="G373" s="106">
        <v>401843950.28658414</v>
      </c>
      <c r="H373" s="108">
        <v>0.85262635939547904</v>
      </c>
    </row>
    <row r="374" spans="1:8" ht="15" customHeight="1" x14ac:dyDescent="0.25"/>
    <row r="375" spans="1:8" ht="15" customHeight="1" x14ac:dyDescent="0.25">
      <c r="A375" s="101" t="s">
        <v>355</v>
      </c>
      <c r="B375" s="112"/>
      <c r="C375" s="99"/>
      <c r="D375" s="99"/>
      <c r="E375" s="99"/>
      <c r="F375" s="99"/>
      <c r="G375" s="99"/>
      <c r="H375" s="102"/>
    </row>
    <row r="376" spans="1:8" ht="15" customHeight="1" x14ac:dyDescent="0.25">
      <c r="A376" s="103" t="s">
        <v>299</v>
      </c>
      <c r="B376" s="112"/>
      <c r="C376" s="99"/>
      <c r="D376" s="99"/>
      <c r="E376" s="99"/>
      <c r="F376" s="99"/>
      <c r="G376" s="99"/>
      <c r="H376" s="102"/>
    </row>
    <row r="377" spans="1:8" ht="15" customHeight="1" x14ac:dyDescent="0.25">
      <c r="A377" s="104" t="s">
        <v>356</v>
      </c>
      <c r="B377" s="112">
        <v>8956695.2197640277</v>
      </c>
      <c r="C377" s="99">
        <v>0</v>
      </c>
      <c r="D377" s="99">
        <v>8956695.2197640277</v>
      </c>
      <c r="E377" s="99">
        <v>0</v>
      </c>
      <c r="F377" s="99">
        <v>0</v>
      </c>
      <c r="G377" s="99">
        <v>0</v>
      </c>
      <c r="H377" s="105">
        <v>0</v>
      </c>
    </row>
    <row r="378" spans="1:8" ht="15" customHeight="1" x14ac:dyDescent="0.25">
      <c r="A378" s="104" t="s">
        <v>357</v>
      </c>
      <c r="B378" s="112">
        <v>56570047.255793586</v>
      </c>
      <c r="C378" s="99">
        <v>0</v>
      </c>
      <c r="D378" s="99">
        <v>56570047.255793586</v>
      </c>
      <c r="E378" s="99">
        <v>0</v>
      </c>
      <c r="F378" s="99">
        <v>0</v>
      </c>
      <c r="G378" s="99">
        <v>0</v>
      </c>
      <c r="H378" s="105">
        <v>0</v>
      </c>
    </row>
    <row r="379" spans="1:8" ht="15" customHeight="1" x14ac:dyDescent="0.25">
      <c r="A379" s="104" t="s">
        <v>358</v>
      </c>
      <c r="B379" s="112">
        <v>332098.15542573947</v>
      </c>
      <c r="C379" s="99">
        <v>-332098.15542573947</v>
      </c>
      <c r="D379" s="99">
        <v>0</v>
      </c>
      <c r="E379" s="99">
        <v>332098.15542573947</v>
      </c>
      <c r="F379" s="99">
        <v>-332098.15542573947</v>
      </c>
      <c r="G379" s="99">
        <v>0</v>
      </c>
      <c r="H379" s="105">
        <v>1</v>
      </c>
    </row>
    <row r="380" spans="1:8" ht="15" customHeight="1" thickBot="1" x14ac:dyDescent="0.3">
      <c r="A380" s="104" t="s">
        <v>359</v>
      </c>
      <c r="B380" s="112">
        <v>76525.44380892739</v>
      </c>
      <c r="C380" s="99">
        <v>-76525.44380892739</v>
      </c>
      <c r="D380" s="99">
        <v>0</v>
      </c>
      <c r="E380" s="99">
        <v>72450.520068364523</v>
      </c>
      <c r="F380" s="99">
        <v>-72450.520068364523</v>
      </c>
      <c r="G380" s="99">
        <v>0</v>
      </c>
      <c r="H380" s="105">
        <v>0.9467507336417762</v>
      </c>
    </row>
    <row r="381" spans="1:8" ht="15" customHeight="1" x14ac:dyDescent="0.25">
      <c r="A381" s="103" t="s">
        <v>306</v>
      </c>
      <c r="B381" s="113">
        <v>65935366.074792281</v>
      </c>
      <c r="C381" s="106">
        <v>-408623.59923466685</v>
      </c>
      <c r="D381" s="106">
        <v>65526742.47555761</v>
      </c>
      <c r="E381" s="106">
        <v>404548.67549410398</v>
      </c>
      <c r="F381" s="106">
        <v>-404548.67549410398</v>
      </c>
      <c r="G381" s="106">
        <v>0</v>
      </c>
      <c r="H381" s="107">
        <v>6.1355339262879564E-3</v>
      </c>
    </row>
    <row r="382" spans="1:8" ht="15" customHeight="1" thickBot="1" x14ac:dyDescent="0.3"/>
    <row r="383" spans="1:8" ht="15" customHeight="1" x14ac:dyDescent="0.25">
      <c r="A383" s="101" t="s">
        <v>360</v>
      </c>
      <c r="B383" s="113">
        <v>65935366.074792281</v>
      </c>
      <c r="C383" s="106">
        <v>-408623.59923466685</v>
      </c>
      <c r="D383" s="106">
        <v>65526742.47555761</v>
      </c>
      <c r="E383" s="106">
        <v>404548.67549410398</v>
      </c>
      <c r="F383" s="106">
        <v>-404548.67549410398</v>
      </c>
      <c r="G383" s="106">
        <v>0</v>
      </c>
      <c r="H383" s="108">
        <v>6.1355339262879564E-3</v>
      </c>
    </row>
    <row r="384" spans="1:8" ht="15" customHeight="1" x14ac:dyDescent="0.25"/>
    <row r="385" spans="1:8" ht="15" customHeight="1" x14ac:dyDescent="0.25">
      <c r="A385" s="101" t="s">
        <v>361</v>
      </c>
      <c r="B385" s="112"/>
      <c r="C385" s="99"/>
      <c r="D385" s="99"/>
      <c r="E385" s="99"/>
      <c r="F385" s="99"/>
      <c r="G385" s="99"/>
      <c r="H385" s="102"/>
    </row>
    <row r="386" spans="1:8" ht="15" customHeight="1" x14ac:dyDescent="0.25">
      <c r="A386" s="103" t="s">
        <v>362</v>
      </c>
      <c r="B386" s="112"/>
      <c r="C386" s="99"/>
      <c r="D386" s="99"/>
      <c r="E386" s="99"/>
      <c r="F386" s="99"/>
      <c r="G386" s="99"/>
      <c r="H386" s="102"/>
    </row>
    <row r="387" spans="1:8" ht="15" customHeight="1" x14ac:dyDescent="0.25">
      <c r="A387" s="104" t="s">
        <v>363</v>
      </c>
      <c r="B387" s="112">
        <v>83823318.530000001</v>
      </c>
      <c r="C387" s="99">
        <v>0</v>
      </c>
      <c r="D387" s="99">
        <v>83823318.530000001</v>
      </c>
      <c r="E387" s="99">
        <v>0</v>
      </c>
      <c r="F387" s="99">
        <v>0</v>
      </c>
      <c r="G387" s="99">
        <v>0</v>
      </c>
      <c r="H387" s="105">
        <v>0</v>
      </c>
    </row>
    <row r="388" spans="1:8" ht="15" customHeight="1" x14ac:dyDescent="0.25">
      <c r="A388" s="104" t="s">
        <v>364</v>
      </c>
      <c r="B388" s="112">
        <v>-7442216</v>
      </c>
      <c r="C388" s="99">
        <v>0</v>
      </c>
      <c r="D388" s="99">
        <v>-7442216</v>
      </c>
      <c r="E388" s="99">
        <v>-5645491.1301979311</v>
      </c>
      <c r="F388" s="99">
        <v>0</v>
      </c>
      <c r="G388" s="99">
        <v>-5645491.1301979311</v>
      </c>
      <c r="H388" s="105">
        <v>0.75857662962186678</v>
      </c>
    </row>
    <row r="389" spans="1:8" ht="15" customHeight="1" x14ac:dyDescent="0.25">
      <c r="A389" s="104" t="s">
        <v>365</v>
      </c>
      <c r="B389" s="112">
        <v>-82959055.370000005</v>
      </c>
      <c r="C389" s="99">
        <v>0</v>
      </c>
      <c r="D389" s="99">
        <v>-82959055.370000005</v>
      </c>
      <c r="E389" s="99">
        <v>0</v>
      </c>
      <c r="F389" s="99">
        <v>0</v>
      </c>
      <c r="G389" s="99">
        <v>0</v>
      </c>
      <c r="H389" s="105">
        <v>0</v>
      </c>
    </row>
    <row r="390" spans="1:8" ht="15" customHeight="1" x14ac:dyDescent="0.25">
      <c r="A390" s="104" t="s">
        <v>366</v>
      </c>
      <c r="B390" s="112">
        <v>55767857.142855942</v>
      </c>
      <c r="C390" s="99">
        <v>-55767857.142855942</v>
      </c>
      <c r="D390" s="99">
        <v>0</v>
      </c>
      <c r="E390" s="99">
        <v>55767857.142855942</v>
      </c>
      <c r="F390" s="99">
        <v>-55767857.142855942</v>
      </c>
      <c r="G390" s="99">
        <v>0</v>
      </c>
      <c r="H390" s="105">
        <v>1</v>
      </c>
    </row>
    <row r="391" spans="1:8" ht="15" customHeight="1" x14ac:dyDescent="0.25">
      <c r="A391" s="104" t="s">
        <v>367</v>
      </c>
      <c r="B391" s="112">
        <v>101375889.24454215</v>
      </c>
      <c r="C391" s="99">
        <v>-101375889.24454215</v>
      </c>
      <c r="D391" s="99">
        <v>0</v>
      </c>
      <c r="E391" s="99">
        <v>101375889.24454215</v>
      </c>
      <c r="F391" s="99">
        <v>-101375889.24454215</v>
      </c>
      <c r="G391" s="99">
        <v>0</v>
      </c>
      <c r="H391" s="105">
        <v>1</v>
      </c>
    </row>
    <row r="392" spans="1:8" ht="15" customHeight="1" x14ac:dyDescent="0.25">
      <c r="A392" s="104" t="s">
        <v>369</v>
      </c>
      <c r="B392" s="112">
        <v>-4347063</v>
      </c>
      <c r="C392" s="99">
        <v>0</v>
      </c>
      <c r="D392" s="99">
        <v>-4347063</v>
      </c>
      <c r="E392" s="99">
        <v>-4347063</v>
      </c>
      <c r="F392" s="99">
        <v>0</v>
      </c>
      <c r="G392" s="99">
        <v>-4347063</v>
      </c>
      <c r="H392" s="105">
        <v>1</v>
      </c>
    </row>
    <row r="393" spans="1:8" ht="15" customHeight="1" x14ac:dyDescent="0.25">
      <c r="A393" s="104" t="s">
        <v>370</v>
      </c>
      <c r="B393" s="112">
        <v>14984073.219999989</v>
      </c>
      <c r="C393" s="99">
        <v>-14984073.219999989</v>
      </c>
      <c r="D393" s="99">
        <v>0</v>
      </c>
      <c r="E393" s="99">
        <v>14984073.219999989</v>
      </c>
      <c r="F393" s="99">
        <v>-14984073.219999989</v>
      </c>
      <c r="G393" s="99">
        <v>0</v>
      </c>
      <c r="H393" s="105">
        <v>1</v>
      </c>
    </row>
    <row r="394" spans="1:8" ht="15" customHeight="1" x14ac:dyDescent="0.25">
      <c r="A394" s="104" t="s">
        <v>372</v>
      </c>
      <c r="B394" s="112">
        <v>1948260</v>
      </c>
      <c r="C394" s="99">
        <v>-1948260</v>
      </c>
      <c r="D394" s="99">
        <v>0</v>
      </c>
      <c r="E394" s="99">
        <v>1844516.5843249268</v>
      </c>
      <c r="F394" s="99">
        <v>-1844516.5843249268</v>
      </c>
      <c r="G394" s="99">
        <v>0</v>
      </c>
      <c r="H394" s="105">
        <v>0.9467507336417762</v>
      </c>
    </row>
    <row r="395" spans="1:8" ht="15" customHeight="1" x14ac:dyDescent="0.25">
      <c r="A395" s="104" t="s">
        <v>373</v>
      </c>
      <c r="B395" s="112">
        <v>-10101168</v>
      </c>
      <c r="C395" s="99">
        <v>10101168</v>
      </c>
      <c r="D395" s="99">
        <v>0</v>
      </c>
      <c r="E395" s="99">
        <v>-9563288.214638833</v>
      </c>
      <c r="F395" s="99">
        <v>9563288.214638833</v>
      </c>
      <c r="G395" s="99">
        <v>0</v>
      </c>
      <c r="H395" s="105">
        <v>0.9467507336417762</v>
      </c>
    </row>
    <row r="396" spans="1:8" ht="15" customHeight="1" x14ac:dyDescent="0.25">
      <c r="A396" s="104" t="s">
        <v>374</v>
      </c>
      <c r="B396" s="112">
        <v>-4190037.3972582817</v>
      </c>
      <c r="C396" s="99">
        <v>0</v>
      </c>
      <c r="D396" s="99">
        <v>-4190037.3972582817</v>
      </c>
      <c r="E396" s="99">
        <v>0</v>
      </c>
      <c r="F396" s="99">
        <v>0</v>
      </c>
      <c r="G396" s="99">
        <v>0</v>
      </c>
      <c r="H396" s="105">
        <v>0</v>
      </c>
    </row>
    <row r="397" spans="1:8" ht="15" customHeight="1" thickBot="1" x14ac:dyDescent="0.3">
      <c r="A397" s="104" t="s">
        <v>375</v>
      </c>
      <c r="B397" s="112">
        <v>-1229710.44</v>
      </c>
      <c r="C397" s="99">
        <v>0</v>
      </c>
      <c r="D397" s="99">
        <v>-1229710.44</v>
      </c>
      <c r="E397" s="99">
        <v>0</v>
      </c>
      <c r="F397" s="99">
        <v>0</v>
      </c>
      <c r="G397" s="99">
        <v>0</v>
      </c>
      <c r="H397" s="105">
        <v>0</v>
      </c>
    </row>
    <row r="398" spans="1:8" ht="15" customHeight="1" x14ac:dyDescent="0.25">
      <c r="A398" s="103" t="s">
        <v>376</v>
      </c>
      <c r="B398" s="113">
        <v>147630147.93013981</v>
      </c>
      <c r="C398" s="106">
        <v>-163974911.60739809</v>
      </c>
      <c r="D398" s="106">
        <v>-16344763.677258283</v>
      </c>
      <c r="E398" s="106">
        <v>154416493.84688628</v>
      </c>
      <c r="F398" s="106">
        <v>-164409047.97708419</v>
      </c>
      <c r="G398" s="106">
        <v>-9992554.1301979125</v>
      </c>
      <c r="H398" s="107">
        <v>1.0459685640900247</v>
      </c>
    </row>
    <row r="399" spans="1:8" ht="15" customHeight="1" thickBot="1" x14ac:dyDescent="0.3"/>
    <row r="400" spans="1:8" ht="15" customHeight="1" x14ac:dyDescent="0.25">
      <c r="A400" s="101" t="s">
        <v>377</v>
      </c>
      <c r="B400" s="113">
        <v>147630147.93013981</v>
      </c>
      <c r="C400" s="106">
        <v>-163974911.60739809</v>
      </c>
      <c r="D400" s="106">
        <v>-16344763.677258283</v>
      </c>
      <c r="E400" s="106">
        <v>154416493.84688628</v>
      </c>
      <c r="F400" s="106">
        <v>-164409047.97708419</v>
      </c>
      <c r="G400" s="106">
        <v>-9992554.1301979125</v>
      </c>
      <c r="H400" s="108">
        <v>1.0459685640900247</v>
      </c>
    </row>
    <row r="401" spans="1:8" ht="15" customHeight="1" thickBot="1" x14ac:dyDescent="0.3"/>
    <row r="402" spans="1:8" ht="15" customHeight="1" x14ac:dyDescent="0.25">
      <c r="A402" s="100" t="s">
        <v>378</v>
      </c>
      <c r="B402" s="113">
        <v>1655252988.3417926</v>
      </c>
      <c r="C402" s="106">
        <v>-302592018.82213283</v>
      </c>
      <c r="D402" s="106">
        <v>1352660969.5196598</v>
      </c>
      <c r="E402" s="106">
        <v>1387109088.2175932</v>
      </c>
      <c r="F402" s="106">
        <v>-301779765.21491379</v>
      </c>
      <c r="G402" s="106">
        <v>1085329323.0026793</v>
      </c>
      <c r="H402" s="108">
        <v>0.838004279700578</v>
      </c>
    </row>
    <row r="403" spans="1:8" ht="15" customHeight="1" x14ac:dyDescent="0.25"/>
    <row r="404" spans="1:8" ht="15" customHeight="1" x14ac:dyDescent="0.25">
      <c r="A404" s="100" t="s">
        <v>379</v>
      </c>
      <c r="B404" s="112"/>
      <c r="C404" s="99"/>
      <c r="D404" s="99"/>
      <c r="E404" s="99"/>
      <c r="F404" s="99"/>
      <c r="G404" s="99"/>
      <c r="H404" s="99"/>
    </row>
    <row r="405" spans="1:8" ht="15" customHeight="1" x14ac:dyDescent="0.25">
      <c r="A405" s="101" t="s">
        <v>380</v>
      </c>
      <c r="B405" s="112"/>
      <c r="C405" s="99"/>
      <c r="D405" s="99"/>
      <c r="E405" s="99"/>
      <c r="F405" s="99"/>
      <c r="G405" s="99"/>
      <c r="H405" s="102"/>
    </row>
    <row r="406" spans="1:8" ht="15" customHeight="1" x14ac:dyDescent="0.25">
      <c r="A406" s="103" t="s">
        <v>381</v>
      </c>
      <c r="B406" s="112"/>
      <c r="C406" s="99"/>
      <c r="D406" s="99"/>
      <c r="E406" s="99"/>
      <c r="F406" s="99"/>
      <c r="G406" s="99"/>
      <c r="H406" s="102"/>
    </row>
    <row r="407" spans="1:8" ht="15" customHeight="1" x14ac:dyDescent="0.25">
      <c r="A407" s="104" t="s">
        <v>382</v>
      </c>
      <c r="B407" s="112">
        <v>41820369.279999986</v>
      </c>
      <c r="C407" s="99">
        <v>0</v>
      </c>
      <c r="D407" s="99">
        <v>41820369.279999986</v>
      </c>
      <c r="E407" s="99">
        <v>0</v>
      </c>
      <c r="F407" s="99">
        <v>0</v>
      </c>
      <c r="G407" s="99">
        <v>0</v>
      </c>
      <c r="H407" s="105">
        <v>0</v>
      </c>
    </row>
    <row r="408" spans="1:8" ht="15" customHeight="1" x14ac:dyDescent="0.25">
      <c r="A408" s="104" t="s">
        <v>383</v>
      </c>
      <c r="B408" s="112">
        <v>164064.03</v>
      </c>
      <c r="C408" s="99">
        <v>-164064.03</v>
      </c>
      <c r="D408" s="99">
        <v>0</v>
      </c>
      <c r="E408" s="99">
        <v>155327.74076672638</v>
      </c>
      <c r="F408" s="99">
        <v>-155327.74076672638</v>
      </c>
      <c r="G408" s="99">
        <v>0</v>
      </c>
      <c r="H408" s="105">
        <v>0.9467507336417762</v>
      </c>
    </row>
    <row r="409" spans="1:8" ht="15" customHeight="1" x14ac:dyDescent="0.25">
      <c r="A409" s="104" t="s">
        <v>384</v>
      </c>
      <c r="B409" s="112">
        <v>1098530.97</v>
      </c>
      <c r="C409" s="99">
        <v>-1098530.97</v>
      </c>
      <c r="D409" s="99">
        <v>0</v>
      </c>
      <c r="E409" s="99">
        <v>1098530.97</v>
      </c>
      <c r="F409" s="99">
        <v>-1098530.97</v>
      </c>
      <c r="G409" s="99">
        <v>0</v>
      </c>
      <c r="H409" s="105">
        <v>1</v>
      </c>
    </row>
    <row r="410" spans="1:8" ht="15" customHeight="1" x14ac:dyDescent="0.25">
      <c r="A410" s="104" t="s">
        <v>385</v>
      </c>
      <c r="B410" s="112">
        <v>169393.59999999998</v>
      </c>
      <c r="C410" s="99">
        <v>-169393.59999999998</v>
      </c>
      <c r="D410" s="99">
        <v>0</v>
      </c>
      <c r="E410" s="99">
        <v>160373.51507422156</v>
      </c>
      <c r="F410" s="99">
        <v>-160373.51507422156</v>
      </c>
      <c r="G410" s="99">
        <v>0</v>
      </c>
      <c r="H410" s="105">
        <v>0.9467507336417762</v>
      </c>
    </row>
    <row r="411" spans="1:8" ht="15" customHeight="1" x14ac:dyDescent="0.25">
      <c r="A411" s="104" t="s">
        <v>386</v>
      </c>
      <c r="B411" s="112">
        <v>467559999.9999997</v>
      </c>
      <c r="C411" s="99">
        <v>0</v>
      </c>
      <c r="D411" s="99">
        <v>467559999.9999997</v>
      </c>
      <c r="E411" s="99">
        <v>354680088.9459998</v>
      </c>
      <c r="F411" s="99">
        <v>0</v>
      </c>
      <c r="G411" s="99">
        <v>354680088.9459998</v>
      </c>
      <c r="H411" s="105">
        <v>0.75857662962186678</v>
      </c>
    </row>
    <row r="412" spans="1:8" ht="15" customHeight="1" x14ac:dyDescent="0.25">
      <c r="A412" s="104" t="s">
        <v>387</v>
      </c>
      <c r="B412" s="112">
        <v>21935.27</v>
      </c>
      <c r="C412" s="99">
        <v>-21935.27</v>
      </c>
      <c r="D412" s="99">
        <v>0</v>
      </c>
      <c r="E412" s="99">
        <v>21935.27</v>
      </c>
      <c r="F412" s="99">
        <v>-21935.27</v>
      </c>
      <c r="G412" s="99">
        <v>0</v>
      </c>
      <c r="H412" s="105">
        <v>1</v>
      </c>
    </row>
    <row r="413" spans="1:8" ht="15" customHeight="1" x14ac:dyDescent="0.25">
      <c r="A413" s="104" t="s">
        <v>388</v>
      </c>
      <c r="B413" s="112">
        <v>464604438.16039872</v>
      </c>
      <c r="C413" s="99">
        <v>-464604438.16039872</v>
      </c>
      <c r="D413" s="99">
        <v>0</v>
      </c>
      <c r="E413" s="99">
        <v>464604438.16039872</v>
      </c>
      <c r="F413" s="99">
        <v>-464604438.16039872</v>
      </c>
      <c r="G413" s="99">
        <v>0</v>
      </c>
      <c r="H413" s="105">
        <v>1</v>
      </c>
    </row>
    <row r="414" spans="1:8" ht="15" customHeight="1" x14ac:dyDescent="0.25">
      <c r="A414" s="104" t="s">
        <v>389</v>
      </c>
      <c r="B414" s="112">
        <v>251479420.23294875</v>
      </c>
      <c r="C414" s="99">
        <v>-251479420.23294875</v>
      </c>
      <c r="D414" s="99">
        <v>0</v>
      </c>
      <c r="E414" s="99">
        <v>251479420.23294875</v>
      </c>
      <c r="F414" s="99">
        <v>-251479420.23294875</v>
      </c>
      <c r="G414" s="99">
        <v>0</v>
      </c>
      <c r="H414" s="105">
        <v>1</v>
      </c>
    </row>
    <row r="415" spans="1:8" ht="15" customHeight="1" x14ac:dyDescent="0.25">
      <c r="A415" s="104" t="s">
        <v>390</v>
      </c>
      <c r="B415" s="112">
        <v>11921738.05683168</v>
      </c>
      <c r="C415" s="99">
        <v>-11921738.05683168</v>
      </c>
      <c r="D415" s="99">
        <v>0</v>
      </c>
      <c r="E415" s="99">
        <v>11921738.05683168</v>
      </c>
      <c r="F415" s="99">
        <v>-11921738.05683168</v>
      </c>
      <c r="G415" s="99">
        <v>0</v>
      </c>
      <c r="H415" s="105">
        <v>1</v>
      </c>
    </row>
    <row r="416" spans="1:8" ht="15" customHeight="1" x14ac:dyDescent="0.25">
      <c r="A416" s="104" t="s">
        <v>391</v>
      </c>
      <c r="B416" s="112">
        <v>4491949.1407478582</v>
      </c>
      <c r="C416" s="99">
        <v>0</v>
      </c>
      <c r="D416" s="99">
        <v>4491949.1407478582</v>
      </c>
      <c r="E416" s="99">
        <v>4491949.1407478582</v>
      </c>
      <c r="F416" s="99">
        <v>0</v>
      </c>
      <c r="G416" s="99">
        <v>4491949.1407478582</v>
      </c>
      <c r="H416" s="105">
        <v>1</v>
      </c>
    </row>
    <row r="417" spans="1:8" ht="15" customHeight="1" x14ac:dyDescent="0.25">
      <c r="A417" s="104" t="s">
        <v>392</v>
      </c>
      <c r="B417" s="112">
        <v>343346.05603675236</v>
      </c>
      <c r="C417" s="99">
        <v>-343346.05603675236</v>
      </c>
      <c r="D417" s="99">
        <v>0</v>
      </c>
      <c r="E417" s="99">
        <v>343346.05603675236</v>
      </c>
      <c r="F417" s="99">
        <v>-343346.05603675236</v>
      </c>
      <c r="G417" s="99">
        <v>0</v>
      </c>
      <c r="H417" s="105">
        <v>1</v>
      </c>
    </row>
    <row r="418" spans="1:8" ht="15" customHeight="1" x14ac:dyDescent="0.25">
      <c r="A418" s="104" t="s">
        <v>393</v>
      </c>
      <c r="B418" s="112">
        <v>42279.928415721202</v>
      </c>
      <c r="C418" s="99">
        <v>-42279.928415721202</v>
      </c>
      <c r="D418" s="99">
        <v>0</v>
      </c>
      <c r="E418" s="99">
        <v>42279.928415721202</v>
      </c>
      <c r="F418" s="99">
        <v>-42279.928415721202</v>
      </c>
      <c r="G418" s="99">
        <v>0</v>
      </c>
      <c r="H418" s="105">
        <v>1</v>
      </c>
    </row>
    <row r="419" spans="1:8" ht="15" customHeight="1" x14ac:dyDescent="0.25">
      <c r="A419" s="104" t="s">
        <v>394</v>
      </c>
      <c r="B419" s="112">
        <v>2513803.5908432137</v>
      </c>
      <c r="C419" s="99">
        <v>-2513803.5908432137</v>
      </c>
      <c r="D419" s="99">
        <v>0</v>
      </c>
      <c r="E419" s="99">
        <v>2513803.5908432137</v>
      </c>
      <c r="F419" s="99">
        <v>-2513803.5908432137</v>
      </c>
      <c r="G419" s="99">
        <v>0</v>
      </c>
      <c r="H419" s="105">
        <v>1</v>
      </c>
    </row>
    <row r="420" spans="1:8" ht="15" customHeight="1" x14ac:dyDescent="0.25">
      <c r="A420" s="104" t="s">
        <v>395</v>
      </c>
      <c r="B420" s="112">
        <v>273602.7837564543</v>
      </c>
      <c r="C420" s="99">
        <v>-273602.7837564543</v>
      </c>
      <c r="D420" s="99">
        <v>0</v>
      </c>
      <c r="E420" s="99">
        <v>273602.7837564543</v>
      </c>
      <c r="F420" s="99">
        <v>-273602.7837564543</v>
      </c>
      <c r="G420" s="99">
        <v>0</v>
      </c>
      <c r="H420" s="105">
        <v>1</v>
      </c>
    </row>
    <row r="421" spans="1:8" ht="15" customHeight="1" x14ac:dyDescent="0.25">
      <c r="A421" s="104" t="s">
        <v>396</v>
      </c>
      <c r="B421" s="112">
        <v>166514.10862080456</v>
      </c>
      <c r="C421" s="99">
        <v>-166514.10862080456</v>
      </c>
      <c r="D421" s="99">
        <v>0</v>
      </c>
      <c r="E421" s="99">
        <v>166514.10862080456</v>
      </c>
      <c r="F421" s="99">
        <v>-166514.10862080456</v>
      </c>
      <c r="G421" s="99">
        <v>0</v>
      </c>
      <c r="H421" s="105">
        <v>1</v>
      </c>
    </row>
    <row r="422" spans="1:8" ht="15" customHeight="1" thickBot="1" x14ac:dyDescent="0.3">
      <c r="A422" s="104" t="s">
        <v>397</v>
      </c>
      <c r="B422" s="112">
        <v>53714.54</v>
      </c>
      <c r="C422" s="99">
        <v>0</v>
      </c>
      <c r="D422" s="99">
        <v>53714.54</v>
      </c>
      <c r="E422" s="99">
        <v>0</v>
      </c>
      <c r="F422" s="99">
        <v>0</v>
      </c>
      <c r="G422" s="99">
        <v>0</v>
      </c>
      <c r="H422" s="105">
        <v>0</v>
      </c>
    </row>
    <row r="423" spans="1:8" ht="15" customHeight="1" x14ac:dyDescent="0.25">
      <c r="A423" s="103" t="s">
        <v>398</v>
      </c>
      <c r="B423" s="113">
        <v>1246725099.7485995</v>
      </c>
      <c r="C423" s="106">
        <v>-732799066.78785217</v>
      </c>
      <c r="D423" s="106">
        <v>513926032.96074736</v>
      </c>
      <c r="E423" s="106">
        <v>1091953348.5004406</v>
      </c>
      <c r="F423" s="106">
        <v>-732781310.41369307</v>
      </c>
      <c r="G423" s="106">
        <v>359172038.08674753</v>
      </c>
      <c r="H423" s="107">
        <v>0.87585735517848451</v>
      </c>
    </row>
    <row r="424" spans="1:8" ht="15" customHeight="1" thickBot="1" x14ac:dyDescent="0.3"/>
    <row r="425" spans="1:8" ht="15" customHeight="1" x14ac:dyDescent="0.25">
      <c r="A425" s="101" t="s">
        <v>399</v>
      </c>
      <c r="B425" s="113">
        <v>1246725099.7485995</v>
      </c>
      <c r="C425" s="106">
        <v>-732799066.78785217</v>
      </c>
      <c r="D425" s="106">
        <v>513926032.96074736</v>
      </c>
      <c r="E425" s="106">
        <v>1091953348.5004406</v>
      </c>
      <c r="F425" s="106">
        <v>-732781310.41369307</v>
      </c>
      <c r="G425" s="106">
        <v>359172038.08674753</v>
      </c>
      <c r="H425" s="108">
        <v>0.87585735517848451</v>
      </c>
    </row>
    <row r="426" spans="1:8" ht="15" customHeight="1" thickBot="1" x14ac:dyDescent="0.3"/>
    <row r="427" spans="1:8" ht="15" customHeight="1" x14ac:dyDescent="0.25">
      <c r="A427" s="100" t="s">
        <v>400</v>
      </c>
      <c r="B427" s="113">
        <v>1246725099.7485995</v>
      </c>
      <c r="C427" s="106">
        <v>-732799066.78785217</v>
      </c>
      <c r="D427" s="106">
        <v>513926032.96074736</v>
      </c>
      <c r="E427" s="106">
        <v>1091953348.5004406</v>
      </c>
      <c r="F427" s="106">
        <v>-732781310.41369307</v>
      </c>
      <c r="G427" s="106">
        <v>359172038.08674753</v>
      </c>
      <c r="H427" s="108">
        <v>0.87585735517848451</v>
      </c>
    </row>
    <row r="428" spans="1:8" ht="15" customHeight="1" x14ac:dyDescent="0.25"/>
    <row r="429" spans="1:8" ht="15" customHeight="1" x14ac:dyDescent="0.25">
      <c r="A429" s="100" t="s">
        <v>401</v>
      </c>
      <c r="B429" s="112"/>
      <c r="C429" s="99"/>
      <c r="D429" s="99"/>
      <c r="E429" s="99"/>
      <c r="F429" s="99"/>
      <c r="G429" s="99"/>
      <c r="H429" s="99"/>
    </row>
    <row r="430" spans="1:8" ht="15" customHeight="1" x14ac:dyDescent="0.25">
      <c r="A430" s="101" t="s">
        <v>401</v>
      </c>
      <c r="B430" s="112"/>
      <c r="C430" s="99"/>
      <c r="D430" s="99"/>
      <c r="E430" s="99"/>
      <c r="F430" s="99"/>
      <c r="G430" s="99"/>
      <c r="H430" s="102"/>
    </row>
    <row r="431" spans="1:8" ht="15" customHeight="1" x14ac:dyDescent="0.25">
      <c r="A431" s="103" t="s">
        <v>402</v>
      </c>
      <c r="B431" s="112"/>
      <c r="C431" s="99"/>
      <c r="D431" s="99"/>
      <c r="E431" s="99"/>
      <c r="F431" s="99"/>
      <c r="G431" s="99"/>
      <c r="H431" s="102"/>
    </row>
    <row r="432" spans="1:8" ht="15" customHeight="1" x14ac:dyDescent="0.25">
      <c r="A432" s="104" t="s">
        <v>403</v>
      </c>
      <c r="B432" s="112">
        <v>6018790.2415723186</v>
      </c>
      <c r="C432" s="99">
        <v>-12051848.282882679</v>
      </c>
      <c r="D432" s="99">
        <v>-6033058.0413103607</v>
      </c>
      <c r="E432" s="99">
        <v>4565713.615852912</v>
      </c>
      <c r="F432" s="99">
        <v>-21274873.204922147</v>
      </c>
      <c r="G432" s="99">
        <v>-16709159.589069236</v>
      </c>
      <c r="H432" s="105">
        <v>0.758576629621867</v>
      </c>
    </row>
    <row r="433" spans="1:8" ht="15" customHeight="1" thickBot="1" x14ac:dyDescent="0.3">
      <c r="A433" s="104" t="s">
        <v>404</v>
      </c>
      <c r="B433" s="112">
        <v>67554749.038613856</v>
      </c>
      <c r="C433" s="99">
        <v>-2004086.6381210675</v>
      </c>
      <c r="D433" s="99">
        <v>65550662.400492787</v>
      </c>
      <c r="E433" s="99">
        <v>51245453.840662755</v>
      </c>
      <c r="F433" s="99">
        <v>-3537771.8103422965</v>
      </c>
      <c r="G433" s="99">
        <v>47707682.030320458</v>
      </c>
      <c r="H433" s="105">
        <v>0.75857662962186689</v>
      </c>
    </row>
    <row r="434" spans="1:8" ht="15" customHeight="1" x14ac:dyDescent="0.25">
      <c r="A434" s="103" t="s">
        <v>405</v>
      </c>
      <c r="B434" s="113">
        <v>73573539.280186176</v>
      </c>
      <c r="C434" s="106">
        <v>-14055934.921003748</v>
      </c>
      <c r="D434" s="106">
        <v>59517604.359182432</v>
      </c>
      <c r="E434" s="106">
        <v>55811167.45651567</v>
      </c>
      <c r="F434" s="106">
        <v>-24812645.015264444</v>
      </c>
      <c r="G434" s="106">
        <v>30998522.441251226</v>
      </c>
      <c r="H434" s="107">
        <v>0.758576629621867</v>
      </c>
    </row>
    <row r="435" spans="1:8" ht="15" customHeight="1" thickBot="1" x14ac:dyDescent="0.3"/>
    <row r="436" spans="1:8" ht="15" customHeight="1" x14ac:dyDescent="0.25">
      <c r="A436" s="101" t="s">
        <v>406</v>
      </c>
      <c r="B436" s="113">
        <v>73573539.280186176</v>
      </c>
      <c r="C436" s="106">
        <v>-14055934.921003748</v>
      </c>
      <c r="D436" s="106">
        <v>59517604.359182432</v>
      </c>
      <c r="E436" s="106">
        <v>55811167.45651567</v>
      </c>
      <c r="F436" s="106">
        <v>-24812645.015264444</v>
      </c>
      <c r="G436" s="106">
        <v>30998522.441251226</v>
      </c>
      <c r="H436" s="108">
        <v>0.758576629621867</v>
      </c>
    </row>
    <row r="437" spans="1:8" ht="15" customHeight="1" thickBot="1" x14ac:dyDescent="0.3"/>
    <row r="438" spans="1:8" ht="15" customHeight="1" x14ac:dyDescent="0.25">
      <c r="A438" s="100" t="s">
        <v>406</v>
      </c>
      <c r="B438" s="113">
        <v>73573539.280186176</v>
      </c>
      <c r="C438" s="106">
        <v>-14055934.921003748</v>
      </c>
      <c r="D438" s="106">
        <v>59517604.359182432</v>
      </c>
      <c r="E438" s="106">
        <v>55811167.45651567</v>
      </c>
      <c r="F438" s="106">
        <v>-24812645.015264444</v>
      </c>
      <c r="G438" s="106">
        <v>30998522.441251226</v>
      </c>
      <c r="H438" s="108">
        <v>0.758576629621867</v>
      </c>
    </row>
    <row r="439" spans="1:8" ht="15" customHeight="1" x14ac:dyDescent="0.25"/>
    <row r="440" spans="1:8" ht="15" customHeight="1" x14ac:dyDescent="0.25">
      <c r="A440" s="100" t="s">
        <v>407</v>
      </c>
      <c r="B440" s="112"/>
      <c r="C440" s="99"/>
      <c r="D440" s="99"/>
      <c r="E440" s="99"/>
      <c r="F440" s="99"/>
      <c r="G440" s="99"/>
      <c r="H440" s="99"/>
    </row>
    <row r="441" spans="1:8" ht="15" customHeight="1" x14ac:dyDescent="0.25">
      <c r="A441" s="101" t="s">
        <v>408</v>
      </c>
      <c r="B441" s="112"/>
      <c r="C441" s="99"/>
      <c r="D441" s="99"/>
      <c r="E441" s="99"/>
      <c r="F441" s="99"/>
      <c r="G441" s="99"/>
      <c r="H441" s="102"/>
    </row>
    <row r="442" spans="1:8" ht="15" customHeight="1" x14ac:dyDescent="0.25">
      <c r="A442" s="103" t="s">
        <v>402</v>
      </c>
      <c r="B442" s="112"/>
      <c r="C442" s="99"/>
      <c r="D442" s="99"/>
      <c r="E442" s="99"/>
      <c r="F442" s="99"/>
      <c r="G442" s="99"/>
      <c r="H442" s="102"/>
    </row>
    <row r="443" spans="1:8" ht="15" customHeight="1" x14ac:dyDescent="0.25">
      <c r="A443" s="104" t="s">
        <v>409</v>
      </c>
      <c r="B443" s="112">
        <v>838226101.39389729</v>
      </c>
      <c r="C443" s="99">
        <v>-60178766.981975272</v>
      </c>
      <c r="D443" s="99">
        <v>778047334.41192198</v>
      </c>
      <c r="E443" s="99">
        <v>635858730.85645986</v>
      </c>
      <c r="F443" s="99">
        <v>-60258317.874836668</v>
      </c>
      <c r="G443" s="99">
        <v>575600412.98162317</v>
      </c>
      <c r="H443" s="105">
        <v>0.75857662962186689</v>
      </c>
    </row>
    <row r="444" spans="1:8" ht="15" customHeight="1" thickBot="1" x14ac:dyDescent="0.3">
      <c r="A444" s="104" t="s">
        <v>410</v>
      </c>
      <c r="B444" s="112">
        <v>95632818.041090593</v>
      </c>
      <c r="C444" s="99">
        <v>-10007051.198816748</v>
      </c>
      <c r="D444" s="99">
        <v>85625766.842273846</v>
      </c>
      <c r="E444" s="99">
        <v>72544820.790851757</v>
      </c>
      <c r="F444" s="99">
        <v>-10020279.616374955</v>
      </c>
      <c r="G444" s="99">
        <v>62524541.174476802</v>
      </c>
      <c r="H444" s="105">
        <v>0.75857662962186678</v>
      </c>
    </row>
    <row r="445" spans="1:8" ht="15" customHeight="1" x14ac:dyDescent="0.25">
      <c r="A445" s="103" t="s">
        <v>405</v>
      </c>
      <c r="B445" s="113">
        <v>933858919.4349879</v>
      </c>
      <c r="C445" s="106">
        <v>-70185818.180792019</v>
      </c>
      <c r="D445" s="106">
        <v>863673101.25419593</v>
      </c>
      <c r="E445" s="106">
        <v>708403551.64731157</v>
      </c>
      <c r="F445" s="106">
        <v>-70278597.491211623</v>
      </c>
      <c r="G445" s="106">
        <v>638124954.15609992</v>
      </c>
      <c r="H445" s="107">
        <v>0.75857662962186678</v>
      </c>
    </row>
    <row r="446" spans="1:8" ht="15" customHeight="1" thickBot="1" x14ac:dyDescent="0.3"/>
    <row r="447" spans="1:8" ht="15" customHeight="1" x14ac:dyDescent="0.25">
      <c r="A447" s="101" t="s">
        <v>411</v>
      </c>
      <c r="B447" s="113">
        <v>933858919.4349879</v>
      </c>
      <c r="C447" s="106">
        <v>-70185818.180792019</v>
      </c>
      <c r="D447" s="106">
        <v>863673101.25419593</v>
      </c>
      <c r="E447" s="106">
        <v>708403551.64731157</v>
      </c>
      <c r="F447" s="106">
        <v>-70278597.491211623</v>
      </c>
      <c r="G447" s="106">
        <v>638124954.15609992</v>
      </c>
      <c r="H447" s="108">
        <v>0.75857662962186678</v>
      </c>
    </row>
    <row r="448" spans="1:8" ht="15" customHeight="1" thickBot="1" x14ac:dyDescent="0.3"/>
    <row r="449" spans="1:8" ht="15" customHeight="1" x14ac:dyDescent="0.25">
      <c r="A449" s="100" t="s">
        <v>412</v>
      </c>
      <c r="B449" s="113">
        <v>933858919.4349879</v>
      </c>
      <c r="C449" s="106">
        <v>-70185818.180792019</v>
      </c>
      <c r="D449" s="106">
        <v>863673101.25419593</v>
      </c>
      <c r="E449" s="106">
        <v>708403551.64731157</v>
      </c>
      <c r="F449" s="106">
        <v>-70278597.491211623</v>
      </c>
      <c r="G449" s="106">
        <v>638124954.15609992</v>
      </c>
      <c r="H449" s="108">
        <v>0.75857662962186678</v>
      </c>
    </row>
    <row r="450" spans="1:8" ht="15" customHeight="1" x14ac:dyDescent="0.25"/>
    <row r="451" spans="1:8" ht="15" customHeight="1" x14ac:dyDescent="0.25">
      <c r="A451" s="100" t="s">
        <v>413</v>
      </c>
      <c r="B451" s="112"/>
      <c r="C451" s="99"/>
      <c r="D451" s="99"/>
      <c r="E451" s="99"/>
      <c r="F451" s="99"/>
      <c r="G451" s="99"/>
      <c r="H451" s="99"/>
    </row>
    <row r="452" spans="1:8" ht="15" customHeight="1" x14ac:dyDescent="0.25">
      <c r="A452" s="101" t="s">
        <v>414</v>
      </c>
      <c r="B452" s="112"/>
      <c r="C452" s="99"/>
      <c r="D452" s="99"/>
      <c r="E452" s="99"/>
      <c r="F452" s="99"/>
      <c r="G452" s="99"/>
      <c r="H452" s="102"/>
    </row>
    <row r="453" spans="1:8" ht="15" customHeight="1" x14ac:dyDescent="0.25">
      <c r="A453" s="103" t="s">
        <v>402</v>
      </c>
      <c r="B453" s="112"/>
      <c r="C453" s="99"/>
      <c r="D453" s="99"/>
      <c r="E453" s="99"/>
      <c r="F453" s="99"/>
      <c r="G453" s="99"/>
      <c r="H453" s="102"/>
    </row>
    <row r="454" spans="1:8" ht="15" customHeight="1" thickBot="1" x14ac:dyDescent="0.3">
      <c r="A454" s="104" t="s">
        <v>415</v>
      </c>
      <c r="B454" s="112">
        <v>133744719.37022226</v>
      </c>
      <c r="C454" s="99">
        <v>0</v>
      </c>
      <c r="D454" s="99">
        <v>133744719.37022226</v>
      </c>
      <c r="E454" s="99">
        <v>101455618.44958562</v>
      </c>
      <c r="F454" s="99">
        <v>0</v>
      </c>
      <c r="G454" s="99">
        <v>101455618.44958562</v>
      </c>
      <c r="H454" s="105">
        <v>0.75857662962186689</v>
      </c>
    </row>
    <row r="455" spans="1:8" ht="15" customHeight="1" x14ac:dyDescent="0.25">
      <c r="A455" s="103" t="s">
        <v>405</v>
      </c>
      <c r="B455" s="113">
        <v>133744719.37022226</v>
      </c>
      <c r="C455" s="106">
        <v>0</v>
      </c>
      <c r="D455" s="106">
        <v>133744719.37022226</v>
      </c>
      <c r="E455" s="106">
        <v>101455618.44958562</v>
      </c>
      <c r="F455" s="106">
        <v>0</v>
      </c>
      <c r="G455" s="106">
        <v>101455618.44958562</v>
      </c>
      <c r="H455" s="107">
        <v>0.75857662962186689</v>
      </c>
    </row>
    <row r="456" spans="1:8" ht="15" customHeight="1" thickBot="1" x14ac:dyDescent="0.3"/>
    <row r="457" spans="1:8" ht="15" customHeight="1" x14ac:dyDescent="0.25">
      <c r="A457" s="101" t="s">
        <v>416</v>
      </c>
      <c r="B457" s="113">
        <v>133744719.37022226</v>
      </c>
      <c r="C457" s="106">
        <v>0</v>
      </c>
      <c r="D457" s="106">
        <v>133744719.37022226</v>
      </c>
      <c r="E457" s="106">
        <v>101455618.44958562</v>
      </c>
      <c r="F457" s="106">
        <v>0</v>
      </c>
      <c r="G457" s="106">
        <v>101455618.44958562</v>
      </c>
      <c r="H457" s="108">
        <v>0.75857662962186689</v>
      </c>
    </row>
    <row r="458" spans="1:8" ht="15" customHeight="1" thickBot="1" x14ac:dyDescent="0.3"/>
    <row r="459" spans="1:8" ht="15" customHeight="1" x14ac:dyDescent="0.25">
      <c r="A459" s="100" t="s">
        <v>417</v>
      </c>
      <c r="B459" s="113">
        <v>133744719.37022226</v>
      </c>
      <c r="C459" s="106">
        <v>0</v>
      </c>
      <c r="D459" s="106">
        <v>133744719.37022226</v>
      </c>
      <c r="E459" s="106">
        <v>101455618.44958562</v>
      </c>
      <c r="F459" s="106">
        <v>0</v>
      </c>
      <c r="G459" s="106">
        <v>101455618.44958562</v>
      </c>
      <c r="H459" s="108">
        <v>0.75857662962186689</v>
      </c>
    </row>
    <row r="460" spans="1:8" ht="15" customHeight="1" x14ac:dyDescent="0.25"/>
    <row r="461" spans="1:8" ht="15" customHeight="1" x14ac:dyDescent="0.25">
      <c r="A461" s="100" t="s">
        <v>418</v>
      </c>
      <c r="B461" s="112"/>
      <c r="C461" s="99"/>
      <c r="D461" s="99"/>
      <c r="E461" s="99"/>
      <c r="F461" s="99"/>
      <c r="G461" s="99"/>
      <c r="H461" s="99"/>
    </row>
    <row r="462" spans="1:8" ht="15" customHeight="1" x14ac:dyDescent="0.25">
      <c r="A462" s="101" t="s">
        <v>419</v>
      </c>
      <c r="B462" s="112"/>
      <c r="C462" s="99"/>
      <c r="D462" s="99"/>
      <c r="E462" s="99"/>
      <c r="F462" s="99"/>
      <c r="G462" s="99"/>
      <c r="H462" s="102"/>
    </row>
    <row r="463" spans="1:8" ht="15" customHeight="1" x14ac:dyDescent="0.25">
      <c r="A463" s="103" t="s">
        <v>420</v>
      </c>
      <c r="B463" s="112"/>
      <c r="C463" s="99"/>
      <c r="D463" s="99"/>
      <c r="E463" s="99"/>
      <c r="F463" s="99"/>
      <c r="G463" s="99"/>
      <c r="H463" s="102"/>
    </row>
    <row r="464" spans="1:8" ht="15" customHeight="1" x14ac:dyDescent="0.25">
      <c r="A464" s="104" t="s">
        <v>421</v>
      </c>
      <c r="B464" s="112">
        <v>-5593616</v>
      </c>
      <c r="C464" s="99">
        <v>0</v>
      </c>
      <c r="D464" s="99">
        <v>-5593616</v>
      </c>
      <c r="E464" s="99">
        <v>-5593616</v>
      </c>
      <c r="F464" s="99">
        <v>0</v>
      </c>
      <c r="G464" s="99">
        <v>-5593616</v>
      </c>
      <c r="H464" s="105">
        <v>1</v>
      </c>
    </row>
    <row r="465" spans="1:8" ht="15" customHeight="1" thickBot="1" x14ac:dyDescent="0.3">
      <c r="A465" s="104" t="s">
        <v>422</v>
      </c>
      <c r="B465" s="112">
        <v>-13355.73</v>
      </c>
      <c r="C465" s="99">
        <v>13355.73</v>
      </c>
      <c r="D465" s="99">
        <v>0</v>
      </c>
      <c r="E465" s="99">
        <v>-12644.547175821479</v>
      </c>
      <c r="F465" s="99">
        <v>12644.547175821479</v>
      </c>
      <c r="G465" s="99">
        <v>0</v>
      </c>
      <c r="H465" s="105">
        <v>0.9467507336417762</v>
      </c>
    </row>
    <row r="466" spans="1:8" ht="15" customHeight="1" x14ac:dyDescent="0.25">
      <c r="A466" s="103" t="s">
        <v>423</v>
      </c>
      <c r="B466" s="113">
        <v>-5606971.7300000004</v>
      </c>
      <c r="C466" s="106">
        <v>13355.73</v>
      </c>
      <c r="D466" s="106">
        <v>-5593616</v>
      </c>
      <c r="E466" s="106">
        <v>-5606260.5471758218</v>
      </c>
      <c r="F466" s="106">
        <v>12644.547175821479</v>
      </c>
      <c r="G466" s="106">
        <v>-5593616</v>
      </c>
      <c r="H466" s="107">
        <v>0.99987316097558088</v>
      </c>
    </row>
    <row r="467" spans="1:8" ht="15" customHeight="1" thickBot="1" x14ac:dyDescent="0.3"/>
    <row r="468" spans="1:8" ht="15" customHeight="1" x14ac:dyDescent="0.25">
      <c r="A468" s="101" t="s">
        <v>424</v>
      </c>
      <c r="B468" s="113">
        <v>-5606971.7300000004</v>
      </c>
      <c r="C468" s="106">
        <v>13355.73</v>
      </c>
      <c r="D468" s="106">
        <v>-5593616</v>
      </c>
      <c r="E468" s="106">
        <v>-5606260.5471758218</v>
      </c>
      <c r="F468" s="106">
        <v>12644.547175821479</v>
      </c>
      <c r="G468" s="106">
        <v>-5593616</v>
      </c>
      <c r="H468" s="108">
        <v>0.99987316097558088</v>
      </c>
    </row>
    <row r="469" spans="1:8" ht="15" customHeight="1" thickBot="1" x14ac:dyDescent="0.3"/>
    <row r="470" spans="1:8" ht="15" customHeight="1" x14ac:dyDescent="0.25">
      <c r="A470" s="100" t="s">
        <v>425</v>
      </c>
      <c r="B470" s="113">
        <v>-5606971.7300000004</v>
      </c>
      <c r="C470" s="106">
        <v>13355.73</v>
      </c>
      <c r="D470" s="106">
        <v>-5593616</v>
      </c>
      <c r="E470" s="106">
        <v>-5606260.5471758218</v>
      </c>
      <c r="F470" s="106">
        <v>12644.547175821479</v>
      </c>
      <c r="G470" s="106">
        <v>-5593616</v>
      </c>
      <c r="H470" s="108">
        <v>0.99987316097558088</v>
      </c>
    </row>
    <row r="471" spans="1:8" ht="15" customHeight="1" thickBot="1" x14ac:dyDescent="0.3"/>
    <row r="472" spans="1:8" ht="15" customHeight="1" x14ac:dyDescent="0.25">
      <c r="A472" s="98" t="s">
        <v>426</v>
      </c>
      <c r="B472" s="113">
        <v>-2077874042.1776431</v>
      </c>
      <c r="C472" s="106">
        <v>134142571.20616388</v>
      </c>
      <c r="D472" s="106">
        <v>-1943731470.9714792</v>
      </c>
      <c r="E472" s="106">
        <v>-2715311841.2723923</v>
      </c>
      <c r="F472" s="106">
        <v>-25277781.223642912</v>
      </c>
      <c r="G472" s="106">
        <v>-2740589622.4960351</v>
      </c>
      <c r="H472" s="108">
        <v>1.3067740325716302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8"/>
  <sheetViews>
    <sheetView zoomScale="80" zoomScaleNormal="80" workbookViewId="0">
      <pane ySplit="7" topLeftCell="A8" activePane="bottomLeft" state="frozen"/>
      <selection pane="bottomLeft" activeCell="A2" sqref="A1:A2"/>
    </sheetView>
  </sheetViews>
  <sheetFormatPr defaultRowHeight="13.2" x14ac:dyDescent="0.25"/>
  <cols>
    <col min="1" max="1" width="84.44140625" customWidth="1"/>
    <col min="2" max="8" width="17.5546875" customWidth="1"/>
  </cols>
  <sheetData>
    <row r="1" spans="1:8" x14ac:dyDescent="0.25">
      <c r="A1" s="134" t="s">
        <v>437</v>
      </c>
    </row>
    <row r="2" spans="1:8" x14ac:dyDescent="0.25">
      <c r="A2" s="134" t="s">
        <v>431</v>
      </c>
    </row>
    <row r="3" spans="1:8" ht="13.8" thickBot="1" x14ac:dyDescent="0.3">
      <c r="A3" s="94"/>
      <c r="B3" s="94"/>
      <c r="C3" s="94"/>
      <c r="D3" s="94"/>
      <c r="E3" s="94"/>
      <c r="F3" s="94"/>
      <c r="G3" s="94"/>
      <c r="H3" s="94"/>
    </row>
    <row r="4" spans="1:8" x14ac:dyDescent="0.25">
      <c r="A4" s="95" t="s">
        <v>428</v>
      </c>
    </row>
    <row r="6" spans="1:8" ht="13.8" thickBot="1" x14ac:dyDescent="0.3">
      <c r="A6" s="94"/>
      <c r="B6" s="94"/>
      <c r="C6" s="94"/>
      <c r="D6" s="94"/>
      <c r="E6" s="94"/>
      <c r="F6" s="94"/>
      <c r="G6" s="94"/>
      <c r="H6" s="94"/>
    </row>
    <row r="7" spans="1:8" ht="27" thickBot="1" x14ac:dyDescent="0.3">
      <c r="A7" s="114" t="s">
        <v>56</v>
      </c>
      <c r="B7" s="115" t="s">
        <v>57</v>
      </c>
      <c r="C7" s="114" t="s">
        <v>58</v>
      </c>
      <c r="D7" s="114" t="s">
        <v>59</v>
      </c>
      <c r="E7" s="114" t="s">
        <v>60</v>
      </c>
      <c r="F7" s="114" t="s">
        <v>61</v>
      </c>
      <c r="G7" s="114" t="s">
        <v>62</v>
      </c>
      <c r="H7" s="114" t="s">
        <v>63</v>
      </c>
    </row>
    <row r="8" spans="1:8" ht="15" customHeight="1" x14ac:dyDescent="0.25">
      <c r="A8" s="116" t="s">
        <v>64</v>
      </c>
      <c r="B8" s="117"/>
      <c r="C8" s="117"/>
      <c r="D8" s="117"/>
      <c r="E8" s="117"/>
      <c r="F8" s="117"/>
      <c r="G8" s="117"/>
      <c r="H8" s="117"/>
    </row>
    <row r="9" spans="1:8" ht="15" customHeight="1" x14ac:dyDescent="0.25">
      <c r="A9" s="118" t="s">
        <v>65</v>
      </c>
      <c r="B9" s="117"/>
      <c r="C9" s="117"/>
      <c r="D9" s="117"/>
      <c r="E9" s="117"/>
      <c r="F9" s="117"/>
      <c r="G9" s="117"/>
      <c r="H9" s="117"/>
    </row>
    <row r="10" spans="1:8" ht="15" customHeight="1" x14ac:dyDescent="0.25">
      <c r="A10" s="119" t="s">
        <v>66</v>
      </c>
      <c r="B10" s="117"/>
      <c r="C10" s="117"/>
      <c r="D10" s="117"/>
      <c r="E10" s="117"/>
      <c r="F10" s="117"/>
      <c r="G10" s="117"/>
      <c r="H10" s="120"/>
    </row>
    <row r="11" spans="1:8" ht="15" customHeight="1" x14ac:dyDescent="0.25">
      <c r="A11" s="121" t="s">
        <v>67</v>
      </c>
      <c r="B11" s="117"/>
      <c r="C11" s="117"/>
      <c r="D11" s="117"/>
      <c r="E11" s="117"/>
      <c r="F11" s="117"/>
      <c r="G11" s="117"/>
      <c r="H11" s="120"/>
    </row>
    <row r="12" spans="1:8" ht="15" customHeight="1" x14ac:dyDescent="0.25">
      <c r="A12" s="122" t="s">
        <v>68</v>
      </c>
      <c r="B12" s="117">
        <v>-5725853909.6271114</v>
      </c>
      <c r="C12" s="117">
        <v>0</v>
      </c>
      <c r="D12" s="117">
        <v>-5725853909.6271114</v>
      </c>
      <c r="E12" s="117">
        <v>-5725853909.6271114</v>
      </c>
      <c r="F12" s="117">
        <v>0</v>
      </c>
      <c r="G12" s="117">
        <v>-5725853909.6271114</v>
      </c>
      <c r="H12" s="123">
        <v>1</v>
      </c>
    </row>
    <row r="13" spans="1:8" ht="15" customHeight="1" x14ac:dyDescent="0.25">
      <c r="A13" s="122" t="s">
        <v>69</v>
      </c>
      <c r="B13" s="117">
        <v>-4062974284.6207495</v>
      </c>
      <c r="C13" s="117">
        <v>4062974284.6207495</v>
      </c>
      <c r="D13" s="117">
        <v>0</v>
      </c>
      <c r="E13" s="117">
        <v>-4062974284.6207495</v>
      </c>
      <c r="F13" s="117">
        <v>4062974284.6207495</v>
      </c>
      <c r="G13" s="117">
        <v>0</v>
      </c>
      <c r="H13" s="123">
        <v>1</v>
      </c>
    </row>
    <row r="14" spans="1:8" ht="15" customHeight="1" x14ac:dyDescent="0.25">
      <c r="A14" s="122" t="s">
        <v>70</v>
      </c>
      <c r="B14" s="117">
        <v>-508556976.84542221</v>
      </c>
      <c r="C14" s="117">
        <v>508556976.84542221</v>
      </c>
      <c r="D14" s="117">
        <v>0</v>
      </c>
      <c r="E14" s="117">
        <v>-508556976.84542221</v>
      </c>
      <c r="F14" s="117">
        <v>508556976.84542221</v>
      </c>
      <c r="G14" s="117">
        <v>0</v>
      </c>
      <c r="H14" s="123">
        <v>1</v>
      </c>
    </row>
    <row r="15" spans="1:8" ht="15" customHeight="1" x14ac:dyDescent="0.25">
      <c r="A15" s="122" t="s">
        <v>71</v>
      </c>
      <c r="B15" s="117">
        <v>-121223069.99111249</v>
      </c>
      <c r="C15" s="117">
        <v>121223069.99111249</v>
      </c>
      <c r="D15" s="117">
        <v>0</v>
      </c>
      <c r="E15" s="117">
        <v>-121223069.99111249</v>
      </c>
      <c r="F15" s="117">
        <v>121223069.99111249</v>
      </c>
      <c r="G15" s="117">
        <v>0</v>
      </c>
      <c r="H15" s="123">
        <v>1</v>
      </c>
    </row>
    <row r="16" spans="1:8" ht="15" customHeight="1" x14ac:dyDescent="0.25">
      <c r="A16" s="122" t="s">
        <v>72</v>
      </c>
      <c r="B16" s="117">
        <v>-197703867.34298399</v>
      </c>
      <c r="C16" s="117">
        <v>197703867.34298399</v>
      </c>
      <c r="D16" s="117">
        <v>0</v>
      </c>
      <c r="E16" s="117">
        <v>-197703867.34298399</v>
      </c>
      <c r="F16" s="117">
        <v>197703867.34298399</v>
      </c>
      <c r="G16" s="117">
        <v>0</v>
      </c>
      <c r="H16" s="123">
        <v>1</v>
      </c>
    </row>
    <row r="17" spans="1:8" ht="15" customHeight="1" x14ac:dyDescent="0.25">
      <c r="A17" s="122" t="s">
        <v>73</v>
      </c>
      <c r="B17" s="117">
        <v>-110484181.68591276</v>
      </c>
      <c r="C17" s="117">
        <v>110484181.68591276</v>
      </c>
      <c r="D17" s="117">
        <v>0</v>
      </c>
      <c r="E17" s="117">
        <v>-110484181.68591276</v>
      </c>
      <c r="F17" s="117">
        <v>110484181.68591276</v>
      </c>
      <c r="G17" s="117">
        <v>0</v>
      </c>
      <c r="H17" s="123">
        <v>1</v>
      </c>
    </row>
    <row r="18" spans="1:8" ht="15" customHeight="1" x14ac:dyDescent="0.25">
      <c r="A18" s="122" t="s">
        <v>74</v>
      </c>
      <c r="B18" s="117">
        <v>-338296771.14947116</v>
      </c>
      <c r="C18" s="117">
        <v>338296771.14947116</v>
      </c>
      <c r="D18" s="117">
        <v>0</v>
      </c>
      <c r="E18" s="117">
        <v>-338296771.14947116</v>
      </c>
      <c r="F18" s="117">
        <v>338296771.14947116</v>
      </c>
      <c r="G18" s="117">
        <v>0</v>
      </c>
      <c r="H18" s="123">
        <v>1</v>
      </c>
    </row>
    <row r="19" spans="1:8" ht="15" customHeight="1" x14ac:dyDescent="0.25">
      <c r="A19" s="122" t="s">
        <v>75</v>
      </c>
      <c r="B19" s="117">
        <v>-272929010.99009615</v>
      </c>
      <c r="C19" s="117">
        <v>272929010.99009615</v>
      </c>
      <c r="D19" s="117">
        <v>0</v>
      </c>
      <c r="E19" s="117">
        <v>-272929010.99009615</v>
      </c>
      <c r="F19" s="117">
        <v>272929010.99009615</v>
      </c>
      <c r="G19" s="117">
        <v>0</v>
      </c>
      <c r="H19" s="123">
        <v>1</v>
      </c>
    </row>
    <row r="20" spans="1:8" ht="15" customHeight="1" x14ac:dyDescent="0.25">
      <c r="A20" s="122" t="s">
        <v>76</v>
      </c>
      <c r="B20" s="117">
        <v>63115846.219999999</v>
      </c>
      <c r="C20" s="117">
        <v>-63115846.219999999</v>
      </c>
      <c r="D20" s="117">
        <v>0</v>
      </c>
      <c r="E20" s="117">
        <v>63115846.219999999</v>
      </c>
      <c r="F20" s="117">
        <v>-63115846.219999999</v>
      </c>
      <c r="G20" s="117">
        <v>0</v>
      </c>
      <c r="H20" s="123">
        <v>1</v>
      </c>
    </row>
    <row r="21" spans="1:8" ht="15" customHeight="1" thickBot="1" x14ac:dyDescent="0.3">
      <c r="A21" s="122" t="s">
        <v>77</v>
      </c>
      <c r="B21" s="117">
        <v>-63115846.219999999</v>
      </c>
      <c r="C21" s="117">
        <v>0</v>
      </c>
      <c r="D21" s="117">
        <v>-63115846.219999999</v>
      </c>
      <c r="E21" s="117">
        <v>-63115846.219999999</v>
      </c>
      <c r="F21" s="117">
        <v>0</v>
      </c>
      <c r="G21" s="117">
        <v>-63115846.219999999</v>
      </c>
      <c r="H21" s="123">
        <v>1</v>
      </c>
    </row>
    <row r="22" spans="1:8" ht="15" customHeight="1" x14ac:dyDescent="0.25">
      <c r="A22" s="121" t="s">
        <v>78</v>
      </c>
      <c r="B22" s="124">
        <v>-11338022072.252859</v>
      </c>
      <c r="C22" s="124">
        <v>5549052316.4057484</v>
      </c>
      <c r="D22" s="124">
        <v>-5788969755.8471107</v>
      </c>
      <c r="E22" s="124">
        <v>-11338022072.252859</v>
      </c>
      <c r="F22" s="124">
        <v>5549052316.4057484</v>
      </c>
      <c r="G22" s="124">
        <v>-5788969755.8471107</v>
      </c>
      <c r="H22" s="125">
        <v>1</v>
      </c>
    </row>
    <row r="23" spans="1:8" ht="15" customHeight="1" x14ac:dyDescent="0.25"/>
    <row r="24" spans="1:8" ht="15" customHeight="1" x14ac:dyDescent="0.25">
      <c r="A24" s="121" t="s">
        <v>79</v>
      </c>
      <c r="B24" s="117"/>
      <c r="C24" s="117"/>
      <c r="D24" s="117"/>
      <c r="E24" s="117"/>
      <c r="F24" s="117"/>
      <c r="G24" s="117"/>
      <c r="H24" s="120"/>
    </row>
    <row r="25" spans="1:8" ht="15" customHeight="1" x14ac:dyDescent="0.25">
      <c r="A25" s="122" t="s">
        <v>80</v>
      </c>
      <c r="B25" s="117">
        <v>-211554237</v>
      </c>
      <c r="C25" s="117">
        <v>0</v>
      </c>
      <c r="D25" s="117">
        <v>-211554237</v>
      </c>
      <c r="E25" s="117">
        <v>0</v>
      </c>
      <c r="F25" s="117">
        <v>0</v>
      </c>
      <c r="G25" s="117">
        <v>0</v>
      </c>
      <c r="H25" s="123">
        <v>0</v>
      </c>
    </row>
    <row r="26" spans="1:8" ht="15" customHeight="1" thickBot="1" x14ac:dyDescent="0.3">
      <c r="A26" s="122" t="s">
        <v>81</v>
      </c>
      <c r="B26" s="117">
        <v>-206065907.0586817</v>
      </c>
      <c r="C26" s="117">
        <v>206065907.0586817</v>
      </c>
      <c r="D26" s="117">
        <v>0</v>
      </c>
      <c r="E26" s="117">
        <v>0</v>
      </c>
      <c r="F26" s="117">
        <v>0</v>
      </c>
      <c r="G26" s="117">
        <v>0</v>
      </c>
      <c r="H26" s="123">
        <v>0</v>
      </c>
    </row>
    <row r="27" spans="1:8" ht="15" customHeight="1" x14ac:dyDescent="0.25">
      <c r="A27" s="121" t="s">
        <v>82</v>
      </c>
      <c r="B27" s="124">
        <v>-417620144.05868173</v>
      </c>
      <c r="C27" s="124">
        <v>206065907.0586817</v>
      </c>
      <c r="D27" s="124">
        <v>-211554237.00000003</v>
      </c>
      <c r="E27" s="124">
        <v>0</v>
      </c>
      <c r="F27" s="124">
        <v>0</v>
      </c>
      <c r="G27" s="124">
        <v>0</v>
      </c>
      <c r="H27" s="125">
        <v>0</v>
      </c>
    </row>
    <row r="28" spans="1:8" ht="15" customHeight="1" x14ac:dyDescent="0.25"/>
    <row r="29" spans="1:8" ht="15" customHeight="1" x14ac:dyDescent="0.25">
      <c r="A29" s="121" t="s">
        <v>83</v>
      </c>
      <c r="B29" s="117"/>
      <c r="C29" s="117"/>
      <c r="D29" s="117"/>
      <c r="E29" s="117"/>
      <c r="F29" s="117"/>
      <c r="G29" s="117"/>
      <c r="H29" s="120"/>
    </row>
    <row r="30" spans="1:8" ht="15" customHeight="1" x14ac:dyDescent="0.25">
      <c r="A30" s="122" t="s">
        <v>84</v>
      </c>
      <c r="B30" s="117">
        <v>-85793514.079084739</v>
      </c>
      <c r="C30" s="117">
        <v>85793514.079084739</v>
      </c>
      <c r="D30" s="117">
        <v>0</v>
      </c>
      <c r="E30" s="117">
        <v>-85793514.079084739</v>
      </c>
      <c r="F30" s="117">
        <v>85793514.079084739</v>
      </c>
      <c r="G30" s="117">
        <v>0</v>
      </c>
      <c r="H30" s="123">
        <v>1</v>
      </c>
    </row>
    <row r="31" spans="1:8" ht="15" customHeight="1" x14ac:dyDescent="0.25">
      <c r="A31" s="122" t="s">
        <v>85</v>
      </c>
      <c r="B31" s="117">
        <v>-4140728.4073068062</v>
      </c>
      <c r="C31" s="117">
        <v>4140728.4073068062</v>
      </c>
      <c r="D31" s="117">
        <v>0</v>
      </c>
      <c r="E31" s="117">
        <v>-3933024.0987755023</v>
      </c>
      <c r="F31" s="117">
        <v>3933024.0987755023</v>
      </c>
      <c r="G31" s="117">
        <v>0</v>
      </c>
      <c r="H31" s="123">
        <v>0.94983870273530013</v>
      </c>
    </row>
    <row r="32" spans="1:8" ht="15" customHeight="1" thickBot="1" x14ac:dyDescent="0.3">
      <c r="A32" s="122" t="s">
        <v>86</v>
      </c>
      <c r="B32" s="117">
        <v>-2661617.0900000003</v>
      </c>
      <c r="C32" s="117">
        <v>0</v>
      </c>
      <c r="D32" s="117">
        <v>-2661617.0900000003</v>
      </c>
      <c r="E32" s="117">
        <v>-2528106.9239437049</v>
      </c>
      <c r="F32" s="117">
        <v>0</v>
      </c>
      <c r="G32" s="117">
        <v>-2528106.9239437049</v>
      </c>
      <c r="H32" s="123">
        <v>0.94983870273530013</v>
      </c>
    </row>
    <row r="33" spans="1:8" ht="15" customHeight="1" x14ac:dyDescent="0.25">
      <c r="A33" s="121" t="s">
        <v>87</v>
      </c>
      <c r="B33" s="124">
        <v>-92595859.576391548</v>
      </c>
      <c r="C33" s="124">
        <v>89934242.486391544</v>
      </c>
      <c r="D33" s="124">
        <v>-2661617.0900000036</v>
      </c>
      <c r="E33" s="124">
        <v>-92254645.101803944</v>
      </c>
      <c r="F33" s="124">
        <v>89726538.177860245</v>
      </c>
      <c r="G33" s="124">
        <v>-2528106.9239436984</v>
      </c>
      <c r="H33" s="125">
        <v>0.99631501369339193</v>
      </c>
    </row>
    <row r="34" spans="1:8" ht="15" customHeight="1" x14ac:dyDescent="0.25"/>
    <row r="35" spans="1:8" ht="15" customHeight="1" x14ac:dyDescent="0.25">
      <c r="A35" s="121" t="s">
        <v>88</v>
      </c>
      <c r="B35" s="117"/>
      <c r="C35" s="117"/>
      <c r="D35" s="117"/>
      <c r="E35" s="117"/>
      <c r="F35" s="117"/>
      <c r="G35" s="117"/>
      <c r="H35" s="120"/>
    </row>
    <row r="36" spans="1:8" ht="15" customHeight="1" thickBot="1" x14ac:dyDescent="0.3">
      <c r="A36" s="122" t="s">
        <v>90</v>
      </c>
      <c r="B36" s="117">
        <v>310923.96000000008</v>
      </c>
      <c r="C36" s="117">
        <v>0</v>
      </c>
      <c r="D36" s="117">
        <v>310923.96000000008</v>
      </c>
      <c r="E36" s="117">
        <v>310923.96000000008</v>
      </c>
      <c r="F36" s="117">
        <v>0</v>
      </c>
      <c r="G36" s="117">
        <v>310923.96000000008</v>
      </c>
      <c r="H36" s="123">
        <v>1</v>
      </c>
    </row>
    <row r="37" spans="1:8" ht="15" customHeight="1" x14ac:dyDescent="0.25">
      <c r="A37" s="121" t="s">
        <v>91</v>
      </c>
      <c r="B37" s="124">
        <v>310923.96000000008</v>
      </c>
      <c r="C37" s="124">
        <v>0</v>
      </c>
      <c r="D37" s="124">
        <v>310923.96000000008</v>
      </c>
      <c r="E37" s="124">
        <v>310923.96000000008</v>
      </c>
      <c r="F37" s="124">
        <v>0</v>
      </c>
      <c r="G37" s="124">
        <v>310923.96000000008</v>
      </c>
      <c r="H37" s="125">
        <v>1</v>
      </c>
    </row>
    <row r="38" spans="1:8" ht="15" customHeight="1" x14ac:dyDescent="0.25"/>
    <row r="39" spans="1:8" ht="15" customHeight="1" x14ac:dyDescent="0.25">
      <c r="A39" s="121" t="s">
        <v>92</v>
      </c>
      <c r="B39" s="117"/>
      <c r="C39" s="117"/>
      <c r="D39" s="117"/>
      <c r="E39" s="117"/>
      <c r="F39" s="117"/>
      <c r="G39" s="117"/>
      <c r="H39" s="120"/>
    </row>
    <row r="40" spans="1:8" ht="15" customHeight="1" x14ac:dyDescent="0.25">
      <c r="A40" s="122" t="s">
        <v>93</v>
      </c>
      <c r="B40" s="117">
        <v>-5250030.578330785</v>
      </c>
      <c r="C40" s="117">
        <v>0</v>
      </c>
      <c r="D40" s="117">
        <v>-5250030.578330785</v>
      </c>
      <c r="E40" s="117">
        <v>-5250030.578330785</v>
      </c>
      <c r="F40" s="117">
        <v>0</v>
      </c>
      <c r="G40" s="117">
        <v>-5250030.578330785</v>
      </c>
      <c r="H40" s="123">
        <v>1</v>
      </c>
    </row>
    <row r="41" spans="1:8" ht="15" customHeight="1" thickBot="1" x14ac:dyDescent="0.3">
      <c r="A41" s="122" t="s">
        <v>94</v>
      </c>
      <c r="B41" s="117">
        <v>497525.6441027727</v>
      </c>
      <c r="C41" s="117">
        <v>0</v>
      </c>
      <c r="D41" s="117">
        <v>497525.6441027727</v>
      </c>
      <c r="E41" s="117">
        <v>0</v>
      </c>
      <c r="F41" s="117">
        <v>0</v>
      </c>
      <c r="G41" s="117">
        <v>0</v>
      </c>
      <c r="H41" s="123">
        <v>0</v>
      </c>
    </row>
    <row r="42" spans="1:8" ht="15" customHeight="1" x14ac:dyDescent="0.25">
      <c r="A42" s="121" t="s">
        <v>95</v>
      </c>
      <c r="B42" s="124">
        <v>-4752504.9342280123</v>
      </c>
      <c r="C42" s="124">
        <v>0</v>
      </c>
      <c r="D42" s="124">
        <v>-4752504.9342280123</v>
      </c>
      <c r="E42" s="124">
        <v>-5250030.578330785</v>
      </c>
      <c r="F42" s="124">
        <v>0</v>
      </c>
      <c r="G42" s="124">
        <v>-5250030.578330785</v>
      </c>
      <c r="H42" s="125">
        <v>1.10468703367766</v>
      </c>
    </row>
    <row r="43" spans="1:8" ht="15" customHeight="1" thickBot="1" x14ac:dyDescent="0.3"/>
    <row r="44" spans="1:8" ht="15" customHeight="1" x14ac:dyDescent="0.25">
      <c r="A44" s="119" t="s">
        <v>96</v>
      </c>
      <c r="B44" s="124">
        <v>-11852679656.862162</v>
      </c>
      <c r="C44" s="124">
        <v>5845052465.9508209</v>
      </c>
      <c r="D44" s="124">
        <v>-6007627190.9113407</v>
      </c>
      <c r="E44" s="124">
        <v>-11435215823.972996</v>
      </c>
      <c r="F44" s="124">
        <v>5638778854.5836086</v>
      </c>
      <c r="G44" s="124">
        <v>-5796436969.3893871</v>
      </c>
      <c r="H44" s="126">
        <v>0.96477894915117579</v>
      </c>
    </row>
    <row r="45" spans="1:8" ht="15" customHeight="1" x14ac:dyDescent="0.25"/>
    <row r="46" spans="1:8" ht="15" customHeight="1" x14ac:dyDescent="0.25">
      <c r="A46" s="119" t="s">
        <v>97</v>
      </c>
      <c r="B46" s="117"/>
      <c r="C46" s="117"/>
      <c r="D46" s="117"/>
      <c r="E46" s="117"/>
      <c r="F46" s="117"/>
      <c r="G46" s="117"/>
      <c r="H46" s="120"/>
    </row>
    <row r="47" spans="1:8" ht="15" customHeight="1" x14ac:dyDescent="0.25">
      <c r="A47" s="121" t="s">
        <v>98</v>
      </c>
      <c r="B47" s="117"/>
      <c r="C47" s="117"/>
      <c r="D47" s="117"/>
      <c r="E47" s="117"/>
      <c r="F47" s="117"/>
      <c r="G47" s="117"/>
      <c r="H47" s="120"/>
    </row>
    <row r="48" spans="1:8" ht="15" customHeight="1" x14ac:dyDescent="0.25">
      <c r="A48" s="122" t="s">
        <v>99</v>
      </c>
      <c r="B48" s="117">
        <v>-61809668.475304045</v>
      </c>
      <c r="C48" s="117">
        <v>0</v>
      </c>
      <c r="D48" s="117">
        <v>-61809668.475304045</v>
      </c>
      <c r="E48" s="117">
        <v>-61809668.475304045</v>
      </c>
      <c r="F48" s="117">
        <v>0</v>
      </c>
      <c r="G48" s="117">
        <v>-61809668.475304045</v>
      </c>
      <c r="H48" s="123">
        <v>1</v>
      </c>
    </row>
    <row r="49" spans="1:8" ht="15" customHeight="1" x14ac:dyDescent="0.25">
      <c r="A49" s="122" t="s">
        <v>100</v>
      </c>
      <c r="B49" s="117">
        <v>-1248862</v>
      </c>
      <c r="C49" s="117">
        <v>0</v>
      </c>
      <c r="D49" s="117">
        <v>-1248862</v>
      </c>
      <c r="E49" s="117">
        <v>-1248862</v>
      </c>
      <c r="F49" s="117">
        <v>0</v>
      </c>
      <c r="G49" s="117">
        <v>-1248862</v>
      </c>
      <c r="H49" s="123">
        <v>1</v>
      </c>
    </row>
    <row r="50" spans="1:8" ht="15" customHeight="1" x14ac:dyDescent="0.25">
      <c r="A50" s="122" t="s">
        <v>101</v>
      </c>
      <c r="B50" s="117">
        <v>-15065114</v>
      </c>
      <c r="C50" s="117">
        <v>0</v>
      </c>
      <c r="D50" s="117">
        <v>-15065114</v>
      </c>
      <c r="E50" s="117">
        <v>-15065114</v>
      </c>
      <c r="F50" s="117">
        <v>0</v>
      </c>
      <c r="G50" s="117">
        <v>-15065114</v>
      </c>
      <c r="H50" s="123">
        <v>1</v>
      </c>
    </row>
    <row r="51" spans="1:8" ht="15" customHeight="1" x14ac:dyDescent="0.25">
      <c r="A51" s="122" t="s">
        <v>102</v>
      </c>
      <c r="B51" s="117">
        <v>-17004835</v>
      </c>
      <c r="C51" s="117">
        <v>0</v>
      </c>
      <c r="D51" s="117">
        <v>-17004835</v>
      </c>
      <c r="E51" s="117">
        <v>-17004835</v>
      </c>
      <c r="F51" s="117">
        <v>0</v>
      </c>
      <c r="G51" s="117">
        <v>-17004835</v>
      </c>
      <c r="H51" s="123">
        <v>1</v>
      </c>
    </row>
    <row r="52" spans="1:8" ht="15" customHeight="1" x14ac:dyDescent="0.25">
      <c r="A52" s="122" t="s">
        <v>103</v>
      </c>
      <c r="B52" s="117">
        <v>-6549099</v>
      </c>
      <c r="C52" s="117">
        <v>0</v>
      </c>
      <c r="D52" s="117">
        <v>-6549099</v>
      </c>
      <c r="E52" s="117">
        <v>-6549099</v>
      </c>
      <c r="F52" s="117">
        <v>0</v>
      </c>
      <c r="G52" s="117">
        <v>-6549099</v>
      </c>
      <c r="H52" s="123">
        <v>1</v>
      </c>
    </row>
    <row r="53" spans="1:8" ht="15" customHeight="1" x14ac:dyDescent="0.25">
      <c r="A53" s="122" t="s">
        <v>104</v>
      </c>
      <c r="B53" s="117">
        <v>-1477934</v>
      </c>
      <c r="C53" s="117">
        <v>0</v>
      </c>
      <c r="D53" s="117">
        <v>-1477934</v>
      </c>
      <c r="E53" s="117">
        <v>-1477934</v>
      </c>
      <c r="F53" s="117">
        <v>0</v>
      </c>
      <c r="G53" s="117">
        <v>-1477934</v>
      </c>
      <c r="H53" s="123">
        <v>1</v>
      </c>
    </row>
    <row r="54" spans="1:8" ht="15" customHeight="1" x14ac:dyDescent="0.25">
      <c r="A54" s="122" t="s">
        <v>105</v>
      </c>
      <c r="B54" s="117">
        <v>-2184460.4400000004</v>
      </c>
      <c r="C54" s="117">
        <v>0</v>
      </c>
      <c r="D54" s="117">
        <v>-2184460.4400000004</v>
      </c>
      <c r="E54" s="117">
        <v>-2184460.4400000004</v>
      </c>
      <c r="F54" s="117">
        <v>0</v>
      </c>
      <c r="G54" s="117">
        <v>-2184460.4400000004</v>
      </c>
      <c r="H54" s="123">
        <v>1</v>
      </c>
    </row>
    <row r="55" spans="1:8" ht="15" customHeight="1" thickBot="1" x14ac:dyDescent="0.3">
      <c r="A55" s="122" t="s">
        <v>106</v>
      </c>
      <c r="B55" s="117">
        <v>1986242.0399999998</v>
      </c>
      <c r="C55" s="117">
        <v>0</v>
      </c>
      <c r="D55" s="117">
        <v>1986242.0399999998</v>
      </c>
      <c r="E55" s="117">
        <v>1986242.0399999998</v>
      </c>
      <c r="F55" s="117">
        <v>0</v>
      </c>
      <c r="G55" s="117">
        <v>1986242.0399999998</v>
      </c>
      <c r="H55" s="123">
        <v>1</v>
      </c>
    </row>
    <row r="56" spans="1:8" ht="15" customHeight="1" x14ac:dyDescent="0.25">
      <c r="A56" s="121" t="s">
        <v>107</v>
      </c>
      <c r="B56" s="124">
        <v>-103353730.87530403</v>
      </c>
      <c r="C56" s="124">
        <v>0</v>
      </c>
      <c r="D56" s="124">
        <v>-103353730.87530403</v>
      </c>
      <c r="E56" s="124">
        <v>-103353730.87530403</v>
      </c>
      <c r="F56" s="124">
        <v>0</v>
      </c>
      <c r="G56" s="124">
        <v>-103353730.87530403</v>
      </c>
      <c r="H56" s="125">
        <v>1</v>
      </c>
    </row>
    <row r="57" spans="1:8" ht="15" customHeight="1" x14ac:dyDescent="0.25"/>
    <row r="58" spans="1:8" ht="15" customHeight="1" x14ac:dyDescent="0.25">
      <c r="A58" s="121" t="s">
        <v>108</v>
      </c>
      <c r="B58" s="117"/>
      <c r="C58" s="117"/>
      <c r="D58" s="117"/>
      <c r="E58" s="117"/>
      <c r="F58" s="117"/>
      <c r="G58" s="117"/>
      <c r="H58" s="120"/>
    </row>
    <row r="59" spans="1:8" ht="15" customHeight="1" x14ac:dyDescent="0.25">
      <c r="A59" s="122" t="s">
        <v>109</v>
      </c>
      <c r="B59" s="117">
        <v>-20116116.280302752</v>
      </c>
      <c r="C59" s="117">
        <v>0</v>
      </c>
      <c r="D59" s="117">
        <v>-20116116.280302752</v>
      </c>
      <c r="E59" s="117">
        <v>-18300977.792318057</v>
      </c>
      <c r="F59" s="117">
        <v>0</v>
      </c>
      <c r="G59" s="117">
        <v>-18300977.792318057</v>
      </c>
      <c r="H59" s="123">
        <v>0.90976695189607559</v>
      </c>
    </row>
    <row r="60" spans="1:8" ht="15" customHeight="1" x14ac:dyDescent="0.25">
      <c r="A60" s="122" t="s">
        <v>110</v>
      </c>
      <c r="B60" s="117">
        <v>-1862568</v>
      </c>
      <c r="C60" s="117">
        <v>0</v>
      </c>
      <c r="D60" s="117">
        <v>-1862568</v>
      </c>
      <c r="E60" s="117">
        <v>-1439151.506065439</v>
      </c>
      <c r="F60" s="117">
        <v>0</v>
      </c>
      <c r="G60" s="117">
        <v>-1439151.506065439</v>
      </c>
      <c r="H60" s="123">
        <v>0.77267058494800667</v>
      </c>
    </row>
    <row r="61" spans="1:8" ht="15" customHeight="1" x14ac:dyDescent="0.25">
      <c r="A61" s="122" t="s">
        <v>111</v>
      </c>
      <c r="B61" s="117">
        <v>-32083000</v>
      </c>
      <c r="C61" s="117">
        <v>0</v>
      </c>
      <c r="D61" s="117">
        <v>-32083000</v>
      </c>
      <c r="E61" s="117">
        <v>-32083000</v>
      </c>
      <c r="F61" s="117">
        <v>0</v>
      </c>
      <c r="G61" s="117">
        <v>-32083000</v>
      </c>
      <c r="H61" s="123">
        <v>1</v>
      </c>
    </row>
    <row r="62" spans="1:8" ht="15" customHeight="1" x14ac:dyDescent="0.25">
      <c r="A62" s="122" t="s">
        <v>112</v>
      </c>
      <c r="B62" s="117">
        <v>-44633707.72997126</v>
      </c>
      <c r="C62" s="117">
        <v>0</v>
      </c>
      <c r="D62" s="117">
        <v>-44633707.72997126</v>
      </c>
      <c r="E62" s="117">
        <v>0</v>
      </c>
      <c r="F62" s="117">
        <v>0</v>
      </c>
      <c r="G62" s="117">
        <v>0</v>
      </c>
      <c r="H62" s="123">
        <v>0</v>
      </c>
    </row>
    <row r="63" spans="1:8" ht="15" customHeight="1" x14ac:dyDescent="0.25">
      <c r="A63" s="122" t="s">
        <v>113</v>
      </c>
      <c r="B63" s="117">
        <v>-253292.15999999995</v>
      </c>
      <c r="C63" s="117">
        <v>0</v>
      </c>
      <c r="D63" s="117">
        <v>-253292.15999999995</v>
      </c>
      <c r="E63" s="117">
        <v>0</v>
      </c>
      <c r="F63" s="117">
        <v>0</v>
      </c>
      <c r="G63" s="117">
        <v>0</v>
      </c>
      <c r="H63" s="123">
        <v>0</v>
      </c>
    </row>
    <row r="64" spans="1:8" ht="15" customHeight="1" x14ac:dyDescent="0.25">
      <c r="A64" s="122" t="s">
        <v>114</v>
      </c>
      <c r="B64" s="117">
        <v>-3858463.6100000003</v>
      </c>
      <c r="C64" s="117">
        <v>0</v>
      </c>
      <c r="D64" s="117">
        <v>-3858463.6100000003</v>
      </c>
      <c r="E64" s="117">
        <v>-3462652.0067903204</v>
      </c>
      <c r="F64" s="117">
        <v>0</v>
      </c>
      <c r="G64" s="117">
        <v>-3462652.0067903204</v>
      </c>
      <c r="H64" s="123">
        <v>0.89741730304677414</v>
      </c>
    </row>
    <row r="65" spans="1:8" ht="15" customHeight="1" x14ac:dyDescent="0.25">
      <c r="A65" s="122" t="s">
        <v>115</v>
      </c>
      <c r="B65" s="117">
        <v>-978657.02479592455</v>
      </c>
      <c r="C65" s="117">
        <v>0</v>
      </c>
      <c r="D65" s="117">
        <v>-978657.02479592455</v>
      </c>
      <c r="E65" s="117">
        <v>-929566.31885494955</v>
      </c>
      <c r="F65" s="117">
        <v>0</v>
      </c>
      <c r="G65" s="117">
        <v>-929566.31885494955</v>
      </c>
      <c r="H65" s="123">
        <v>0.94983870273530024</v>
      </c>
    </row>
    <row r="66" spans="1:8" ht="15" customHeight="1" x14ac:dyDescent="0.25">
      <c r="A66" s="122" t="s">
        <v>116</v>
      </c>
      <c r="B66" s="117">
        <v>-882520.24725114636</v>
      </c>
      <c r="C66" s="117">
        <v>0</v>
      </c>
      <c r="D66" s="117">
        <v>-882520.24725114636</v>
      </c>
      <c r="E66" s="117">
        <v>-838251.88678666519</v>
      </c>
      <c r="F66" s="117">
        <v>0</v>
      </c>
      <c r="G66" s="117">
        <v>-838251.88678666519</v>
      </c>
      <c r="H66" s="123">
        <v>0.94983870273530013</v>
      </c>
    </row>
    <row r="67" spans="1:8" ht="15" customHeight="1" x14ac:dyDescent="0.25">
      <c r="A67" s="122" t="s">
        <v>117</v>
      </c>
      <c r="B67" s="117">
        <v>-256855.04575791789</v>
      </c>
      <c r="C67" s="117">
        <v>0</v>
      </c>
      <c r="D67" s="117">
        <v>-256855.04575791789</v>
      </c>
      <c r="E67" s="117">
        <v>-256855.04575791789</v>
      </c>
      <c r="F67" s="117">
        <v>0</v>
      </c>
      <c r="G67" s="117">
        <v>-256855.04575791789</v>
      </c>
      <c r="H67" s="123">
        <v>1</v>
      </c>
    </row>
    <row r="68" spans="1:8" ht="15" customHeight="1" x14ac:dyDescent="0.25">
      <c r="A68" s="122" t="s">
        <v>118</v>
      </c>
      <c r="B68" s="117">
        <v>-1670026.74</v>
      </c>
      <c r="C68" s="117">
        <v>0</v>
      </c>
      <c r="D68" s="117">
        <v>-1670026.74</v>
      </c>
      <c r="E68" s="117">
        <v>-1586256.0322548624</v>
      </c>
      <c r="F68" s="117">
        <v>0</v>
      </c>
      <c r="G68" s="117">
        <v>-1586256.0322548624</v>
      </c>
      <c r="H68" s="123">
        <v>0.94983870273530013</v>
      </c>
    </row>
    <row r="69" spans="1:8" ht="15" customHeight="1" x14ac:dyDescent="0.25">
      <c r="A69" s="122" t="s">
        <v>119</v>
      </c>
      <c r="B69" s="117">
        <v>-70343071.459999979</v>
      </c>
      <c r="C69" s="117">
        <v>0</v>
      </c>
      <c r="D69" s="117">
        <v>-70343071.459999979</v>
      </c>
      <c r="E69" s="117">
        <v>-70343071.459999979</v>
      </c>
      <c r="F69" s="117">
        <v>0</v>
      </c>
      <c r="G69" s="117">
        <v>-70343071.459999979</v>
      </c>
      <c r="H69" s="123">
        <v>1</v>
      </c>
    </row>
    <row r="70" spans="1:8" ht="15" customHeight="1" thickBot="1" x14ac:dyDescent="0.3">
      <c r="A70" s="122" t="s">
        <v>120</v>
      </c>
      <c r="B70" s="117">
        <v>-1444766.6789829906</v>
      </c>
      <c r="C70" s="117">
        <v>1444766.6789829906</v>
      </c>
      <c r="D70" s="117">
        <v>0</v>
      </c>
      <c r="E70" s="117">
        <v>-1444766.6789829906</v>
      </c>
      <c r="F70" s="117">
        <v>1444766.6789829906</v>
      </c>
      <c r="G70" s="117">
        <v>0</v>
      </c>
      <c r="H70" s="123">
        <v>1</v>
      </c>
    </row>
    <row r="71" spans="1:8" ht="15" customHeight="1" x14ac:dyDescent="0.25">
      <c r="A71" s="121" t="s">
        <v>121</v>
      </c>
      <c r="B71" s="124">
        <v>-178383044.97706196</v>
      </c>
      <c r="C71" s="124">
        <v>1444766.6789829906</v>
      </c>
      <c r="D71" s="124">
        <v>-176938278.29807895</v>
      </c>
      <c r="E71" s="124">
        <v>-130684548.72781117</v>
      </c>
      <c r="F71" s="124">
        <v>1444766.6789829906</v>
      </c>
      <c r="G71" s="124">
        <v>-129239782.04882818</v>
      </c>
      <c r="H71" s="125">
        <v>0.73260633455727664</v>
      </c>
    </row>
    <row r="72" spans="1:8" ht="15" customHeight="1" x14ac:dyDescent="0.25"/>
    <row r="73" spans="1:8" ht="15" customHeight="1" x14ac:dyDescent="0.25">
      <c r="A73" s="121" t="s">
        <v>122</v>
      </c>
      <c r="B73" s="117"/>
      <c r="C73" s="117"/>
      <c r="D73" s="117"/>
      <c r="E73" s="117"/>
      <c r="F73" s="117"/>
      <c r="G73" s="117"/>
      <c r="H73" s="120"/>
    </row>
    <row r="74" spans="1:8" ht="15" customHeight="1" x14ac:dyDescent="0.25">
      <c r="A74" s="122" t="s">
        <v>123</v>
      </c>
      <c r="B74" s="117">
        <v>-9.0105459094047546E-8</v>
      </c>
      <c r="C74" s="117">
        <v>9.0105459094047546E-8</v>
      </c>
      <c r="D74" s="117">
        <v>0</v>
      </c>
      <c r="E74" s="117">
        <v>-9.0105459094047546E-8</v>
      </c>
      <c r="F74" s="117">
        <v>9.0105459094047546E-8</v>
      </c>
      <c r="G74" s="117">
        <v>0</v>
      </c>
      <c r="H74" s="123">
        <v>1</v>
      </c>
    </row>
    <row r="75" spans="1:8" ht="15" customHeight="1" x14ac:dyDescent="0.25">
      <c r="A75" s="122" t="s">
        <v>126</v>
      </c>
      <c r="B75" s="117">
        <v>-1.5366822481155396E-8</v>
      </c>
      <c r="C75" s="117">
        <v>1.5366822481155396E-8</v>
      </c>
      <c r="D75" s="117">
        <v>0</v>
      </c>
      <c r="E75" s="117">
        <v>-1.5366822481155396E-8</v>
      </c>
      <c r="F75" s="117">
        <v>1.5366822481155396E-8</v>
      </c>
      <c r="G75" s="117">
        <v>0</v>
      </c>
      <c r="H75" s="123">
        <v>1</v>
      </c>
    </row>
    <row r="76" spans="1:8" ht="15" customHeight="1" x14ac:dyDescent="0.25">
      <c r="A76" s="122" t="s">
        <v>127</v>
      </c>
      <c r="B76" s="117">
        <v>1.1408701539039612E-8</v>
      </c>
      <c r="C76" s="117">
        <v>-1.1408701539039612E-8</v>
      </c>
      <c r="D76" s="117">
        <v>0</v>
      </c>
      <c r="E76" s="117">
        <v>0</v>
      </c>
      <c r="F76" s="117">
        <v>0</v>
      </c>
      <c r="G76" s="117">
        <v>0</v>
      </c>
      <c r="H76" s="123">
        <v>0</v>
      </c>
    </row>
    <row r="77" spans="1:8" ht="15" customHeight="1" x14ac:dyDescent="0.25">
      <c r="A77" s="122" t="s">
        <v>128</v>
      </c>
      <c r="B77" s="117">
        <v>0</v>
      </c>
      <c r="C77" s="117">
        <v>0</v>
      </c>
      <c r="D77" s="117">
        <v>0</v>
      </c>
      <c r="E77" s="117">
        <v>0</v>
      </c>
      <c r="F77" s="117">
        <v>0</v>
      </c>
      <c r="G77" s="117">
        <v>0</v>
      </c>
      <c r="H77" s="123">
        <v>0</v>
      </c>
    </row>
    <row r="78" spans="1:8" ht="15" customHeight="1" x14ac:dyDescent="0.25">
      <c r="A78" s="122" t="s">
        <v>129</v>
      </c>
      <c r="B78" s="117">
        <v>0</v>
      </c>
      <c r="C78" s="117">
        <v>0</v>
      </c>
      <c r="D78" s="117">
        <v>0</v>
      </c>
      <c r="E78" s="117">
        <v>0</v>
      </c>
      <c r="F78" s="117">
        <v>0</v>
      </c>
      <c r="G78" s="117">
        <v>0</v>
      </c>
      <c r="H78" s="123">
        <v>0</v>
      </c>
    </row>
    <row r="79" spans="1:8" ht="15" customHeight="1" thickBot="1" x14ac:dyDescent="0.3">
      <c r="A79" s="122" t="s">
        <v>130</v>
      </c>
      <c r="B79" s="117">
        <v>-9000.0000004507601</v>
      </c>
      <c r="C79" s="117">
        <v>9000.0000004507601</v>
      </c>
      <c r="D79" s="117">
        <v>0</v>
      </c>
      <c r="E79" s="117">
        <v>-9000.0000004507601</v>
      </c>
      <c r="F79" s="117">
        <v>9000.0000004507601</v>
      </c>
      <c r="G79" s="117">
        <v>0</v>
      </c>
      <c r="H79" s="123">
        <v>1</v>
      </c>
    </row>
    <row r="80" spans="1:8" ht="15" customHeight="1" x14ac:dyDescent="0.25">
      <c r="A80" s="121" t="s">
        <v>131</v>
      </c>
      <c r="B80" s="124">
        <v>-9000.0000005441252</v>
      </c>
      <c r="C80" s="124">
        <v>9000.0000005441252</v>
      </c>
      <c r="D80" s="124">
        <v>0</v>
      </c>
      <c r="E80" s="124">
        <v>-9000.0000005555339</v>
      </c>
      <c r="F80" s="124">
        <v>9000.0000005555339</v>
      </c>
      <c r="G80" s="124">
        <v>0</v>
      </c>
      <c r="H80" s="125">
        <v>1.0000000000012677</v>
      </c>
    </row>
    <row r="81" spans="1:8" ht="15" customHeight="1" thickBot="1" x14ac:dyDescent="0.3"/>
    <row r="82" spans="1:8" ht="15" customHeight="1" x14ac:dyDescent="0.25">
      <c r="A82" s="119" t="s">
        <v>132</v>
      </c>
      <c r="B82" s="124">
        <v>-281745775.85236651</v>
      </c>
      <c r="C82" s="124">
        <v>1453766.6789835347</v>
      </c>
      <c r="D82" s="124">
        <v>-280292009.173383</v>
      </c>
      <c r="E82" s="124">
        <v>-234047279.60311577</v>
      </c>
      <c r="F82" s="124">
        <v>1453766.6789835461</v>
      </c>
      <c r="G82" s="124">
        <v>-232593512.92413223</v>
      </c>
      <c r="H82" s="126">
        <v>0.8307037750434827</v>
      </c>
    </row>
    <row r="83" spans="1:8" ht="15" customHeight="1" thickBot="1" x14ac:dyDescent="0.3"/>
    <row r="84" spans="1:8" ht="15" customHeight="1" x14ac:dyDescent="0.25">
      <c r="A84" s="118" t="s">
        <v>133</v>
      </c>
      <c r="B84" s="124">
        <v>-12134425432.714529</v>
      </c>
      <c r="C84" s="124">
        <v>5846506232.6298046</v>
      </c>
      <c r="D84" s="124">
        <v>-6287919200.0847244</v>
      </c>
      <c r="E84" s="124">
        <v>-11669263103.576111</v>
      </c>
      <c r="F84" s="124">
        <v>5640232621.2625923</v>
      </c>
      <c r="G84" s="124">
        <v>-6029030482.3135185</v>
      </c>
      <c r="H84" s="126">
        <v>0.9616658957840446</v>
      </c>
    </row>
    <row r="85" spans="1:8" ht="15" customHeight="1" x14ac:dyDescent="0.25"/>
    <row r="86" spans="1:8" ht="15" customHeight="1" x14ac:dyDescent="0.25">
      <c r="A86" s="118" t="s">
        <v>134</v>
      </c>
      <c r="B86" s="117"/>
      <c r="C86" s="117"/>
      <c r="D86" s="117"/>
      <c r="E86" s="117"/>
      <c r="F86" s="117"/>
      <c r="G86" s="117"/>
      <c r="H86" s="117"/>
    </row>
    <row r="87" spans="1:8" ht="15" customHeight="1" x14ac:dyDescent="0.25">
      <c r="A87" s="119" t="s">
        <v>135</v>
      </c>
      <c r="B87" s="117"/>
      <c r="C87" s="117"/>
      <c r="D87" s="117"/>
      <c r="E87" s="117"/>
      <c r="F87" s="117"/>
      <c r="G87" s="117"/>
      <c r="H87" s="120"/>
    </row>
    <row r="88" spans="1:8" ht="15" customHeight="1" x14ac:dyDescent="0.25">
      <c r="A88" s="121" t="s">
        <v>136</v>
      </c>
      <c r="B88" s="117"/>
      <c r="C88" s="117"/>
      <c r="D88" s="117"/>
      <c r="E88" s="117"/>
      <c r="F88" s="117"/>
      <c r="G88" s="117"/>
      <c r="H88" s="120"/>
    </row>
    <row r="89" spans="1:8" ht="15" customHeight="1" x14ac:dyDescent="0.25">
      <c r="A89" s="122" t="s">
        <v>137</v>
      </c>
      <c r="B89" s="117">
        <v>400958777.1500001</v>
      </c>
      <c r="C89" s="117">
        <v>-400958777.1500001</v>
      </c>
      <c r="D89" s="117">
        <v>0</v>
      </c>
      <c r="E89" s="117">
        <v>400958777.1500001</v>
      </c>
      <c r="F89" s="117">
        <v>-400958777.1500001</v>
      </c>
      <c r="G89" s="117">
        <v>0</v>
      </c>
      <c r="H89" s="123">
        <v>1</v>
      </c>
    </row>
    <row r="90" spans="1:8" ht="15" customHeight="1" thickBot="1" x14ac:dyDescent="0.3">
      <c r="A90" s="122" t="s">
        <v>138</v>
      </c>
      <c r="B90" s="117">
        <v>9624646.4299999997</v>
      </c>
      <c r="C90" s="117">
        <v>0</v>
      </c>
      <c r="D90" s="117">
        <v>9624646.4299999997</v>
      </c>
      <c r="E90" s="117">
        <v>9156496.3516742457</v>
      </c>
      <c r="F90" s="117">
        <v>0</v>
      </c>
      <c r="G90" s="117">
        <v>9156496.3516742457</v>
      </c>
      <c r="H90" s="123">
        <v>0.95135924402723704</v>
      </c>
    </row>
    <row r="91" spans="1:8" ht="15" customHeight="1" x14ac:dyDescent="0.25">
      <c r="A91" s="121" t="s">
        <v>139</v>
      </c>
      <c r="B91" s="124">
        <v>410583423.5800001</v>
      </c>
      <c r="C91" s="124">
        <v>-400958777.1500001</v>
      </c>
      <c r="D91" s="124">
        <v>9624646.4300000072</v>
      </c>
      <c r="E91" s="124">
        <v>410115273.50167435</v>
      </c>
      <c r="F91" s="124">
        <v>-400958777.1500001</v>
      </c>
      <c r="G91" s="124">
        <v>9156496.3516742587</v>
      </c>
      <c r="H91" s="125">
        <v>0.99885979303732286</v>
      </c>
    </row>
    <row r="92" spans="1:8" ht="15" customHeight="1" thickBot="1" x14ac:dyDescent="0.3"/>
    <row r="93" spans="1:8" ht="15" customHeight="1" x14ac:dyDescent="0.25">
      <c r="A93" s="119" t="s">
        <v>140</v>
      </c>
      <c r="B93" s="124">
        <v>410583423.5800001</v>
      </c>
      <c r="C93" s="124">
        <v>-400958777.1500001</v>
      </c>
      <c r="D93" s="124">
        <v>9624646.4300000072</v>
      </c>
      <c r="E93" s="124">
        <v>410115273.50167435</v>
      </c>
      <c r="F93" s="124">
        <v>-400958777.1500001</v>
      </c>
      <c r="G93" s="124">
        <v>9156496.3516742587</v>
      </c>
      <c r="H93" s="126">
        <v>0.99885979303732286</v>
      </c>
    </row>
    <row r="94" spans="1:8" ht="15" customHeight="1" x14ac:dyDescent="0.25"/>
    <row r="95" spans="1:8" ht="15" customHeight="1" x14ac:dyDescent="0.25">
      <c r="A95" s="119" t="s">
        <v>141</v>
      </c>
      <c r="B95" s="117"/>
      <c r="C95" s="117"/>
      <c r="D95" s="117"/>
      <c r="E95" s="117"/>
      <c r="F95" s="117"/>
      <c r="G95" s="117"/>
      <c r="H95" s="120"/>
    </row>
    <row r="96" spans="1:8" ht="15" customHeight="1" x14ac:dyDescent="0.25">
      <c r="A96" s="121" t="s">
        <v>136</v>
      </c>
      <c r="B96" s="117"/>
      <c r="C96" s="117"/>
      <c r="D96" s="117"/>
      <c r="E96" s="117"/>
      <c r="F96" s="117"/>
      <c r="G96" s="117"/>
      <c r="H96" s="120"/>
    </row>
    <row r="97" spans="1:8" ht="15" customHeight="1" x14ac:dyDescent="0.25">
      <c r="A97" s="122" t="s">
        <v>142</v>
      </c>
      <c r="B97" s="117">
        <v>195985689.05435994</v>
      </c>
      <c r="C97" s="117">
        <v>-195985689.05435994</v>
      </c>
      <c r="D97" s="117">
        <v>0</v>
      </c>
      <c r="E97" s="117">
        <v>195985689.05435994</v>
      </c>
      <c r="F97" s="117">
        <v>-195985689.05435994</v>
      </c>
      <c r="G97" s="117">
        <v>0</v>
      </c>
      <c r="H97" s="123">
        <v>1</v>
      </c>
    </row>
    <row r="98" spans="1:8" ht="15" customHeight="1" thickBot="1" x14ac:dyDescent="0.3">
      <c r="A98" s="122" t="s">
        <v>143</v>
      </c>
      <c r="B98" s="117">
        <v>11753694.840000002</v>
      </c>
      <c r="C98" s="117">
        <v>0</v>
      </c>
      <c r="D98" s="117">
        <v>11753694.840000002</v>
      </c>
      <c r="E98" s="117">
        <v>11181986.237509238</v>
      </c>
      <c r="F98" s="117">
        <v>0</v>
      </c>
      <c r="G98" s="117">
        <v>11181986.237509238</v>
      </c>
      <c r="H98" s="123">
        <v>0.95135924402723693</v>
      </c>
    </row>
    <row r="99" spans="1:8" ht="15" customHeight="1" x14ac:dyDescent="0.25">
      <c r="A99" s="121" t="s">
        <v>139</v>
      </c>
      <c r="B99" s="124">
        <v>207739383.89435995</v>
      </c>
      <c r="C99" s="124">
        <v>-195985689.05435994</v>
      </c>
      <c r="D99" s="124">
        <v>11753694.840000004</v>
      </c>
      <c r="E99" s="124">
        <v>207167675.29186919</v>
      </c>
      <c r="F99" s="124">
        <v>-195985689.05435994</v>
      </c>
      <c r="G99" s="124">
        <v>11181986.237509251</v>
      </c>
      <c r="H99" s="125">
        <v>0.99724795273879563</v>
      </c>
    </row>
    <row r="100" spans="1:8" ht="15" customHeight="1" thickBot="1" x14ac:dyDescent="0.3"/>
    <row r="101" spans="1:8" ht="15" customHeight="1" x14ac:dyDescent="0.25">
      <c r="A101" s="119" t="s">
        <v>144</v>
      </c>
      <c r="B101" s="124">
        <v>207739383.89435995</v>
      </c>
      <c r="C101" s="124">
        <v>-195985689.05435994</v>
      </c>
      <c r="D101" s="124">
        <v>11753694.840000004</v>
      </c>
      <c r="E101" s="124">
        <v>207167675.29186919</v>
      </c>
      <c r="F101" s="124">
        <v>-195985689.05435994</v>
      </c>
      <c r="G101" s="124">
        <v>11181986.237509251</v>
      </c>
      <c r="H101" s="126">
        <v>0.99724795273879563</v>
      </c>
    </row>
    <row r="102" spans="1:8" ht="15" customHeight="1" x14ac:dyDescent="0.25"/>
    <row r="103" spans="1:8" ht="15" customHeight="1" x14ac:dyDescent="0.25">
      <c r="A103" s="119" t="s">
        <v>145</v>
      </c>
      <c r="B103" s="117"/>
      <c r="C103" s="117"/>
      <c r="D103" s="117"/>
      <c r="E103" s="117"/>
      <c r="F103" s="117"/>
      <c r="G103" s="117"/>
      <c r="H103" s="120"/>
    </row>
    <row r="104" spans="1:8" ht="15" customHeight="1" x14ac:dyDescent="0.25">
      <c r="A104" s="121" t="s">
        <v>136</v>
      </c>
      <c r="B104" s="117"/>
      <c r="C104" s="117"/>
      <c r="D104" s="117"/>
      <c r="E104" s="117"/>
      <c r="F104" s="117"/>
      <c r="G104" s="117"/>
      <c r="H104" s="120"/>
    </row>
    <row r="105" spans="1:8" ht="15" customHeight="1" x14ac:dyDescent="0.25">
      <c r="A105" s="122" t="s">
        <v>146</v>
      </c>
      <c r="B105" s="117">
        <v>3326725591.6177864</v>
      </c>
      <c r="C105" s="117">
        <v>-3326725591.6177864</v>
      </c>
      <c r="D105" s="117">
        <v>0</v>
      </c>
      <c r="E105" s="117">
        <v>3326725591.6177864</v>
      </c>
      <c r="F105" s="117">
        <v>-3326725591.6177864</v>
      </c>
      <c r="G105" s="117">
        <v>0</v>
      </c>
      <c r="H105" s="123">
        <v>1</v>
      </c>
    </row>
    <row r="106" spans="1:8" ht="15" customHeight="1" x14ac:dyDescent="0.25">
      <c r="A106" s="122" t="s">
        <v>147</v>
      </c>
      <c r="B106" s="117">
        <v>4276877.3999999994</v>
      </c>
      <c r="C106" s="117">
        <v>0</v>
      </c>
      <c r="D106" s="117">
        <v>4276877.3999999994</v>
      </c>
      <c r="E106" s="117">
        <v>4068846.8500611745</v>
      </c>
      <c r="F106" s="117">
        <v>0</v>
      </c>
      <c r="G106" s="117">
        <v>4068846.8500611745</v>
      </c>
      <c r="H106" s="123">
        <v>0.95135924402723704</v>
      </c>
    </row>
    <row r="107" spans="1:8" ht="15" customHeight="1" x14ac:dyDescent="0.25">
      <c r="A107" s="122" t="s">
        <v>148</v>
      </c>
      <c r="B107" s="117">
        <v>256704891.10000002</v>
      </c>
      <c r="C107" s="117">
        <v>-256704891.10000002</v>
      </c>
      <c r="D107" s="117">
        <v>0</v>
      </c>
      <c r="E107" s="117">
        <v>256704891.10000002</v>
      </c>
      <c r="F107" s="117">
        <v>-256704891.10000002</v>
      </c>
      <c r="G107" s="117">
        <v>0</v>
      </c>
      <c r="H107" s="123">
        <v>1</v>
      </c>
    </row>
    <row r="108" spans="1:8" ht="15" customHeight="1" x14ac:dyDescent="0.25">
      <c r="A108" s="122" t="s">
        <v>149</v>
      </c>
      <c r="B108" s="117">
        <v>165288512.75999999</v>
      </c>
      <c r="C108" s="117">
        <v>-165288512.75999999</v>
      </c>
      <c r="D108" s="117">
        <v>0</v>
      </c>
      <c r="E108" s="117">
        <v>156997426.53700548</v>
      </c>
      <c r="F108" s="117">
        <v>-156997426.53700548</v>
      </c>
      <c r="G108" s="117">
        <v>0</v>
      </c>
      <c r="H108" s="123">
        <v>0.94983870273530002</v>
      </c>
    </row>
    <row r="109" spans="1:8" ht="15" customHeight="1" x14ac:dyDescent="0.25">
      <c r="A109" s="122" t="s">
        <v>151</v>
      </c>
      <c r="B109" s="117">
        <v>-7.7998265624046326E-8</v>
      </c>
      <c r="C109" s="117">
        <v>7.7998265624046326E-8</v>
      </c>
      <c r="D109" s="117">
        <v>0</v>
      </c>
      <c r="E109" s="117">
        <v>-7.7998265624046326E-8</v>
      </c>
      <c r="F109" s="117">
        <v>7.7998265624046326E-8</v>
      </c>
      <c r="G109" s="117">
        <v>0</v>
      </c>
      <c r="H109" s="123">
        <v>1</v>
      </c>
    </row>
    <row r="110" spans="1:8" ht="15" customHeight="1" thickBot="1" x14ac:dyDescent="0.3">
      <c r="A110" s="122" t="s">
        <v>152</v>
      </c>
      <c r="B110" s="117">
        <v>0</v>
      </c>
      <c r="C110" s="117">
        <v>0</v>
      </c>
      <c r="D110" s="117">
        <v>0</v>
      </c>
      <c r="E110" s="117">
        <v>0</v>
      </c>
      <c r="F110" s="117">
        <v>0</v>
      </c>
      <c r="G110" s="117">
        <v>0</v>
      </c>
      <c r="H110" s="123">
        <v>0</v>
      </c>
    </row>
    <row r="111" spans="1:8" ht="15" customHeight="1" x14ac:dyDescent="0.25">
      <c r="A111" s="121" t="s">
        <v>139</v>
      </c>
      <c r="B111" s="124">
        <v>3752995872.8777866</v>
      </c>
      <c r="C111" s="124">
        <v>-3748718995.4777861</v>
      </c>
      <c r="D111" s="124">
        <v>4276877.4000005722</v>
      </c>
      <c r="E111" s="124">
        <v>3744496756.1048527</v>
      </c>
      <c r="F111" s="124">
        <v>-3740427909.2547917</v>
      </c>
      <c r="G111" s="124">
        <v>4068846.8500609398</v>
      </c>
      <c r="H111" s="125">
        <v>0.99773537806573265</v>
      </c>
    </row>
    <row r="112" spans="1:8" ht="15" customHeight="1" thickBot="1" x14ac:dyDescent="0.3"/>
    <row r="113" spans="1:8" ht="15" customHeight="1" x14ac:dyDescent="0.25">
      <c r="A113" s="119" t="s">
        <v>153</v>
      </c>
      <c r="B113" s="124">
        <v>3752995872.8777866</v>
      </c>
      <c r="C113" s="124">
        <v>-3748718995.4777861</v>
      </c>
      <c r="D113" s="124">
        <v>4276877.4000005722</v>
      </c>
      <c r="E113" s="124">
        <v>3744496756.1048527</v>
      </c>
      <c r="F113" s="124">
        <v>-3740427909.2547917</v>
      </c>
      <c r="G113" s="124">
        <v>4068846.8500609398</v>
      </c>
      <c r="H113" s="126">
        <v>0.99773537806573265</v>
      </c>
    </row>
    <row r="114" spans="1:8" ht="15" customHeight="1" thickBot="1" x14ac:dyDescent="0.3"/>
    <row r="115" spans="1:8" ht="15" customHeight="1" x14ac:dyDescent="0.25">
      <c r="A115" s="118" t="s">
        <v>154</v>
      </c>
      <c r="B115" s="124">
        <v>4371318680.3521461</v>
      </c>
      <c r="C115" s="124">
        <v>-4345663461.6821461</v>
      </c>
      <c r="D115" s="124">
        <v>25655218.670000076</v>
      </c>
      <c r="E115" s="124">
        <v>4361779704.8983965</v>
      </c>
      <c r="F115" s="124">
        <v>-4337372375.4591522</v>
      </c>
      <c r="G115" s="124">
        <v>24407329.43924427</v>
      </c>
      <c r="H115" s="126">
        <v>0.99781782657562246</v>
      </c>
    </row>
    <row r="116" spans="1:8" ht="15" customHeight="1" x14ac:dyDescent="0.25"/>
    <row r="117" spans="1:8" ht="15" customHeight="1" x14ac:dyDescent="0.25">
      <c r="A117" s="118" t="s">
        <v>155</v>
      </c>
      <c r="B117" s="117"/>
      <c r="C117" s="117"/>
      <c r="D117" s="117"/>
      <c r="E117" s="117"/>
      <c r="F117" s="117"/>
      <c r="G117" s="117"/>
      <c r="H117" s="117"/>
    </row>
    <row r="118" spans="1:8" ht="15" customHeight="1" x14ac:dyDescent="0.25">
      <c r="A118" s="119" t="s">
        <v>135</v>
      </c>
      <c r="B118" s="117"/>
      <c r="C118" s="117"/>
      <c r="D118" s="117"/>
      <c r="E118" s="117"/>
      <c r="F118" s="117"/>
      <c r="G118" s="117"/>
      <c r="H118" s="120"/>
    </row>
    <row r="119" spans="1:8" ht="15" customHeight="1" x14ac:dyDescent="0.25">
      <c r="A119" s="121" t="s">
        <v>156</v>
      </c>
      <c r="B119" s="117"/>
      <c r="C119" s="117"/>
      <c r="D119" s="117"/>
      <c r="E119" s="117"/>
      <c r="F119" s="117"/>
      <c r="G119" s="117"/>
      <c r="H119" s="120"/>
    </row>
    <row r="120" spans="1:8" ht="15" customHeight="1" x14ac:dyDescent="0.25">
      <c r="A120" s="122" t="s">
        <v>157</v>
      </c>
      <c r="B120" s="117">
        <v>8972793.3699999992</v>
      </c>
      <c r="C120" s="117">
        <v>0</v>
      </c>
      <c r="D120" s="117">
        <v>8972793.3699999992</v>
      </c>
      <c r="E120" s="117">
        <v>8522706.414472701</v>
      </c>
      <c r="F120" s="117">
        <v>0</v>
      </c>
      <c r="G120" s="117">
        <v>8522706.414472701</v>
      </c>
      <c r="H120" s="123">
        <v>0.94983870273530013</v>
      </c>
    </row>
    <row r="121" spans="1:8" ht="15" customHeight="1" x14ac:dyDescent="0.25">
      <c r="A121" s="122" t="s">
        <v>158</v>
      </c>
      <c r="B121" s="117">
        <v>5183572.3900000006</v>
      </c>
      <c r="C121" s="117">
        <v>0</v>
      </c>
      <c r="D121" s="117">
        <v>5183572.3900000006</v>
      </c>
      <c r="E121" s="117">
        <v>4923557.6744521195</v>
      </c>
      <c r="F121" s="117">
        <v>0</v>
      </c>
      <c r="G121" s="117">
        <v>4923557.6744521195</v>
      </c>
      <c r="H121" s="123">
        <v>0.94983870273530002</v>
      </c>
    </row>
    <row r="122" spans="1:8" ht="15" customHeight="1" x14ac:dyDescent="0.25">
      <c r="A122" s="122" t="s">
        <v>159</v>
      </c>
      <c r="B122" s="117">
        <v>1874617.9200000002</v>
      </c>
      <c r="C122" s="117">
        <v>0</v>
      </c>
      <c r="D122" s="117">
        <v>1874617.9200000002</v>
      </c>
      <c r="E122" s="117">
        <v>1780584.6532571467</v>
      </c>
      <c r="F122" s="117">
        <v>0</v>
      </c>
      <c r="G122" s="117">
        <v>1780584.6532571467</v>
      </c>
      <c r="H122" s="123">
        <v>0.94983870273530013</v>
      </c>
    </row>
    <row r="123" spans="1:8" ht="15" customHeight="1" x14ac:dyDescent="0.25">
      <c r="A123" s="122" t="s">
        <v>160</v>
      </c>
      <c r="B123" s="117">
        <v>25922528.119999997</v>
      </c>
      <c r="C123" s="117">
        <v>0</v>
      </c>
      <c r="D123" s="117">
        <v>25922528.119999997</v>
      </c>
      <c r="E123" s="117">
        <v>24622220.481120136</v>
      </c>
      <c r="F123" s="117">
        <v>0</v>
      </c>
      <c r="G123" s="117">
        <v>24622220.481120136</v>
      </c>
      <c r="H123" s="123">
        <v>0.94983870273530013</v>
      </c>
    </row>
    <row r="124" spans="1:8" ht="15" customHeight="1" x14ac:dyDescent="0.25">
      <c r="A124" s="122" t="s">
        <v>161</v>
      </c>
      <c r="B124" s="117">
        <v>3911391.0100000007</v>
      </c>
      <c r="C124" s="117">
        <v>-3911391.0100000007</v>
      </c>
      <c r="D124" s="117">
        <v>0</v>
      </c>
      <c r="E124" s="117">
        <v>3715190.5628289161</v>
      </c>
      <c r="F124" s="117">
        <v>-3715190.5628289161</v>
      </c>
      <c r="G124" s="117">
        <v>0</v>
      </c>
      <c r="H124" s="123">
        <v>0.94983870273530013</v>
      </c>
    </row>
    <row r="125" spans="1:8" ht="15" customHeight="1" x14ac:dyDescent="0.25">
      <c r="A125" s="122" t="s">
        <v>162</v>
      </c>
      <c r="B125" s="117">
        <v>581145.96</v>
      </c>
      <c r="C125" s="117">
        <v>-581145.96</v>
      </c>
      <c r="D125" s="117">
        <v>0</v>
      </c>
      <c r="E125" s="117">
        <v>551994.92474626063</v>
      </c>
      <c r="F125" s="117">
        <v>-551994.92474626063</v>
      </c>
      <c r="G125" s="117">
        <v>0</v>
      </c>
      <c r="H125" s="123">
        <v>0.94983870273530024</v>
      </c>
    </row>
    <row r="126" spans="1:8" ht="15" customHeight="1" x14ac:dyDescent="0.25">
      <c r="A126" s="122" t="s">
        <v>163</v>
      </c>
      <c r="B126" s="117">
        <v>75302.48000000001</v>
      </c>
      <c r="C126" s="117">
        <v>0</v>
      </c>
      <c r="D126" s="117">
        <v>75302.48000000001</v>
      </c>
      <c r="E126" s="117">
        <v>71525.209915950894</v>
      </c>
      <c r="F126" s="117">
        <v>0</v>
      </c>
      <c r="G126" s="117">
        <v>71525.209915950894</v>
      </c>
      <c r="H126" s="123">
        <v>0.94983870273530013</v>
      </c>
    </row>
    <row r="127" spans="1:8" ht="15" customHeight="1" x14ac:dyDescent="0.25">
      <c r="A127" s="122" t="s">
        <v>164</v>
      </c>
      <c r="B127" s="117">
        <v>7022486.1100000022</v>
      </c>
      <c r="C127" s="117">
        <v>0</v>
      </c>
      <c r="D127" s="117">
        <v>7022486.1100000022</v>
      </c>
      <c r="E127" s="117">
        <v>6680907.0768013746</v>
      </c>
      <c r="F127" s="117">
        <v>0</v>
      </c>
      <c r="G127" s="117">
        <v>6680907.0768013746</v>
      </c>
      <c r="H127" s="123">
        <v>0.95135924402723704</v>
      </c>
    </row>
    <row r="128" spans="1:8" ht="15" customHeight="1" x14ac:dyDescent="0.25">
      <c r="A128" s="122" t="s">
        <v>165</v>
      </c>
      <c r="B128" s="117">
        <v>6824641.2499999991</v>
      </c>
      <c r="C128" s="117">
        <v>0</v>
      </c>
      <c r="D128" s="117">
        <v>6824641.2499999991</v>
      </c>
      <c r="E128" s="117">
        <v>6482308.3915338162</v>
      </c>
      <c r="F128" s="117">
        <v>0</v>
      </c>
      <c r="G128" s="117">
        <v>6482308.3915338162</v>
      </c>
      <c r="H128" s="123">
        <v>0.94983870273530013</v>
      </c>
    </row>
    <row r="129" spans="1:8" ht="15" customHeight="1" x14ac:dyDescent="0.25">
      <c r="A129" s="122" t="s">
        <v>166</v>
      </c>
      <c r="B129" s="117">
        <v>1999893.0000000002</v>
      </c>
      <c r="C129" s="117">
        <v>-1999893.0000000002</v>
      </c>
      <c r="D129" s="117">
        <v>0</v>
      </c>
      <c r="E129" s="117">
        <v>1899575.7727294078</v>
      </c>
      <c r="F129" s="117">
        <v>-1899575.7727294078</v>
      </c>
      <c r="G129" s="117">
        <v>0</v>
      </c>
      <c r="H129" s="123">
        <v>0.94983870273530013</v>
      </c>
    </row>
    <row r="130" spans="1:8" ht="15" customHeight="1" x14ac:dyDescent="0.25">
      <c r="A130" s="122" t="s">
        <v>167</v>
      </c>
      <c r="B130" s="117">
        <v>16709723.139999999</v>
      </c>
      <c r="C130" s="117">
        <v>0</v>
      </c>
      <c r="D130" s="117">
        <v>16709723.139999999</v>
      </c>
      <c r="E130" s="117">
        <v>15896949.574374828</v>
      </c>
      <c r="F130" s="117">
        <v>0</v>
      </c>
      <c r="G130" s="117">
        <v>15896949.574374828</v>
      </c>
      <c r="H130" s="123">
        <v>0.95135924402723704</v>
      </c>
    </row>
    <row r="131" spans="1:8" ht="15" customHeight="1" x14ac:dyDescent="0.25">
      <c r="A131" s="122" t="s">
        <v>168</v>
      </c>
      <c r="B131" s="117">
        <v>6066859.1599999992</v>
      </c>
      <c r="C131" s="117">
        <v>-6066859.1599999992</v>
      </c>
      <c r="D131" s="117">
        <v>0</v>
      </c>
      <c r="E131" s="117">
        <v>6066859.1599999992</v>
      </c>
      <c r="F131" s="117">
        <v>-6066859.1599999992</v>
      </c>
      <c r="G131" s="117">
        <v>0</v>
      </c>
      <c r="H131" s="123">
        <v>1</v>
      </c>
    </row>
    <row r="132" spans="1:8" ht="15" customHeight="1" x14ac:dyDescent="0.25">
      <c r="A132" s="122" t="s">
        <v>169</v>
      </c>
      <c r="B132" s="117">
        <v>3748407.4</v>
      </c>
      <c r="C132" s="117">
        <v>0</v>
      </c>
      <c r="D132" s="117">
        <v>3748407.4</v>
      </c>
      <c r="E132" s="117">
        <v>3566082.0303701009</v>
      </c>
      <c r="F132" s="117">
        <v>0</v>
      </c>
      <c r="G132" s="117">
        <v>3566082.0303701009</v>
      </c>
      <c r="H132" s="123">
        <v>0.95135924402723704</v>
      </c>
    </row>
    <row r="133" spans="1:8" ht="15" customHeight="1" x14ac:dyDescent="0.25">
      <c r="A133" s="122" t="s">
        <v>170</v>
      </c>
      <c r="B133" s="117">
        <v>5000</v>
      </c>
      <c r="C133" s="117">
        <v>-5000</v>
      </c>
      <c r="D133" s="117">
        <v>0</v>
      </c>
      <c r="E133" s="117">
        <v>5000</v>
      </c>
      <c r="F133" s="117">
        <v>-5000</v>
      </c>
      <c r="G133" s="117">
        <v>0</v>
      </c>
      <c r="H133" s="123">
        <v>1</v>
      </c>
    </row>
    <row r="134" spans="1:8" ht="15" customHeight="1" x14ac:dyDescent="0.25">
      <c r="A134" s="122" t="s">
        <v>171</v>
      </c>
      <c r="B134" s="117">
        <v>1256215.0099999995</v>
      </c>
      <c r="C134" s="117">
        <v>0</v>
      </c>
      <c r="D134" s="117">
        <v>1256215.0099999995</v>
      </c>
      <c r="E134" s="117">
        <v>1195111.7622492677</v>
      </c>
      <c r="F134" s="117">
        <v>0</v>
      </c>
      <c r="G134" s="117">
        <v>1195111.7622492677</v>
      </c>
      <c r="H134" s="123">
        <v>0.95135924402723715</v>
      </c>
    </row>
    <row r="135" spans="1:8" ht="15" customHeight="1" thickBot="1" x14ac:dyDescent="0.3">
      <c r="A135" s="122" t="s">
        <v>172</v>
      </c>
      <c r="B135" s="117">
        <v>53204.11</v>
      </c>
      <c r="C135" s="117">
        <v>-53204.11</v>
      </c>
      <c r="D135" s="117">
        <v>0</v>
      </c>
      <c r="E135" s="117">
        <v>53204.11</v>
      </c>
      <c r="F135" s="117">
        <v>-53204.11</v>
      </c>
      <c r="G135" s="117">
        <v>0</v>
      </c>
      <c r="H135" s="123">
        <v>1</v>
      </c>
    </row>
    <row r="136" spans="1:8" ht="15" customHeight="1" x14ac:dyDescent="0.25">
      <c r="A136" s="121" t="s">
        <v>173</v>
      </c>
      <c r="B136" s="124">
        <v>90207780.429999992</v>
      </c>
      <c r="C136" s="124">
        <v>-12617493.239999998</v>
      </c>
      <c r="D136" s="124">
        <v>77590287.189999998</v>
      </c>
      <c r="E136" s="124">
        <v>86033777.798852012</v>
      </c>
      <c r="F136" s="124">
        <v>-12291824.530304585</v>
      </c>
      <c r="G136" s="124">
        <v>73741953.268547431</v>
      </c>
      <c r="H136" s="125">
        <v>0.95372901748328742</v>
      </c>
    </row>
    <row r="137" spans="1:8" ht="15" customHeight="1" thickBot="1" x14ac:dyDescent="0.3"/>
    <row r="138" spans="1:8" ht="15" customHeight="1" x14ac:dyDescent="0.25">
      <c r="A138" s="119" t="s">
        <v>140</v>
      </c>
      <c r="B138" s="124">
        <v>90207780.429999992</v>
      </c>
      <c r="C138" s="124">
        <v>-12617493.239999998</v>
      </c>
      <c r="D138" s="124">
        <v>77590287.189999998</v>
      </c>
      <c r="E138" s="124">
        <v>86033777.798852012</v>
      </c>
      <c r="F138" s="124">
        <v>-12291824.530304585</v>
      </c>
      <c r="G138" s="124">
        <v>73741953.268547431</v>
      </c>
      <c r="H138" s="126">
        <v>0.95372901748328742</v>
      </c>
    </row>
    <row r="139" spans="1:8" ht="15" customHeight="1" x14ac:dyDescent="0.25"/>
    <row r="140" spans="1:8" ht="15" customHeight="1" x14ac:dyDescent="0.25">
      <c r="A140" s="119" t="s">
        <v>141</v>
      </c>
      <c r="B140" s="117"/>
      <c r="C140" s="117"/>
      <c r="D140" s="117"/>
      <c r="E140" s="117"/>
      <c r="F140" s="117"/>
      <c r="G140" s="117"/>
      <c r="H140" s="120"/>
    </row>
    <row r="141" spans="1:8" ht="15" customHeight="1" x14ac:dyDescent="0.25">
      <c r="A141" s="121" t="s">
        <v>156</v>
      </c>
      <c r="B141" s="117"/>
      <c r="C141" s="117"/>
      <c r="D141" s="117"/>
      <c r="E141" s="117"/>
      <c r="F141" s="117"/>
      <c r="G141" s="117"/>
      <c r="H141" s="120"/>
    </row>
    <row r="142" spans="1:8" ht="15" customHeight="1" x14ac:dyDescent="0.25">
      <c r="A142" s="122" t="s">
        <v>174</v>
      </c>
      <c r="B142" s="117">
        <v>90309405.830000013</v>
      </c>
      <c r="C142" s="117">
        <v>0</v>
      </c>
      <c r="D142" s="117">
        <v>90309405.830000013</v>
      </c>
      <c r="E142" s="117">
        <v>85779368.878362969</v>
      </c>
      <c r="F142" s="117">
        <v>0</v>
      </c>
      <c r="G142" s="117">
        <v>85779368.878362969</v>
      </c>
      <c r="H142" s="123">
        <v>0.94983870273530024</v>
      </c>
    </row>
    <row r="143" spans="1:8" ht="15" customHeight="1" x14ac:dyDescent="0.25">
      <c r="A143" s="122" t="s">
        <v>175</v>
      </c>
      <c r="B143" s="117">
        <v>34302764.299999997</v>
      </c>
      <c r="C143" s="117">
        <v>-34302764.299999997</v>
      </c>
      <c r="D143" s="117">
        <v>0</v>
      </c>
      <c r="E143" s="117">
        <v>32582093.142946761</v>
      </c>
      <c r="F143" s="117">
        <v>-32582093.142946761</v>
      </c>
      <c r="G143" s="117">
        <v>0</v>
      </c>
      <c r="H143" s="123">
        <v>0.94983870273530013</v>
      </c>
    </row>
    <row r="144" spans="1:8" ht="15" customHeight="1" x14ac:dyDescent="0.25">
      <c r="A144" s="122" t="s">
        <v>176</v>
      </c>
      <c r="B144" s="117">
        <v>8486383.4900000002</v>
      </c>
      <c r="C144" s="117">
        <v>0</v>
      </c>
      <c r="D144" s="117">
        <v>8486383.4900000002</v>
      </c>
      <c r="E144" s="117">
        <v>8060695.4850558694</v>
      </c>
      <c r="F144" s="117">
        <v>0</v>
      </c>
      <c r="G144" s="117">
        <v>8060695.4850558694</v>
      </c>
      <c r="H144" s="123">
        <v>0.94983870273530013</v>
      </c>
    </row>
    <row r="145" spans="1:8" ht="15" customHeight="1" x14ac:dyDescent="0.25">
      <c r="A145" s="122" t="s">
        <v>177</v>
      </c>
      <c r="B145" s="117">
        <v>46633499.190000013</v>
      </c>
      <c r="C145" s="117">
        <v>0</v>
      </c>
      <c r="D145" s="117">
        <v>46633499.190000013</v>
      </c>
      <c r="E145" s="117">
        <v>44294302.374637283</v>
      </c>
      <c r="F145" s="117">
        <v>0</v>
      </c>
      <c r="G145" s="117">
        <v>44294302.374637283</v>
      </c>
      <c r="H145" s="123">
        <v>0.94983870273530013</v>
      </c>
    </row>
    <row r="146" spans="1:8" ht="15" customHeight="1" x14ac:dyDescent="0.25">
      <c r="A146" s="122" t="s">
        <v>178</v>
      </c>
      <c r="B146" s="117">
        <v>98024.18</v>
      </c>
      <c r="C146" s="117">
        <v>0</v>
      </c>
      <c r="D146" s="117">
        <v>98024.18</v>
      </c>
      <c r="E146" s="117">
        <v>93107.159967891552</v>
      </c>
      <c r="F146" s="117">
        <v>0</v>
      </c>
      <c r="G146" s="117">
        <v>93107.159967891552</v>
      </c>
      <c r="H146" s="123">
        <v>0.94983870273530024</v>
      </c>
    </row>
    <row r="147" spans="1:8" ht="15" customHeight="1" x14ac:dyDescent="0.25">
      <c r="A147" s="122" t="s">
        <v>179</v>
      </c>
      <c r="B147" s="117">
        <v>59807332.860000014</v>
      </c>
      <c r="C147" s="117">
        <v>0</v>
      </c>
      <c r="D147" s="117">
        <v>59807332.860000014</v>
      </c>
      <c r="E147" s="117">
        <v>56807319.457800701</v>
      </c>
      <c r="F147" s="117">
        <v>0</v>
      </c>
      <c r="G147" s="117">
        <v>56807319.457800701</v>
      </c>
      <c r="H147" s="123">
        <v>0.94983870273530013</v>
      </c>
    </row>
    <row r="148" spans="1:8" ht="15" customHeight="1" x14ac:dyDescent="0.25">
      <c r="A148" s="122" t="s">
        <v>180</v>
      </c>
      <c r="B148" s="117">
        <v>259500</v>
      </c>
      <c r="C148" s="117">
        <v>-259500</v>
      </c>
      <c r="D148" s="117">
        <v>0</v>
      </c>
      <c r="E148" s="117">
        <v>246483.14335981038</v>
      </c>
      <c r="F148" s="117">
        <v>-246483.14335981038</v>
      </c>
      <c r="G148" s="117">
        <v>0</v>
      </c>
      <c r="H148" s="123">
        <v>0.94983870273530013</v>
      </c>
    </row>
    <row r="149" spans="1:8" ht="15" customHeight="1" x14ac:dyDescent="0.25">
      <c r="A149" s="122" t="s">
        <v>183</v>
      </c>
      <c r="B149" s="117">
        <v>70549266.889999956</v>
      </c>
      <c r="C149" s="117">
        <v>0</v>
      </c>
      <c r="D149" s="117">
        <v>70549266.889999956</v>
      </c>
      <c r="E149" s="117">
        <v>67117697.215146139</v>
      </c>
      <c r="F149" s="117">
        <v>0</v>
      </c>
      <c r="G149" s="117">
        <v>67117697.215146139</v>
      </c>
      <c r="H149" s="123">
        <v>0.95135924402723704</v>
      </c>
    </row>
    <row r="150" spans="1:8" ht="15" customHeight="1" x14ac:dyDescent="0.25">
      <c r="A150" s="122" t="s">
        <v>184</v>
      </c>
      <c r="B150" s="117">
        <v>22702341.899999995</v>
      </c>
      <c r="C150" s="117">
        <v>0</v>
      </c>
      <c r="D150" s="117">
        <v>22702341.899999995</v>
      </c>
      <c r="E150" s="117">
        <v>21563562.979349244</v>
      </c>
      <c r="F150" s="117">
        <v>0</v>
      </c>
      <c r="G150" s="117">
        <v>21563562.979349244</v>
      </c>
      <c r="H150" s="123">
        <v>0.94983870273530013</v>
      </c>
    </row>
    <row r="151" spans="1:8" ht="15" customHeight="1" x14ac:dyDescent="0.25">
      <c r="A151" s="122" t="s">
        <v>185</v>
      </c>
      <c r="B151" s="117">
        <v>1501800</v>
      </c>
      <c r="C151" s="117">
        <v>-1501800</v>
      </c>
      <c r="D151" s="117">
        <v>0</v>
      </c>
      <c r="E151" s="117">
        <v>1426467.7637678736</v>
      </c>
      <c r="F151" s="117">
        <v>-1426467.7637678736</v>
      </c>
      <c r="G151" s="117">
        <v>0</v>
      </c>
      <c r="H151" s="123">
        <v>0.94983870273530002</v>
      </c>
    </row>
    <row r="152" spans="1:8" ht="15" customHeight="1" x14ac:dyDescent="0.25">
      <c r="A152" s="122" t="s">
        <v>186</v>
      </c>
      <c r="B152" s="117">
        <v>36446262.539999999</v>
      </c>
      <c r="C152" s="117">
        <v>0</v>
      </c>
      <c r="D152" s="117">
        <v>36446262.539999999</v>
      </c>
      <c r="E152" s="117">
        <v>34673488.777672604</v>
      </c>
      <c r="F152" s="117">
        <v>0</v>
      </c>
      <c r="G152" s="117">
        <v>34673488.777672604</v>
      </c>
      <c r="H152" s="123">
        <v>0.95135924402723693</v>
      </c>
    </row>
    <row r="153" spans="1:8" ht="15" customHeight="1" x14ac:dyDescent="0.25">
      <c r="A153" s="122" t="s">
        <v>187</v>
      </c>
      <c r="B153" s="117">
        <v>6279026.5200000005</v>
      </c>
      <c r="C153" s="117">
        <v>0</v>
      </c>
      <c r="D153" s="117">
        <v>6279026.5200000005</v>
      </c>
      <c r="E153" s="117">
        <v>5973609.9232941736</v>
      </c>
      <c r="F153" s="117">
        <v>0</v>
      </c>
      <c r="G153" s="117">
        <v>5973609.9232941736</v>
      </c>
      <c r="H153" s="123">
        <v>0.95135924402723704</v>
      </c>
    </row>
    <row r="154" spans="1:8" ht="15" customHeight="1" thickBot="1" x14ac:dyDescent="0.3">
      <c r="A154" s="122" t="s">
        <v>188</v>
      </c>
      <c r="B154" s="117">
        <v>9530544.7000000011</v>
      </c>
      <c r="C154" s="117">
        <v>0</v>
      </c>
      <c r="D154" s="117">
        <v>9530544.7000000011</v>
      </c>
      <c r="E154" s="117">
        <v>9066971.800959792</v>
      </c>
      <c r="F154" s="117">
        <v>0</v>
      </c>
      <c r="G154" s="117">
        <v>9066971.800959792</v>
      </c>
      <c r="H154" s="123">
        <v>0.95135924402723704</v>
      </c>
    </row>
    <row r="155" spans="1:8" ht="15" customHeight="1" x14ac:dyDescent="0.25">
      <c r="A155" s="121" t="s">
        <v>173</v>
      </c>
      <c r="B155" s="124">
        <v>386906152.39999998</v>
      </c>
      <c r="C155" s="124">
        <v>-36064064.299999997</v>
      </c>
      <c r="D155" s="124">
        <v>350842088.09999996</v>
      </c>
      <c r="E155" s="124">
        <v>367685168.10232115</v>
      </c>
      <c r="F155" s="124">
        <v>-34255044.050074443</v>
      </c>
      <c r="G155" s="124">
        <v>333430124.05224669</v>
      </c>
      <c r="H155" s="125">
        <v>0.95032132681672288</v>
      </c>
    </row>
    <row r="156" spans="1:8" ht="15" customHeight="1" thickBot="1" x14ac:dyDescent="0.3"/>
    <row r="157" spans="1:8" ht="15" customHeight="1" x14ac:dyDescent="0.25">
      <c r="A157" s="119" t="s">
        <v>144</v>
      </c>
      <c r="B157" s="124">
        <v>386906152.39999998</v>
      </c>
      <c r="C157" s="124">
        <v>-36064064.299999997</v>
      </c>
      <c r="D157" s="124">
        <v>350842088.09999996</v>
      </c>
      <c r="E157" s="124">
        <v>367685168.10232115</v>
      </c>
      <c r="F157" s="124">
        <v>-34255044.050074443</v>
      </c>
      <c r="G157" s="124">
        <v>333430124.05224669</v>
      </c>
      <c r="H157" s="126">
        <v>0.95032132681672288</v>
      </c>
    </row>
    <row r="158" spans="1:8" ht="15" customHeight="1" x14ac:dyDescent="0.25"/>
    <row r="159" spans="1:8" ht="15" customHeight="1" x14ac:dyDescent="0.25">
      <c r="A159" s="119" t="s">
        <v>145</v>
      </c>
      <c r="B159" s="117"/>
      <c r="C159" s="117"/>
      <c r="D159" s="117"/>
      <c r="E159" s="117"/>
      <c r="F159" s="117"/>
      <c r="G159" s="117"/>
      <c r="H159" s="120"/>
    </row>
    <row r="160" spans="1:8" ht="15" customHeight="1" x14ac:dyDescent="0.25">
      <c r="A160" s="121" t="s">
        <v>156</v>
      </c>
      <c r="B160" s="117"/>
      <c r="C160" s="117"/>
      <c r="D160" s="117"/>
      <c r="E160" s="117"/>
      <c r="F160" s="117"/>
      <c r="G160" s="117"/>
      <c r="H160" s="120"/>
    </row>
    <row r="161" spans="1:8" ht="15" customHeight="1" x14ac:dyDescent="0.25">
      <c r="A161" s="122" t="s">
        <v>189</v>
      </c>
      <c r="B161" s="117">
        <v>20532279.980000027</v>
      </c>
      <c r="C161" s="117">
        <v>0</v>
      </c>
      <c r="D161" s="117">
        <v>20532279.980000027</v>
      </c>
      <c r="E161" s="117">
        <v>19502354.180401199</v>
      </c>
      <c r="F161" s="117">
        <v>0</v>
      </c>
      <c r="G161" s="117">
        <v>19502354.180401199</v>
      </c>
      <c r="H161" s="123">
        <v>0.94983870273530013</v>
      </c>
    </row>
    <row r="162" spans="1:8" ht="15" customHeight="1" x14ac:dyDescent="0.25">
      <c r="A162" s="122" t="s">
        <v>190</v>
      </c>
      <c r="B162" s="117">
        <v>266147.18</v>
      </c>
      <c r="C162" s="117">
        <v>-266147.18</v>
      </c>
      <c r="D162" s="117">
        <v>0</v>
      </c>
      <c r="E162" s="117">
        <v>252796.89218785841</v>
      </c>
      <c r="F162" s="117">
        <v>-252796.89218785841</v>
      </c>
      <c r="G162" s="117">
        <v>0</v>
      </c>
      <c r="H162" s="123">
        <v>0.94983870273530013</v>
      </c>
    </row>
    <row r="163" spans="1:8" ht="15" customHeight="1" x14ac:dyDescent="0.25">
      <c r="A163" s="122" t="s">
        <v>191</v>
      </c>
      <c r="B163" s="117">
        <v>18821961.089999996</v>
      </c>
      <c r="C163" s="117">
        <v>0</v>
      </c>
      <c r="D163" s="117">
        <v>18821961.089999996</v>
      </c>
      <c r="E163" s="117">
        <v>17877827.104659893</v>
      </c>
      <c r="F163" s="117">
        <v>0</v>
      </c>
      <c r="G163" s="117">
        <v>17877827.104659893</v>
      </c>
      <c r="H163" s="123">
        <v>0.94983870273530013</v>
      </c>
    </row>
    <row r="164" spans="1:8" ht="15" customHeight="1" x14ac:dyDescent="0.25">
      <c r="A164" s="122" t="s">
        <v>192</v>
      </c>
      <c r="B164" s="117">
        <v>27175296.170000002</v>
      </c>
      <c r="C164" s="117">
        <v>0</v>
      </c>
      <c r="D164" s="117">
        <v>27175296.170000002</v>
      </c>
      <c r="E164" s="117">
        <v>25812148.060560372</v>
      </c>
      <c r="F164" s="117">
        <v>0</v>
      </c>
      <c r="G164" s="117">
        <v>25812148.060560372</v>
      </c>
      <c r="H164" s="123">
        <v>0.94983870273530013</v>
      </c>
    </row>
    <row r="165" spans="1:8" ht="15" customHeight="1" x14ac:dyDescent="0.25">
      <c r="A165" s="122" t="s">
        <v>193</v>
      </c>
      <c r="B165" s="117">
        <v>1943814.7600000002</v>
      </c>
      <c r="C165" s="117">
        <v>-1943814.7600000002</v>
      </c>
      <c r="D165" s="117">
        <v>0</v>
      </c>
      <c r="E165" s="117">
        <v>1846310.4899961289</v>
      </c>
      <c r="F165" s="117">
        <v>-1846310.4899961289</v>
      </c>
      <c r="G165" s="117">
        <v>0</v>
      </c>
      <c r="H165" s="123">
        <v>0.94983870273530013</v>
      </c>
    </row>
    <row r="166" spans="1:8" ht="15" customHeight="1" x14ac:dyDescent="0.25">
      <c r="A166" s="122" t="s">
        <v>194</v>
      </c>
      <c r="B166" s="117">
        <v>4243153.125</v>
      </c>
      <c r="C166" s="117">
        <v>0</v>
      </c>
      <c r="D166" s="117">
        <v>4243153.125</v>
      </c>
      <c r="E166" s="117">
        <v>4030311.059757235</v>
      </c>
      <c r="F166" s="117">
        <v>0</v>
      </c>
      <c r="G166" s="117">
        <v>4030311.059757235</v>
      </c>
      <c r="H166" s="123">
        <v>0.94983870273530013</v>
      </c>
    </row>
    <row r="167" spans="1:8" ht="15" customHeight="1" x14ac:dyDescent="0.25">
      <c r="A167" s="122" t="s">
        <v>195</v>
      </c>
      <c r="B167" s="117">
        <v>1179188.46</v>
      </c>
      <c r="C167" s="117">
        <v>-1179188.46</v>
      </c>
      <c r="D167" s="117">
        <v>0</v>
      </c>
      <c r="E167" s="117">
        <v>1120038.8371268364</v>
      </c>
      <c r="F167" s="117">
        <v>-1120038.8371268364</v>
      </c>
      <c r="G167" s="117">
        <v>0</v>
      </c>
      <c r="H167" s="123">
        <v>0.94983870273530024</v>
      </c>
    </row>
    <row r="168" spans="1:8" ht="15" customHeight="1" x14ac:dyDescent="0.25">
      <c r="A168" s="122" t="s">
        <v>196</v>
      </c>
      <c r="B168" s="117">
        <v>8924066.7200000025</v>
      </c>
      <c r="C168" s="117">
        <v>0</v>
      </c>
      <c r="D168" s="117">
        <v>8924066.7200000025</v>
      </c>
      <c r="E168" s="117">
        <v>8489993.3683878276</v>
      </c>
      <c r="F168" s="117">
        <v>0</v>
      </c>
      <c r="G168" s="117">
        <v>8489993.3683878276</v>
      </c>
      <c r="H168" s="123">
        <v>0.95135924402723704</v>
      </c>
    </row>
    <row r="169" spans="1:8" ht="15" customHeight="1" x14ac:dyDescent="0.25">
      <c r="A169" s="122" t="s">
        <v>197</v>
      </c>
      <c r="B169" s="117">
        <v>216155.06</v>
      </c>
      <c r="C169" s="117">
        <v>-216155.06</v>
      </c>
      <c r="D169" s="117">
        <v>0</v>
      </c>
      <c r="E169" s="117">
        <v>205312.44178007095</v>
      </c>
      <c r="F169" s="117">
        <v>-205312.44178007095</v>
      </c>
      <c r="G169" s="117">
        <v>0</v>
      </c>
      <c r="H169" s="123">
        <v>0.94983870273530002</v>
      </c>
    </row>
    <row r="170" spans="1:8" ht="15" customHeight="1" x14ac:dyDescent="0.25">
      <c r="A170" s="122" t="s">
        <v>198</v>
      </c>
      <c r="B170" s="117">
        <v>11440157.619999992</v>
      </c>
      <c r="C170" s="117">
        <v>0</v>
      </c>
      <c r="D170" s="117">
        <v>11440157.619999992</v>
      </c>
      <c r="E170" s="117">
        <v>10866304.47286815</v>
      </c>
      <c r="F170" s="117">
        <v>0</v>
      </c>
      <c r="G170" s="117">
        <v>10866304.47286815</v>
      </c>
      <c r="H170" s="123">
        <v>0.94983870273530002</v>
      </c>
    </row>
    <row r="171" spans="1:8" ht="15" customHeight="1" x14ac:dyDescent="0.25">
      <c r="A171" s="122" t="s">
        <v>199</v>
      </c>
      <c r="B171" s="117">
        <v>321575.57999999996</v>
      </c>
      <c r="C171" s="117">
        <v>-321575.57999999996</v>
      </c>
      <c r="D171" s="117">
        <v>0</v>
      </c>
      <c r="E171" s="117">
        <v>305444.93173855171</v>
      </c>
      <c r="F171" s="117">
        <v>-305444.93173855171</v>
      </c>
      <c r="G171" s="117">
        <v>0</v>
      </c>
      <c r="H171" s="123">
        <v>0.94983870273530024</v>
      </c>
    </row>
    <row r="172" spans="1:8" ht="15" customHeight="1" x14ac:dyDescent="0.25">
      <c r="A172" s="122" t="s">
        <v>200</v>
      </c>
      <c r="B172" s="117">
        <v>66188013.649999976</v>
      </c>
      <c r="C172" s="117">
        <v>0</v>
      </c>
      <c r="D172" s="117">
        <v>66188013.649999976</v>
      </c>
      <c r="E172" s="117">
        <v>62968578.629728422</v>
      </c>
      <c r="F172" s="117">
        <v>0</v>
      </c>
      <c r="G172" s="117">
        <v>62968578.629728422</v>
      </c>
      <c r="H172" s="123">
        <v>0.95135924402723704</v>
      </c>
    </row>
    <row r="173" spans="1:8" ht="15" customHeight="1" x14ac:dyDescent="0.25">
      <c r="A173" s="122" t="s">
        <v>201</v>
      </c>
      <c r="B173" s="117">
        <v>4011770.4099999997</v>
      </c>
      <c r="C173" s="117">
        <v>-4011770.4099999997</v>
      </c>
      <c r="D173" s="117">
        <v>0</v>
      </c>
      <c r="E173" s="117">
        <v>3810534.801906263</v>
      </c>
      <c r="F173" s="117">
        <v>-3810534.801906263</v>
      </c>
      <c r="G173" s="117">
        <v>0</v>
      </c>
      <c r="H173" s="123">
        <v>0.94983870273530013</v>
      </c>
    </row>
    <row r="174" spans="1:8" ht="15" customHeight="1" x14ac:dyDescent="0.25">
      <c r="A174" s="122" t="s">
        <v>202</v>
      </c>
      <c r="B174" s="117">
        <v>5843318.780000004</v>
      </c>
      <c r="C174" s="117">
        <v>0</v>
      </c>
      <c r="D174" s="117">
        <v>5843318.780000004</v>
      </c>
      <c r="E174" s="117">
        <v>5559095.3371509612</v>
      </c>
      <c r="F174" s="117">
        <v>0</v>
      </c>
      <c r="G174" s="117">
        <v>5559095.3371509612</v>
      </c>
      <c r="H174" s="123">
        <v>0.95135924402723715</v>
      </c>
    </row>
    <row r="175" spans="1:8" ht="15" customHeight="1" x14ac:dyDescent="0.25">
      <c r="A175" s="122" t="s">
        <v>203</v>
      </c>
      <c r="B175" s="117">
        <v>27994.379999999997</v>
      </c>
      <c r="C175" s="117">
        <v>-27994.379999999997</v>
      </c>
      <c r="D175" s="117">
        <v>0</v>
      </c>
      <c r="E175" s="117">
        <v>26590.145583079029</v>
      </c>
      <c r="F175" s="117">
        <v>-26590.145583079029</v>
      </c>
      <c r="G175" s="117">
        <v>0</v>
      </c>
      <c r="H175" s="123">
        <v>0.94983870273530013</v>
      </c>
    </row>
    <row r="176" spans="1:8" ht="15" customHeight="1" x14ac:dyDescent="0.25">
      <c r="A176" s="122" t="s">
        <v>204</v>
      </c>
      <c r="B176" s="117">
        <v>3277462.5999999992</v>
      </c>
      <c r="C176" s="117">
        <v>0</v>
      </c>
      <c r="D176" s="117">
        <v>3277462.5999999992</v>
      </c>
      <c r="E176" s="117">
        <v>3113060.8242474631</v>
      </c>
      <c r="F176" s="117">
        <v>0</v>
      </c>
      <c r="G176" s="117">
        <v>3113060.8242474631</v>
      </c>
      <c r="H176" s="123">
        <v>0.94983870273530013</v>
      </c>
    </row>
    <row r="177" spans="1:8" ht="15" customHeight="1" x14ac:dyDescent="0.25">
      <c r="A177" s="122" t="s">
        <v>205</v>
      </c>
      <c r="B177" s="117">
        <v>3363891.3299999996</v>
      </c>
      <c r="C177" s="117">
        <v>0</v>
      </c>
      <c r="D177" s="117">
        <v>3363891.3299999996</v>
      </c>
      <c r="E177" s="117">
        <v>3195154.1770297228</v>
      </c>
      <c r="F177" s="117">
        <v>0</v>
      </c>
      <c r="G177" s="117">
        <v>3195154.1770297228</v>
      </c>
      <c r="H177" s="123">
        <v>0.94983870273530002</v>
      </c>
    </row>
    <row r="178" spans="1:8" ht="15" customHeight="1" thickBot="1" x14ac:dyDescent="0.3">
      <c r="A178" s="122" t="s">
        <v>206</v>
      </c>
      <c r="B178" s="117">
        <v>-2.1653249859809875E-8</v>
      </c>
      <c r="C178" s="117">
        <v>2.1653249859809875E-8</v>
      </c>
      <c r="D178" s="117">
        <v>0</v>
      </c>
      <c r="E178" s="117">
        <v>-2.1653249859809875E-8</v>
      </c>
      <c r="F178" s="117">
        <v>2.1653249859809875E-8</v>
      </c>
      <c r="G178" s="117">
        <v>0</v>
      </c>
      <c r="H178" s="123">
        <v>1</v>
      </c>
    </row>
    <row r="179" spans="1:8" ht="15" customHeight="1" x14ac:dyDescent="0.25">
      <c r="A179" s="121" t="s">
        <v>173</v>
      </c>
      <c r="B179" s="124">
        <v>177776246.89499995</v>
      </c>
      <c r="C179" s="124">
        <v>-7966645.8299999787</v>
      </c>
      <c r="D179" s="124">
        <v>169809601.06499997</v>
      </c>
      <c r="E179" s="124">
        <v>168981855.75511003</v>
      </c>
      <c r="F179" s="124">
        <v>-7567028.5403187666</v>
      </c>
      <c r="G179" s="124">
        <v>161414827.21479127</v>
      </c>
      <c r="H179" s="125">
        <v>0.95053112385095995</v>
      </c>
    </row>
    <row r="180" spans="1:8" ht="15" customHeight="1" thickBot="1" x14ac:dyDescent="0.3"/>
    <row r="181" spans="1:8" ht="15" customHeight="1" x14ac:dyDescent="0.25">
      <c r="A181" s="119" t="s">
        <v>153</v>
      </c>
      <c r="B181" s="124">
        <v>177776246.89499995</v>
      </c>
      <c r="C181" s="124">
        <v>-7966645.8299999787</v>
      </c>
      <c r="D181" s="124">
        <v>169809601.06499997</v>
      </c>
      <c r="E181" s="124">
        <v>168981855.75511003</v>
      </c>
      <c r="F181" s="124">
        <v>-7567028.5403187666</v>
      </c>
      <c r="G181" s="124">
        <v>161414827.21479127</v>
      </c>
      <c r="H181" s="126">
        <v>0.95053112385095995</v>
      </c>
    </row>
    <row r="182" spans="1:8" ht="15" customHeight="1" x14ac:dyDescent="0.25"/>
    <row r="183" spans="1:8" ht="15" customHeight="1" x14ac:dyDescent="0.25">
      <c r="A183" s="119" t="s">
        <v>207</v>
      </c>
      <c r="B183" s="117"/>
      <c r="C183" s="117"/>
      <c r="D183" s="117"/>
      <c r="E183" s="117"/>
      <c r="F183" s="117"/>
      <c r="G183" s="117"/>
      <c r="H183" s="120"/>
    </row>
    <row r="184" spans="1:8" ht="15" customHeight="1" x14ac:dyDescent="0.25">
      <c r="A184" s="121" t="s">
        <v>156</v>
      </c>
      <c r="B184" s="117"/>
      <c r="C184" s="117"/>
      <c r="D184" s="117"/>
      <c r="E184" s="117"/>
      <c r="F184" s="117"/>
      <c r="G184" s="117"/>
      <c r="H184" s="120"/>
    </row>
    <row r="185" spans="1:8" ht="15" customHeight="1" x14ac:dyDescent="0.25">
      <c r="A185" s="122" t="s">
        <v>208</v>
      </c>
      <c r="B185" s="117">
        <v>6760161.3399999999</v>
      </c>
      <c r="C185" s="117">
        <v>0</v>
      </c>
      <c r="D185" s="117">
        <v>6760161.3399999999</v>
      </c>
      <c r="E185" s="117">
        <v>6066685.7579038665</v>
      </c>
      <c r="F185" s="117">
        <v>0</v>
      </c>
      <c r="G185" s="117">
        <v>6066685.7579038665</v>
      </c>
      <c r="H185" s="123">
        <v>0.89741730304677414</v>
      </c>
    </row>
    <row r="186" spans="1:8" ht="15" customHeight="1" x14ac:dyDescent="0.25">
      <c r="A186" s="122" t="s">
        <v>209</v>
      </c>
      <c r="B186" s="117">
        <v>10182228.640000001</v>
      </c>
      <c r="C186" s="117">
        <v>0</v>
      </c>
      <c r="D186" s="117">
        <v>10182228.640000001</v>
      </c>
      <c r="E186" s="117">
        <v>9137708.1651144233</v>
      </c>
      <c r="F186" s="117">
        <v>0</v>
      </c>
      <c r="G186" s="117">
        <v>9137708.1651144233</v>
      </c>
      <c r="H186" s="123">
        <v>0.89741730304677414</v>
      </c>
    </row>
    <row r="187" spans="1:8" ht="15" customHeight="1" x14ac:dyDescent="0.25">
      <c r="A187" s="122" t="s">
        <v>210</v>
      </c>
      <c r="B187" s="117">
        <v>1971588.04</v>
      </c>
      <c r="C187" s="117">
        <v>0</v>
      </c>
      <c r="D187" s="117">
        <v>1971588.04</v>
      </c>
      <c r="E187" s="117">
        <v>1769337.2215760755</v>
      </c>
      <c r="F187" s="117">
        <v>0</v>
      </c>
      <c r="G187" s="117">
        <v>1769337.2215760755</v>
      </c>
      <c r="H187" s="123">
        <v>0.89741730304677414</v>
      </c>
    </row>
    <row r="188" spans="1:8" ht="15" customHeight="1" x14ac:dyDescent="0.25">
      <c r="A188" s="122" t="s">
        <v>211</v>
      </c>
      <c r="B188" s="117">
        <v>1154290.6000000006</v>
      </c>
      <c r="C188" s="117">
        <v>0</v>
      </c>
      <c r="D188" s="117">
        <v>1154290.6000000006</v>
      </c>
      <c r="E188" s="117">
        <v>1035880.3571842433</v>
      </c>
      <c r="F188" s="117">
        <v>0</v>
      </c>
      <c r="G188" s="117">
        <v>1035880.3571842433</v>
      </c>
      <c r="H188" s="123">
        <v>0.89741730304677414</v>
      </c>
    </row>
    <row r="189" spans="1:8" ht="15" customHeight="1" x14ac:dyDescent="0.25">
      <c r="A189" s="122" t="s">
        <v>212</v>
      </c>
      <c r="B189" s="117">
        <v>18578000</v>
      </c>
      <c r="C189" s="117">
        <v>0</v>
      </c>
      <c r="D189" s="117">
        <v>18578000</v>
      </c>
      <c r="E189" s="117">
        <v>16672218.65600297</v>
      </c>
      <c r="F189" s="117">
        <v>0</v>
      </c>
      <c r="G189" s="117">
        <v>16672218.65600297</v>
      </c>
      <c r="H189" s="123">
        <v>0.89741730304677414</v>
      </c>
    </row>
    <row r="190" spans="1:8" ht="15" customHeight="1" x14ac:dyDescent="0.25">
      <c r="A190" s="122" t="s">
        <v>214</v>
      </c>
      <c r="B190" s="117">
        <v>232688.7</v>
      </c>
      <c r="C190" s="117">
        <v>-232688.7</v>
      </c>
      <c r="D190" s="117">
        <v>0</v>
      </c>
      <c r="E190" s="117">
        <v>232688.7</v>
      </c>
      <c r="F190" s="117">
        <v>-232688.7</v>
      </c>
      <c r="G190" s="117">
        <v>0</v>
      </c>
      <c r="H190" s="123">
        <v>1</v>
      </c>
    </row>
    <row r="191" spans="1:8" ht="15" customHeight="1" x14ac:dyDescent="0.25">
      <c r="A191" s="122" t="s">
        <v>215</v>
      </c>
      <c r="B191" s="117">
        <v>2626448.63</v>
      </c>
      <c r="C191" s="117">
        <v>0</v>
      </c>
      <c r="D191" s="117">
        <v>2626448.63</v>
      </c>
      <c r="E191" s="117">
        <v>2357020.4461254948</v>
      </c>
      <c r="F191" s="117">
        <v>0</v>
      </c>
      <c r="G191" s="117">
        <v>2357020.4461254948</v>
      </c>
      <c r="H191" s="123">
        <v>0.89741730304677414</v>
      </c>
    </row>
    <row r="192" spans="1:8" ht="15" customHeight="1" x14ac:dyDescent="0.25">
      <c r="A192" s="122" t="s">
        <v>216</v>
      </c>
      <c r="B192" s="117">
        <v>250876</v>
      </c>
      <c r="C192" s="117">
        <v>0</v>
      </c>
      <c r="D192" s="117">
        <v>250876</v>
      </c>
      <c r="E192" s="117">
        <v>225140.46331916252</v>
      </c>
      <c r="F192" s="117">
        <v>0</v>
      </c>
      <c r="G192" s="117">
        <v>225140.46331916252</v>
      </c>
      <c r="H192" s="123">
        <v>0.89741730304677414</v>
      </c>
    </row>
    <row r="193" spans="1:8" ht="15" customHeight="1" x14ac:dyDescent="0.25">
      <c r="A193" s="122" t="s">
        <v>217</v>
      </c>
      <c r="B193" s="117">
        <v>320400.54000000004</v>
      </c>
      <c r="C193" s="117">
        <v>0</v>
      </c>
      <c r="D193" s="117">
        <v>320400.54000000004</v>
      </c>
      <c r="E193" s="117">
        <v>287532.98850153014</v>
      </c>
      <c r="F193" s="117">
        <v>0</v>
      </c>
      <c r="G193" s="117">
        <v>287532.98850153014</v>
      </c>
      <c r="H193" s="123">
        <v>0.89741730304677425</v>
      </c>
    </row>
    <row r="194" spans="1:8" ht="15" customHeight="1" x14ac:dyDescent="0.25">
      <c r="A194" s="122" t="s">
        <v>218</v>
      </c>
      <c r="B194" s="117">
        <v>4426814.76</v>
      </c>
      <c r="C194" s="117">
        <v>0</v>
      </c>
      <c r="D194" s="117">
        <v>4426814.76</v>
      </c>
      <c r="E194" s="117">
        <v>3972700.1630068524</v>
      </c>
      <c r="F194" s="117">
        <v>0</v>
      </c>
      <c r="G194" s="117">
        <v>3972700.1630068524</v>
      </c>
      <c r="H194" s="123">
        <v>0.89741730304677414</v>
      </c>
    </row>
    <row r="195" spans="1:8" ht="15" customHeight="1" x14ac:dyDescent="0.25">
      <c r="A195" s="122" t="s">
        <v>219</v>
      </c>
      <c r="B195" s="117">
        <v>6300011.3899999987</v>
      </c>
      <c r="C195" s="117">
        <v>0</v>
      </c>
      <c r="D195" s="117">
        <v>6300011.3899999987</v>
      </c>
      <c r="E195" s="117">
        <v>5653739.2307777572</v>
      </c>
      <c r="F195" s="117">
        <v>0</v>
      </c>
      <c r="G195" s="117">
        <v>5653739.2307777572</v>
      </c>
      <c r="H195" s="123">
        <v>0.89741730304677403</v>
      </c>
    </row>
    <row r="196" spans="1:8" ht="15" customHeight="1" x14ac:dyDescent="0.25">
      <c r="A196" s="122" t="s">
        <v>220</v>
      </c>
      <c r="B196" s="117">
        <v>1908799.5599999996</v>
      </c>
      <c r="C196" s="117">
        <v>-1908799.5599999996</v>
      </c>
      <c r="D196" s="117">
        <v>0</v>
      </c>
      <c r="E196" s="117">
        <v>1813051.6978521112</v>
      </c>
      <c r="F196" s="117">
        <v>-1813051.6978521112</v>
      </c>
      <c r="G196" s="117">
        <v>0</v>
      </c>
      <c r="H196" s="123">
        <v>0.94983870273530002</v>
      </c>
    </row>
    <row r="197" spans="1:8" ht="15" customHeight="1" x14ac:dyDescent="0.25">
      <c r="A197" s="122" t="s">
        <v>221</v>
      </c>
      <c r="B197" s="117">
        <v>10625206.700000003</v>
      </c>
      <c r="C197" s="117">
        <v>0</v>
      </c>
      <c r="D197" s="117">
        <v>10625206.700000003</v>
      </c>
      <c r="E197" s="117">
        <v>9535244.3410285171</v>
      </c>
      <c r="F197" s="117">
        <v>0</v>
      </c>
      <c r="G197" s="117">
        <v>9535244.3410285171</v>
      </c>
      <c r="H197" s="123">
        <v>0.89741730304677414</v>
      </c>
    </row>
    <row r="198" spans="1:8" ht="15" customHeight="1" x14ac:dyDescent="0.25">
      <c r="A198" s="122" t="s">
        <v>222</v>
      </c>
      <c r="B198" s="117">
        <v>1266538.99</v>
      </c>
      <c r="C198" s="117">
        <v>0</v>
      </c>
      <c r="D198" s="117">
        <v>1266538.99</v>
      </c>
      <c r="E198" s="117">
        <v>1136614.0046093853</v>
      </c>
      <c r="F198" s="117">
        <v>0</v>
      </c>
      <c r="G198" s="117">
        <v>1136614.0046093853</v>
      </c>
      <c r="H198" s="123">
        <v>0.89741730304677414</v>
      </c>
    </row>
    <row r="199" spans="1:8" ht="15" customHeight="1" thickBot="1" x14ac:dyDescent="0.3">
      <c r="A199" s="122" t="s">
        <v>223</v>
      </c>
      <c r="B199" s="117">
        <v>718181.13000000024</v>
      </c>
      <c r="C199" s="117">
        <v>0</v>
      </c>
      <c r="D199" s="117">
        <v>718181.13000000024</v>
      </c>
      <c r="E199" s="117">
        <v>644508.17278368492</v>
      </c>
      <c r="F199" s="117">
        <v>0</v>
      </c>
      <c r="G199" s="117">
        <v>644508.17278368492</v>
      </c>
      <c r="H199" s="123">
        <v>0.89741730304677414</v>
      </c>
    </row>
    <row r="200" spans="1:8" ht="15" customHeight="1" x14ac:dyDescent="0.25">
      <c r="A200" s="121" t="s">
        <v>173</v>
      </c>
      <c r="B200" s="124">
        <v>67322235.020000011</v>
      </c>
      <c r="C200" s="124">
        <v>-2141488.2599999998</v>
      </c>
      <c r="D200" s="124">
        <v>65180746.760000013</v>
      </c>
      <c r="E200" s="124">
        <v>60540070.365786076</v>
      </c>
      <c r="F200" s="124">
        <v>-2045740.3978521111</v>
      </c>
      <c r="G200" s="124">
        <v>58494329.967933968</v>
      </c>
      <c r="H200" s="125">
        <v>0.89925817744762782</v>
      </c>
    </row>
    <row r="201" spans="1:8" ht="15" customHeight="1" thickBot="1" x14ac:dyDescent="0.3"/>
    <row r="202" spans="1:8" ht="15" customHeight="1" x14ac:dyDescent="0.25">
      <c r="A202" s="119" t="s">
        <v>224</v>
      </c>
      <c r="B202" s="124">
        <v>67322235.020000011</v>
      </c>
      <c r="C202" s="124">
        <v>-2141488.2599999998</v>
      </c>
      <c r="D202" s="124">
        <v>65180746.760000013</v>
      </c>
      <c r="E202" s="124">
        <v>60540070.365786076</v>
      </c>
      <c r="F202" s="124">
        <v>-2045740.3978521111</v>
      </c>
      <c r="G202" s="124">
        <v>58494329.967933968</v>
      </c>
      <c r="H202" s="126">
        <v>0.89925817744762782</v>
      </c>
    </row>
    <row r="203" spans="1:8" ht="15" customHeight="1" x14ac:dyDescent="0.25"/>
    <row r="204" spans="1:8" ht="15" customHeight="1" x14ac:dyDescent="0.25">
      <c r="A204" s="119" t="s">
        <v>225</v>
      </c>
      <c r="B204" s="117"/>
      <c r="C204" s="117"/>
      <c r="D204" s="117"/>
      <c r="E204" s="117"/>
      <c r="F204" s="117"/>
      <c r="G204" s="117"/>
      <c r="H204" s="120"/>
    </row>
    <row r="205" spans="1:8" ht="15" customHeight="1" x14ac:dyDescent="0.25">
      <c r="A205" s="121" t="s">
        <v>156</v>
      </c>
      <c r="B205" s="117"/>
      <c r="C205" s="117"/>
      <c r="D205" s="117"/>
      <c r="E205" s="117"/>
      <c r="F205" s="117"/>
      <c r="G205" s="117"/>
      <c r="H205" s="120"/>
    </row>
    <row r="206" spans="1:8" ht="15" customHeight="1" x14ac:dyDescent="0.25">
      <c r="A206" s="122" t="s">
        <v>226</v>
      </c>
      <c r="B206" s="117">
        <v>22988764.620000031</v>
      </c>
      <c r="C206" s="117">
        <v>0</v>
      </c>
      <c r="D206" s="117">
        <v>22988764.620000031</v>
      </c>
      <c r="E206" s="117">
        <v>22988764.620000031</v>
      </c>
      <c r="F206" s="117">
        <v>0</v>
      </c>
      <c r="G206" s="117">
        <v>22988764.620000031</v>
      </c>
      <c r="H206" s="123">
        <v>1</v>
      </c>
    </row>
    <row r="207" spans="1:8" ht="15" customHeight="1" x14ac:dyDescent="0.25">
      <c r="A207" s="122" t="s">
        <v>227</v>
      </c>
      <c r="B207" s="117">
        <v>4207539.5999999996</v>
      </c>
      <c r="C207" s="117">
        <v>0</v>
      </c>
      <c r="D207" s="117">
        <v>4207539.5999999996</v>
      </c>
      <c r="E207" s="117">
        <v>4207539.5999999996</v>
      </c>
      <c r="F207" s="117">
        <v>0</v>
      </c>
      <c r="G207" s="117">
        <v>4207539.5999999996</v>
      </c>
      <c r="H207" s="123">
        <v>1</v>
      </c>
    </row>
    <row r="208" spans="1:8" ht="15" customHeight="1" x14ac:dyDescent="0.25">
      <c r="A208" s="122" t="s">
        <v>228</v>
      </c>
      <c r="B208" s="117">
        <v>2572049.1800000002</v>
      </c>
      <c r="C208" s="117">
        <v>0</v>
      </c>
      <c r="D208" s="117">
        <v>2572049.1800000002</v>
      </c>
      <c r="E208" s="117">
        <v>2572049.1800000002</v>
      </c>
      <c r="F208" s="117">
        <v>0</v>
      </c>
      <c r="G208" s="117">
        <v>2572049.1800000002</v>
      </c>
      <c r="H208" s="123">
        <v>1</v>
      </c>
    </row>
    <row r="209" spans="1:8" ht="15" customHeight="1" x14ac:dyDescent="0.25">
      <c r="A209" s="122" t="s">
        <v>229</v>
      </c>
      <c r="B209" s="117">
        <v>7961823.9300000072</v>
      </c>
      <c r="C209" s="117">
        <v>0</v>
      </c>
      <c r="D209" s="117">
        <v>7961823.9300000072</v>
      </c>
      <c r="E209" s="117">
        <v>7961823.9300000072</v>
      </c>
      <c r="F209" s="117">
        <v>0</v>
      </c>
      <c r="G209" s="117">
        <v>7961823.9300000072</v>
      </c>
      <c r="H209" s="123">
        <v>1</v>
      </c>
    </row>
    <row r="210" spans="1:8" ht="15" customHeight="1" x14ac:dyDescent="0.25">
      <c r="A210" s="122" t="s">
        <v>230</v>
      </c>
      <c r="B210" s="117">
        <v>6039414.370000001</v>
      </c>
      <c r="C210" s="117">
        <v>0</v>
      </c>
      <c r="D210" s="117">
        <v>6039414.370000001</v>
      </c>
      <c r="E210" s="117">
        <v>6039414.370000001</v>
      </c>
      <c r="F210" s="117">
        <v>0</v>
      </c>
      <c r="G210" s="117">
        <v>6039414.370000001</v>
      </c>
      <c r="H210" s="123">
        <v>1</v>
      </c>
    </row>
    <row r="211" spans="1:8" ht="15" customHeight="1" x14ac:dyDescent="0.25">
      <c r="A211" s="122" t="s">
        <v>231</v>
      </c>
      <c r="B211" s="117">
        <v>307667.08</v>
      </c>
      <c r="C211" s="117">
        <v>0</v>
      </c>
      <c r="D211" s="117">
        <v>307667.08</v>
      </c>
      <c r="E211" s="117">
        <v>0</v>
      </c>
      <c r="F211" s="117">
        <v>0</v>
      </c>
      <c r="G211" s="117">
        <v>0</v>
      </c>
      <c r="H211" s="123">
        <v>0</v>
      </c>
    </row>
    <row r="212" spans="1:8" ht="15" customHeight="1" x14ac:dyDescent="0.25">
      <c r="A212" s="122" t="s">
        <v>232</v>
      </c>
      <c r="B212" s="117">
        <v>7245472.0899999971</v>
      </c>
      <c r="C212" s="117">
        <v>0</v>
      </c>
      <c r="D212" s="117">
        <v>7245472.0899999971</v>
      </c>
      <c r="E212" s="117">
        <v>0</v>
      </c>
      <c r="F212" s="117">
        <v>0</v>
      </c>
      <c r="G212" s="117">
        <v>0</v>
      </c>
      <c r="H212" s="123">
        <v>0</v>
      </c>
    </row>
    <row r="213" spans="1:8" ht="15" customHeight="1" x14ac:dyDescent="0.25">
      <c r="A213" s="122" t="s">
        <v>233</v>
      </c>
      <c r="B213" s="117">
        <v>2397048.7599999998</v>
      </c>
      <c r="C213" s="117">
        <v>0</v>
      </c>
      <c r="D213" s="117">
        <v>2397048.7599999998</v>
      </c>
      <c r="E213" s="117">
        <v>2397048.7599999998</v>
      </c>
      <c r="F213" s="117">
        <v>0</v>
      </c>
      <c r="G213" s="117">
        <v>2397048.7599999998</v>
      </c>
      <c r="H213" s="123">
        <v>1</v>
      </c>
    </row>
    <row r="214" spans="1:8" ht="15" customHeight="1" x14ac:dyDescent="0.25">
      <c r="A214" s="122" t="s">
        <v>234</v>
      </c>
      <c r="B214" s="117">
        <v>57162.119999999966</v>
      </c>
      <c r="C214" s="117">
        <v>-57162.119999999966</v>
      </c>
      <c r="D214" s="117">
        <v>0</v>
      </c>
      <c r="E214" s="117">
        <v>57162.119999999966</v>
      </c>
      <c r="F214" s="117">
        <v>-57162.119999999966</v>
      </c>
      <c r="G214" s="117">
        <v>0</v>
      </c>
      <c r="H214" s="123">
        <v>1</v>
      </c>
    </row>
    <row r="215" spans="1:8" ht="15" customHeight="1" x14ac:dyDescent="0.25">
      <c r="A215" s="122" t="s">
        <v>235</v>
      </c>
      <c r="B215" s="117">
        <v>72434517.029999956</v>
      </c>
      <c r="C215" s="117">
        <v>0</v>
      </c>
      <c r="D215" s="117">
        <v>72434517.029999956</v>
      </c>
      <c r="E215" s="117">
        <v>72434517.029999956</v>
      </c>
      <c r="F215" s="117">
        <v>0</v>
      </c>
      <c r="G215" s="117">
        <v>72434517.029999956</v>
      </c>
      <c r="H215" s="123">
        <v>1</v>
      </c>
    </row>
    <row r="216" spans="1:8" ht="15" customHeight="1" x14ac:dyDescent="0.25">
      <c r="A216" s="122" t="s">
        <v>236</v>
      </c>
      <c r="B216" s="117">
        <v>10197370.800000003</v>
      </c>
      <c r="C216" s="117">
        <v>0</v>
      </c>
      <c r="D216" s="117">
        <v>10197370.800000003</v>
      </c>
      <c r="E216" s="117">
        <v>10197370.800000003</v>
      </c>
      <c r="F216" s="117">
        <v>0</v>
      </c>
      <c r="G216" s="117">
        <v>10197370.800000003</v>
      </c>
      <c r="H216" s="123">
        <v>1</v>
      </c>
    </row>
    <row r="217" spans="1:8" ht="15" customHeight="1" x14ac:dyDescent="0.25">
      <c r="A217" s="122" t="s">
        <v>237</v>
      </c>
      <c r="B217" s="117">
        <v>18850165.720000017</v>
      </c>
      <c r="C217" s="117">
        <v>0</v>
      </c>
      <c r="D217" s="117">
        <v>18850165.720000017</v>
      </c>
      <c r="E217" s="117">
        <v>18850165.720000017</v>
      </c>
      <c r="F217" s="117">
        <v>0</v>
      </c>
      <c r="G217" s="117">
        <v>18850165.720000017</v>
      </c>
      <c r="H217" s="123">
        <v>1</v>
      </c>
    </row>
    <row r="218" spans="1:8" ht="15" customHeight="1" x14ac:dyDescent="0.25">
      <c r="A218" s="122" t="s">
        <v>238</v>
      </c>
      <c r="B218" s="117">
        <v>2046455.7700000005</v>
      </c>
      <c r="C218" s="117">
        <v>-2046455.7700000005</v>
      </c>
      <c r="D218" s="117">
        <v>0</v>
      </c>
      <c r="E218" s="117">
        <v>2046455.7700000005</v>
      </c>
      <c r="F218" s="117">
        <v>-2046455.7700000005</v>
      </c>
      <c r="G218" s="117">
        <v>0</v>
      </c>
      <c r="H218" s="123">
        <v>1</v>
      </c>
    </row>
    <row r="219" spans="1:8" ht="15" customHeight="1" x14ac:dyDescent="0.25">
      <c r="A219" s="122" t="s">
        <v>240</v>
      </c>
      <c r="B219" s="117">
        <v>9879273.0100000016</v>
      </c>
      <c r="C219" s="117">
        <v>0</v>
      </c>
      <c r="D219" s="117">
        <v>9879273.0100000016</v>
      </c>
      <c r="E219" s="117">
        <v>9879273.0100000016</v>
      </c>
      <c r="F219" s="117">
        <v>0</v>
      </c>
      <c r="G219" s="117">
        <v>9879273.0100000016</v>
      </c>
      <c r="H219" s="123">
        <v>1</v>
      </c>
    </row>
    <row r="220" spans="1:8" ht="15" customHeight="1" x14ac:dyDescent="0.25">
      <c r="A220" s="122" t="s">
        <v>241</v>
      </c>
      <c r="B220" s="117">
        <v>3102511.9</v>
      </c>
      <c r="C220" s="117">
        <v>-3102511.9</v>
      </c>
      <c r="D220" s="117">
        <v>0</v>
      </c>
      <c r="E220" s="117">
        <v>2946885.8783168313</v>
      </c>
      <c r="F220" s="117">
        <v>-2946885.8783168313</v>
      </c>
      <c r="G220" s="117">
        <v>0</v>
      </c>
      <c r="H220" s="123">
        <v>0.94983870273530024</v>
      </c>
    </row>
    <row r="221" spans="1:8" ht="15" customHeight="1" x14ac:dyDescent="0.25">
      <c r="A221" s="122" t="s">
        <v>242</v>
      </c>
      <c r="B221" s="117">
        <v>108891927.33999981</v>
      </c>
      <c r="C221" s="117">
        <v>0</v>
      </c>
      <c r="D221" s="117">
        <v>108891927.33999981</v>
      </c>
      <c r="E221" s="117">
        <v>108891927.33999981</v>
      </c>
      <c r="F221" s="117">
        <v>0</v>
      </c>
      <c r="G221" s="117">
        <v>108891927.33999981</v>
      </c>
      <c r="H221" s="123">
        <v>1</v>
      </c>
    </row>
    <row r="222" spans="1:8" ht="15" customHeight="1" x14ac:dyDescent="0.25">
      <c r="A222" s="122" t="s">
        <v>243</v>
      </c>
      <c r="B222" s="117">
        <v>22343499.959999986</v>
      </c>
      <c r="C222" s="117">
        <v>0</v>
      </c>
      <c r="D222" s="117">
        <v>22343499.959999986</v>
      </c>
      <c r="E222" s="117">
        <v>22343499.959999986</v>
      </c>
      <c r="F222" s="117">
        <v>0</v>
      </c>
      <c r="G222" s="117">
        <v>22343499.959999986</v>
      </c>
      <c r="H222" s="123">
        <v>1</v>
      </c>
    </row>
    <row r="223" spans="1:8" ht="15" customHeight="1" x14ac:dyDescent="0.25">
      <c r="A223" s="122" t="s">
        <v>244</v>
      </c>
      <c r="B223" s="117">
        <v>39033.87999999999</v>
      </c>
      <c r="C223" s="117">
        <v>0</v>
      </c>
      <c r="D223" s="117">
        <v>39033.87999999999</v>
      </c>
      <c r="E223" s="117">
        <v>39033.87999999999</v>
      </c>
      <c r="F223" s="117">
        <v>0</v>
      </c>
      <c r="G223" s="117">
        <v>39033.87999999999</v>
      </c>
      <c r="H223" s="123">
        <v>1</v>
      </c>
    </row>
    <row r="224" spans="1:8" ht="15" customHeight="1" x14ac:dyDescent="0.25">
      <c r="A224" s="122" t="s">
        <v>245</v>
      </c>
      <c r="B224" s="117">
        <v>9358669.3700000159</v>
      </c>
      <c r="C224" s="117">
        <v>0</v>
      </c>
      <c r="D224" s="117">
        <v>9358669.3700000159</v>
      </c>
      <c r="E224" s="117">
        <v>0</v>
      </c>
      <c r="F224" s="117">
        <v>0</v>
      </c>
      <c r="G224" s="117">
        <v>0</v>
      </c>
      <c r="H224" s="123">
        <v>0</v>
      </c>
    </row>
    <row r="225" spans="1:8" ht="15" customHeight="1" x14ac:dyDescent="0.25">
      <c r="A225" s="122" t="s">
        <v>246</v>
      </c>
      <c r="B225" s="117">
        <v>3856251.9299999997</v>
      </c>
      <c r="C225" s="117">
        <v>0</v>
      </c>
      <c r="D225" s="117">
        <v>3856251.9299999997</v>
      </c>
      <c r="E225" s="117">
        <v>0</v>
      </c>
      <c r="F225" s="117">
        <v>0</v>
      </c>
      <c r="G225" s="117">
        <v>0</v>
      </c>
      <c r="H225" s="123">
        <v>0</v>
      </c>
    </row>
    <row r="226" spans="1:8" ht="15" customHeight="1" thickBot="1" x14ac:dyDescent="0.3">
      <c r="A226" s="122" t="s">
        <v>247</v>
      </c>
      <c r="B226" s="117">
        <v>6587143.8300000094</v>
      </c>
      <c r="C226" s="117">
        <v>0</v>
      </c>
      <c r="D226" s="117">
        <v>6587143.8300000094</v>
      </c>
      <c r="E226" s="117">
        <v>6587143.8300000094</v>
      </c>
      <c r="F226" s="117">
        <v>0</v>
      </c>
      <c r="G226" s="117">
        <v>6587143.8300000094</v>
      </c>
      <c r="H226" s="123">
        <v>1</v>
      </c>
    </row>
    <row r="227" spans="1:8" ht="15" customHeight="1" x14ac:dyDescent="0.25">
      <c r="A227" s="121" t="s">
        <v>173</v>
      </c>
      <c r="B227" s="124">
        <v>321363762.28999978</v>
      </c>
      <c r="C227" s="124">
        <v>-5206129.790000001</v>
      </c>
      <c r="D227" s="124">
        <v>316157632.49999976</v>
      </c>
      <c r="E227" s="124">
        <v>300440075.7983166</v>
      </c>
      <c r="F227" s="124">
        <v>-5050503.7683168314</v>
      </c>
      <c r="G227" s="124">
        <v>295389572.02999979</v>
      </c>
      <c r="H227" s="125">
        <v>0.93489095863645766</v>
      </c>
    </row>
    <row r="228" spans="1:8" ht="15" customHeight="1" thickBot="1" x14ac:dyDescent="0.3"/>
    <row r="229" spans="1:8" ht="15" customHeight="1" x14ac:dyDescent="0.25">
      <c r="A229" s="119" t="s">
        <v>248</v>
      </c>
      <c r="B229" s="124">
        <v>321363762.28999978</v>
      </c>
      <c r="C229" s="124">
        <v>-5206129.790000001</v>
      </c>
      <c r="D229" s="124">
        <v>316157632.49999976</v>
      </c>
      <c r="E229" s="124">
        <v>300440075.7983166</v>
      </c>
      <c r="F229" s="124">
        <v>-5050503.7683168314</v>
      </c>
      <c r="G229" s="124">
        <v>295389572.02999979</v>
      </c>
      <c r="H229" s="126">
        <v>0.93489095863645766</v>
      </c>
    </row>
    <row r="230" spans="1:8" ht="15" customHeight="1" x14ac:dyDescent="0.25"/>
    <row r="231" spans="1:8" ht="15" customHeight="1" x14ac:dyDescent="0.25">
      <c r="A231" s="119" t="s">
        <v>249</v>
      </c>
      <c r="B231" s="117"/>
      <c r="C231" s="117"/>
      <c r="D231" s="117"/>
      <c r="E231" s="117"/>
      <c r="F231" s="117"/>
      <c r="G231" s="117"/>
      <c r="H231" s="120"/>
    </row>
    <row r="232" spans="1:8" ht="15" customHeight="1" x14ac:dyDescent="0.25">
      <c r="A232" s="121" t="s">
        <v>156</v>
      </c>
      <c r="B232" s="117"/>
      <c r="C232" s="117"/>
      <c r="D232" s="117"/>
      <c r="E232" s="117"/>
      <c r="F232" s="117"/>
      <c r="G232" s="117"/>
      <c r="H232" s="120"/>
    </row>
    <row r="233" spans="1:8" ht="15" customHeight="1" x14ac:dyDescent="0.25">
      <c r="A233" s="122" t="s">
        <v>250</v>
      </c>
      <c r="B233" s="117">
        <v>4515426.6300000008</v>
      </c>
      <c r="C233" s="117">
        <v>0</v>
      </c>
      <c r="D233" s="117">
        <v>4515426.6300000008</v>
      </c>
      <c r="E233" s="117">
        <v>4045897.0727140964</v>
      </c>
      <c r="F233" s="117">
        <v>0</v>
      </c>
      <c r="G233" s="117">
        <v>4045897.0727140964</v>
      </c>
      <c r="H233" s="123">
        <v>0.89601656814299646</v>
      </c>
    </row>
    <row r="234" spans="1:8" ht="15" customHeight="1" x14ac:dyDescent="0.25">
      <c r="A234" s="122" t="s">
        <v>251</v>
      </c>
      <c r="B234" s="117">
        <v>11339092.030000005</v>
      </c>
      <c r="C234" s="117">
        <v>0</v>
      </c>
      <c r="D234" s="117">
        <v>11339092.030000005</v>
      </c>
      <c r="E234" s="117">
        <v>0</v>
      </c>
      <c r="F234" s="117">
        <v>0</v>
      </c>
      <c r="G234" s="117">
        <v>0</v>
      </c>
      <c r="H234" s="123">
        <v>0</v>
      </c>
    </row>
    <row r="235" spans="1:8" ht="15" customHeight="1" x14ac:dyDescent="0.25">
      <c r="A235" s="122" t="s">
        <v>252</v>
      </c>
      <c r="B235" s="117">
        <v>87843617.419999987</v>
      </c>
      <c r="C235" s="117">
        <v>0</v>
      </c>
      <c r="D235" s="117">
        <v>87843617.419999987</v>
      </c>
      <c r="E235" s="117">
        <v>87843617.419999987</v>
      </c>
      <c r="F235" s="117">
        <v>0</v>
      </c>
      <c r="G235" s="117">
        <v>87843617.419999987</v>
      </c>
      <c r="H235" s="123">
        <v>1</v>
      </c>
    </row>
    <row r="236" spans="1:8" ht="15" customHeight="1" x14ac:dyDescent="0.25">
      <c r="A236" s="129" t="s">
        <v>54</v>
      </c>
      <c r="B236" s="127">
        <v>6445711.3699999992</v>
      </c>
      <c r="C236" s="117">
        <v>0</v>
      </c>
      <c r="D236" s="117">
        <v>9752716.6799999997</v>
      </c>
      <c r="E236" s="117">
        <v>9752716.6799999997</v>
      </c>
      <c r="F236" s="117">
        <v>0</v>
      </c>
      <c r="G236" s="117">
        <v>9752716.6799999997</v>
      </c>
      <c r="H236" s="123">
        <v>1</v>
      </c>
    </row>
    <row r="237" spans="1:8" ht="15" customHeight="1" thickBot="1" x14ac:dyDescent="0.3">
      <c r="A237" s="122" t="s">
        <v>253</v>
      </c>
      <c r="B237" s="117">
        <v>111677.12</v>
      </c>
      <c r="C237" s="117">
        <v>-111677.12</v>
      </c>
      <c r="D237" s="117">
        <v>0</v>
      </c>
      <c r="E237" s="117">
        <v>111677.12</v>
      </c>
      <c r="F237" s="117">
        <v>-111677.12</v>
      </c>
      <c r="G237" s="117">
        <v>0</v>
      </c>
      <c r="H237" s="123">
        <v>1</v>
      </c>
    </row>
    <row r="238" spans="1:8" ht="15" customHeight="1" x14ac:dyDescent="0.25">
      <c r="A238" s="121" t="s">
        <v>173</v>
      </c>
      <c r="B238" s="124">
        <v>113562529.88</v>
      </c>
      <c r="C238" s="124">
        <v>-111677.12</v>
      </c>
      <c r="D238" s="124">
        <v>113450852.75999999</v>
      </c>
      <c r="E238" s="124">
        <v>101753908.29271409</v>
      </c>
      <c r="F238" s="124">
        <v>-111677.12</v>
      </c>
      <c r="G238" s="124">
        <v>101642231.17271408</v>
      </c>
      <c r="H238" s="125">
        <v>0.89601656814299646</v>
      </c>
    </row>
    <row r="239" spans="1:8" ht="15" customHeight="1" thickBot="1" x14ac:dyDescent="0.3"/>
    <row r="240" spans="1:8" ht="15" customHeight="1" x14ac:dyDescent="0.25">
      <c r="A240" s="119" t="s">
        <v>254</v>
      </c>
      <c r="B240" s="124">
        <v>113562529.88</v>
      </c>
      <c r="C240" s="124">
        <v>-111677.12</v>
      </c>
      <c r="D240" s="124">
        <v>113450852.75999999</v>
      </c>
      <c r="E240" s="124">
        <v>101753908.29271409</v>
      </c>
      <c r="F240" s="124">
        <v>-111677.12</v>
      </c>
      <c r="G240" s="124">
        <v>101642231.17271408</v>
      </c>
      <c r="H240" s="126">
        <v>0.89601656814299646</v>
      </c>
    </row>
    <row r="241" spans="1:8" ht="15" customHeight="1" x14ac:dyDescent="0.25"/>
    <row r="242" spans="1:8" ht="15" customHeight="1" x14ac:dyDescent="0.25">
      <c r="A242" s="119" t="s">
        <v>255</v>
      </c>
      <c r="B242" s="117"/>
      <c r="C242" s="117"/>
      <c r="D242" s="117"/>
      <c r="E242" s="117"/>
      <c r="F242" s="117"/>
      <c r="G242" s="117"/>
      <c r="H242" s="120"/>
    </row>
    <row r="243" spans="1:8" ht="15" customHeight="1" x14ac:dyDescent="0.25">
      <c r="A243" s="121" t="s">
        <v>156</v>
      </c>
      <c r="B243" s="117"/>
      <c r="C243" s="117"/>
      <c r="D243" s="117"/>
      <c r="E243" s="117"/>
      <c r="F243" s="117"/>
      <c r="G243" s="117"/>
      <c r="H243" s="120"/>
    </row>
    <row r="244" spans="1:8" ht="15" customHeight="1" x14ac:dyDescent="0.25">
      <c r="A244" s="122" t="s">
        <v>256</v>
      </c>
      <c r="B244" s="117">
        <v>1856102.1700000004</v>
      </c>
      <c r="C244" s="117">
        <v>0</v>
      </c>
      <c r="D244" s="117">
        <v>1856102.1700000004</v>
      </c>
      <c r="E244" s="117">
        <v>1856102.1700000004</v>
      </c>
      <c r="F244" s="117">
        <v>0</v>
      </c>
      <c r="G244" s="117">
        <v>1856102.1700000004</v>
      </c>
      <c r="H244" s="123">
        <v>1</v>
      </c>
    </row>
    <row r="245" spans="1:8" ht="15" customHeight="1" x14ac:dyDescent="0.25">
      <c r="A245" s="122" t="s">
        <v>257</v>
      </c>
      <c r="B245" s="117">
        <v>4525878.1900000013</v>
      </c>
      <c r="C245" s="117">
        <v>-4525878.1900000013</v>
      </c>
      <c r="D245" s="117">
        <v>0</v>
      </c>
      <c r="E245" s="117">
        <v>4525878.1900000013</v>
      </c>
      <c r="F245" s="117">
        <v>-4525878.1900000013</v>
      </c>
      <c r="G245" s="117">
        <v>0</v>
      </c>
      <c r="H245" s="123">
        <v>1</v>
      </c>
    </row>
    <row r="246" spans="1:8" ht="15" customHeight="1" x14ac:dyDescent="0.25">
      <c r="A246" s="122" t="s">
        <v>258</v>
      </c>
      <c r="B246" s="117">
        <v>5351491.1700000009</v>
      </c>
      <c r="C246" s="117">
        <v>0</v>
      </c>
      <c r="D246" s="117">
        <v>5351491.1700000009</v>
      </c>
      <c r="E246" s="117">
        <v>5351491.1700000009</v>
      </c>
      <c r="F246" s="117">
        <v>0</v>
      </c>
      <c r="G246" s="117">
        <v>5351491.1700000009</v>
      </c>
      <c r="H246" s="123">
        <v>1</v>
      </c>
    </row>
    <row r="247" spans="1:8" ht="15" customHeight="1" x14ac:dyDescent="0.25">
      <c r="A247" s="122" t="s">
        <v>259</v>
      </c>
      <c r="B247" s="117">
        <v>34824147.939999983</v>
      </c>
      <c r="C247" s="117">
        <v>-34824147.939999983</v>
      </c>
      <c r="D247" s="117">
        <v>0</v>
      </c>
      <c r="E247" s="117">
        <v>34824147.939999983</v>
      </c>
      <c r="F247" s="117">
        <v>-34824147.939999983</v>
      </c>
      <c r="G247" s="117">
        <v>0</v>
      </c>
      <c r="H247" s="123">
        <v>1</v>
      </c>
    </row>
    <row r="248" spans="1:8" ht="15" customHeight="1" x14ac:dyDescent="0.25">
      <c r="A248" s="122" t="s">
        <v>260</v>
      </c>
      <c r="B248" s="117">
        <v>69945.09</v>
      </c>
      <c r="C248" s="117">
        <v>0</v>
      </c>
      <c r="D248" s="117">
        <v>69945.09</v>
      </c>
      <c r="E248" s="117">
        <v>69945.09</v>
      </c>
      <c r="F248" s="117">
        <v>0</v>
      </c>
      <c r="G248" s="117">
        <v>69945.09</v>
      </c>
      <c r="H248" s="123">
        <v>1</v>
      </c>
    </row>
    <row r="249" spans="1:8" ht="15" customHeight="1" x14ac:dyDescent="0.25">
      <c r="A249" s="122" t="s">
        <v>261</v>
      </c>
      <c r="B249" s="117">
        <v>26486.6</v>
      </c>
      <c r="C249" s="117">
        <v>-26486.6</v>
      </c>
      <c r="D249" s="117">
        <v>0</v>
      </c>
      <c r="E249" s="117">
        <v>26486.6</v>
      </c>
      <c r="F249" s="117">
        <v>-26486.6</v>
      </c>
      <c r="G249" s="117">
        <v>0</v>
      </c>
      <c r="H249" s="123">
        <v>1</v>
      </c>
    </row>
    <row r="250" spans="1:8" ht="15" customHeight="1" x14ac:dyDescent="0.25">
      <c r="A250" s="122" t="s">
        <v>262</v>
      </c>
      <c r="B250" s="117">
        <v>7043689.6800000016</v>
      </c>
      <c r="C250" s="117">
        <v>0</v>
      </c>
      <c r="D250" s="117">
        <v>7043689.6800000016</v>
      </c>
      <c r="E250" s="117">
        <v>7043689.6800000016</v>
      </c>
      <c r="F250" s="117">
        <v>0</v>
      </c>
      <c r="G250" s="117">
        <v>7043689.6800000016</v>
      </c>
      <c r="H250" s="123">
        <v>1</v>
      </c>
    </row>
    <row r="251" spans="1:8" ht="15" customHeight="1" thickBot="1" x14ac:dyDescent="0.3">
      <c r="A251" s="122" t="s">
        <v>263</v>
      </c>
      <c r="B251" s="117">
        <v>3723007.6599999997</v>
      </c>
      <c r="C251" s="117">
        <v>-3723007.6599999997</v>
      </c>
      <c r="D251" s="117">
        <v>0</v>
      </c>
      <c r="E251" s="117">
        <v>3723007.6599999997</v>
      </c>
      <c r="F251" s="117">
        <v>-3723007.6599999997</v>
      </c>
      <c r="G251" s="117">
        <v>0</v>
      </c>
      <c r="H251" s="123">
        <v>1</v>
      </c>
    </row>
    <row r="252" spans="1:8" ht="15" customHeight="1" x14ac:dyDescent="0.25">
      <c r="A252" s="121" t="s">
        <v>173</v>
      </c>
      <c r="B252" s="124">
        <v>57420748.499999985</v>
      </c>
      <c r="C252" s="124">
        <v>-43099520.389999978</v>
      </c>
      <c r="D252" s="124">
        <v>14321228.110000007</v>
      </c>
      <c r="E252" s="124">
        <v>57420748.499999985</v>
      </c>
      <c r="F252" s="124">
        <v>-43099520.389999978</v>
      </c>
      <c r="G252" s="124">
        <v>14321228.110000007</v>
      </c>
      <c r="H252" s="125">
        <v>1</v>
      </c>
    </row>
    <row r="253" spans="1:8" ht="15" customHeight="1" thickBot="1" x14ac:dyDescent="0.3"/>
    <row r="254" spans="1:8" ht="15" customHeight="1" x14ac:dyDescent="0.25">
      <c r="A254" s="119" t="s">
        <v>264</v>
      </c>
      <c r="B254" s="124">
        <v>57420748.499999985</v>
      </c>
      <c r="C254" s="124">
        <v>-43099520.389999978</v>
      </c>
      <c r="D254" s="124">
        <v>14321228.110000007</v>
      </c>
      <c r="E254" s="124">
        <v>57420748.499999985</v>
      </c>
      <c r="F254" s="124">
        <v>-43099520.389999978</v>
      </c>
      <c r="G254" s="124">
        <v>14321228.110000007</v>
      </c>
      <c r="H254" s="126">
        <v>1</v>
      </c>
    </row>
    <row r="255" spans="1:8" ht="15" customHeight="1" x14ac:dyDescent="0.25"/>
    <row r="256" spans="1:8" ht="15" customHeight="1" x14ac:dyDescent="0.25">
      <c r="A256" s="119" t="s">
        <v>265</v>
      </c>
      <c r="B256" s="117"/>
      <c r="C256" s="117"/>
      <c r="D256" s="117"/>
      <c r="E256" s="117"/>
      <c r="F256" s="117"/>
      <c r="G256" s="117"/>
      <c r="H256" s="120"/>
    </row>
    <row r="257" spans="1:8" ht="15" customHeight="1" x14ac:dyDescent="0.25">
      <c r="A257" s="121" t="s">
        <v>156</v>
      </c>
      <c r="B257" s="117"/>
      <c r="C257" s="117"/>
      <c r="D257" s="117"/>
      <c r="E257" s="117"/>
      <c r="F257" s="117"/>
      <c r="G257" s="117"/>
      <c r="H257" s="120"/>
    </row>
    <row r="258" spans="1:8" ht="15" customHeight="1" thickBot="1" x14ac:dyDescent="0.3">
      <c r="A258" s="122" t="s">
        <v>266</v>
      </c>
      <c r="B258" s="117">
        <v>20316362.770000003</v>
      </c>
      <c r="C258" s="117">
        <v>0</v>
      </c>
      <c r="D258" s="117">
        <v>20316362.770000003</v>
      </c>
      <c r="E258" s="117">
        <v>20316362.770000003</v>
      </c>
      <c r="F258" s="117">
        <v>0</v>
      </c>
      <c r="G258" s="117">
        <v>20316362.770000003</v>
      </c>
      <c r="H258" s="123">
        <v>1</v>
      </c>
    </row>
    <row r="259" spans="1:8" ht="15" customHeight="1" x14ac:dyDescent="0.25">
      <c r="A259" s="121" t="s">
        <v>173</v>
      </c>
      <c r="B259" s="124">
        <v>20316362.770000003</v>
      </c>
      <c r="C259" s="124">
        <v>0</v>
      </c>
      <c r="D259" s="124">
        <v>20316362.770000003</v>
      </c>
      <c r="E259" s="124">
        <v>20316362.770000003</v>
      </c>
      <c r="F259" s="124">
        <v>0</v>
      </c>
      <c r="G259" s="124">
        <v>20316362.770000003</v>
      </c>
      <c r="H259" s="125">
        <v>1</v>
      </c>
    </row>
    <row r="260" spans="1:8" ht="15" customHeight="1" thickBot="1" x14ac:dyDescent="0.3"/>
    <row r="261" spans="1:8" ht="15" customHeight="1" x14ac:dyDescent="0.25">
      <c r="A261" s="119" t="s">
        <v>267</v>
      </c>
      <c r="B261" s="124">
        <v>20316362.770000003</v>
      </c>
      <c r="C261" s="124">
        <v>0</v>
      </c>
      <c r="D261" s="124">
        <v>20316362.770000003</v>
      </c>
      <c r="E261" s="124">
        <v>20316362.770000003</v>
      </c>
      <c r="F261" s="124">
        <v>0</v>
      </c>
      <c r="G261" s="124">
        <v>20316362.770000003</v>
      </c>
      <c r="H261" s="126">
        <v>1</v>
      </c>
    </row>
    <row r="262" spans="1:8" ht="15" customHeight="1" x14ac:dyDescent="0.25"/>
    <row r="263" spans="1:8" ht="15" customHeight="1" x14ac:dyDescent="0.25">
      <c r="A263" s="119" t="s">
        <v>268</v>
      </c>
      <c r="B263" s="117"/>
      <c r="C263" s="117"/>
      <c r="D263" s="117"/>
      <c r="E263" s="117"/>
      <c r="F263" s="117"/>
      <c r="G263" s="117"/>
      <c r="H263" s="120"/>
    </row>
    <row r="264" spans="1:8" ht="15" customHeight="1" x14ac:dyDescent="0.25">
      <c r="A264" s="121" t="s">
        <v>156</v>
      </c>
      <c r="B264" s="117"/>
      <c r="C264" s="117"/>
      <c r="D264" s="117"/>
      <c r="E264" s="117"/>
      <c r="F264" s="117"/>
      <c r="G264" s="117"/>
      <c r="H264" s="120"/>
    </row>
    <row r="265" spans="1:8" ht="15" customHeight="1" x14ac:dyDescent="0.25">
      <c r="A265" s="122" t="s">
        <v>269</v>
      </c>
      <c r="B265" s="117">
        <v>205558145.00999987</v>
      </c>
      <c r="C265" s="117">
        <v>-26958181.980883878</v>
      </c>
      <c r="D265" s="117">
        <v>178599963.029116</v>
      </c>
      <c r="E265" s="117">
        <v>0</v>
      </c>
      <c r="F265" s="117">
        <v>0</v>
      </c>
      <c r="G265" s="117">
        <v>0</v>
      </c>
      <c r="H265" s="123">
        <v>0</v>
      </c>
    </row>
    <row r="266" spans="1:8" ht="15" customHeight="1" x14ac:dyDescent="0.25">
      <c r="A266" s="122" t="s">
        <v>270</v>
      </c>
      <c r="B266" s="117">
        <v>36507908.479999684</v>
      </c>
      <c r="C266" s="117">
        <v>-382129.20999999996</v>
      </c>
      <c r="D266" s="117">
        <v>36125779.269999683</v>
      </c>
      <c r="E266" s="117">
        <v>0</v>
      </c>
      <c r="F266" s="117">
        <v>0</v>
      </c>
      <c r="G266" s="117">
        <v>0</v>
      </c>
      <c r="H266" s="123">
        <v>0</v>
      </c>
    </row>
    <row r="267" spans="1:8" ht="15" customHeight="1" x14ac:dyDescent="0.25">
      <c r="A267" s="122" t="s">
        <v>271</v>
      </c>
      <c r="B267" s="117">
        <v>517249.99999999988</v>
      </c>
      <c r="C267" s="117">
        <v>-517249.99999999988</v>
      </c>
      <c r="D267" s="117">
        <v>0</v>
      </c>
      <c r="E267" s="117">
        <v>517249.99999999988</v>
      </c>
      <c r="F267" s="117">
        <v>-517249.99999999988</v>
      </c>
      <c r="G267" s="117">
        <v>0</v>
      </c>
      <c r="H267" s="123">
        <v>1</v>
      </c>
    </row>
    <row r="268" spans="1:8" ht="15" customHeight="1" x14ac:dyDescent="0.25">
      <c r="A268" s="122" t="s">
        <v>272</v>
      </c>
      <c r="B268" s="117">
        <v>-89835428.320000052</v>
      </c>
      <c r="C268" s="117">
        <v>0</v>
      </c>
      <c r="D268" s="117">
        <v>-89835428.320000052</v>
      </c>
      <c r="E268" s="117">
        <v>0</v>
      </c>
      <c r="F268" s="117">
        <v>0</v>
      </c>
      <c r="G268" s="117">
        <v>0</v>
      </c>
      <c r="H268" s="123">
        <v>0</v>
      </c>
    </row>
    <row r="269" spans="1:8" ht="15" customHeight="1" x14ac:dyDescent="0.25">
      <c r="A269" s="122" t="s">
        <v>273</v>
      </c>
      <c r="B269" s="117">
        <v>-450999.99999999988</v>
      </c>
      <c r="C269" s="117">
        <v>450999.99999999988</v>
      </c>
      <c r="D269" s="117">
        <v>0</v>
      </c>
      <c r="E269" s="117">
        <v>-450999.99999999988</v>
      </c>
      <c r="F269" s="117">
        <v>450999.99999999988</v>
      </c>
      <c r="G269" s="117">
        <v>0</v>
      </c>
      <c r="H269" s="123">
        <v>1</v>
      </c>
    </row>
    <row r="270" spans="1:8" ht="15" customHeight="1" x14ac:dyDescent="0.25">
      <c r="A270" s="122" t="s">
        <v>274</v>
      </c>
      <c r="B270" s="117">
        <v>32089756.990000013</v>
      </c>
      <c r="C270" s="117">
        <v>0</v>
      </c>
      <c r="D270" s="117">
        <v>32089756.990000013</v>
      </c>
      <c r="E270" s="117">
        <v>0</v>
      </c>
      <c r="F270" s="117">
        <v>0</v>
      </c>
      <c r="G270" s="117">
        <v>0</v>
      </c>
      <c r="H270" s="123">
        <v>0</v>
      </c>
    </row>
    <row r="271" spans="1:8" ht="15" customHeight="1" x14ac:dyDescent="0.25">
      <c r="A271" s="122" t="s">
        <v>275</v>
      </c>
      <c r="B271" s="117">
        <v>15791799.960000001</v>
      </c>
      <c r="C271" s="117">
        <v>0</v>
      </c>
      <c r="D271" s="117">
        <v>15791799.960000001</v>
      </c>
      <c r="E271" s="117">
        <v>13943865.822252519</v>
      </c>
      <c r="F271" s="117">
        <v>0</v>
      </c>
      <c r="G271" s="117">
        <v>13943865.822252519</v>
      </c>
      <c r="H271" s="123">
        <v>0.88298141171821931</v>
      </c>
    </row>
    <row r="272" spans="1:8" ht="15" customHeight="1" x14ac:dyDescent="0.25">
      <c r="A272" s="122" t="s">
        <v>276</v>
      </c>
      <c r="B272" s="117">
        <v>-391620.00000000012</v>
      </c>
      <c r="C272" s="117">
        <v>0</v>
      </c>
      <c r="D272" s="117">
        <v>-391620.00000000012</v>
      </c>
      <c r="E272" s="117">
        <v>-371975.83276519837</v>
      </c>
      <c r="F272" s="117">
        <v>0</v>
      </c>
      <c r="G272" s="117">
        <v>-371975.83276519837</v>
      </c>
      <c r="H272" s="123">
        <v>0.94983870273530024</v>
      </c>
    </row>
    <row r="273" spans="1:8" ht="15" customHeight="1" x14ac:dyDescent="0.25">
      <c r="A273" s="122" t="s">
        <v>277</v>
      </c>
      <c r="B273" s="117">
        <v>596800.06999999995</v>
      </c>
      <c r="C273" s="117">
        <v>-596800.06999999995</v>
      </c>
      <c r="D273" s="117">
        <v>0</v>
      </c>
      <c r="E273" s="117">
        <v>526963.36832213204</v>
      </c>
      <c r="F273" s="117">
        <v>-526963.36832213204</v>
      </c>
      <c r="G273" s="117">
        <v>0</v>
      </c>
      <c r="H273" s="123">
        <v>0.88298141171821931</v>
      </c>
    </row>
    <row r="274" spans="1:8" ht="15" customHeight="1" x14ac:dyDescent="0.25">
      <c r="A274" s="122" t="s">
        <v>278</v>
      </c>
      <c r="B274" s="117">
        <v>30439005.579999998</v>
      </c>
      <c r="C274" s="117">
        <v>0</v>
      </c>
      <c r="D274" s="117">
        <v>30439005.579999998</v>
      </c>
      <c r="E274" s="117">
        <v>0</v>
      </c>
      <c r="F274" s="117">
        <v>0</v>
      </c>
      <c r="G274" s="117">
        <v>0</v>
      </c>
      <c r="H274" s="123">
        <v>0</v>
      </c>
    </row>
    <row r="275" spans="1:8" ht="15" customHeight="1" x14ac:dyDescent="0.25">
      <c r="A275" s="122" t="s">
        <v>279</v>
      </c>
      <c r="B275" s="117">
        <v>727980.74</v>
      </c>
      <c r="C275" s="117">
        <v>-727980.74</v>
      </c>
      <c r="D275" s="117">
        <v>0</v>
      </c>
      <c r="E275" s="117">
        <v>691464.28169788385</v>
      </c>
      <c r="F275" s="117">
        <v>-691464.28169788385</v>
      </c>
      <c r="G275" s="117">
        <v>0</v>
      </c>
      <c r="H275" s="123">
        <v>0.94983870273530024</v>
      </c>
    </row>
    <row r="276" spans="1:8" ht="15" customHeight="1" x14ac:dyDescent="0.25">
      <c r="A276" s="122" t="s">
        <v>280</v>
      </c>
      <c r="B276" s="117">
        <v>782.88999999999987</v>
      </c>
      <c r="C276" s="117">
        <v>-782.88999999999987</v>
      </c>
      <c r="D276" s="117">
        <v>0</v>
      </c>
      <c r="E276" s="117">
        <v>782.88999999999987</v>
      </c>
      <c r="F276" s="117">
        <v>-782.88999999999987</v>
      </c>
      <c r="G276" s="117">
        <v>0</v>
      </c>
      <c r="H276" s="123">
        <v>1</v>
      </c>
    </row>
    <row r="277" spans="1:8" ht="15" customHeight="1" x14ac:dyDescent="0.25">
      <c r="A277" s="122" t="s">
        <v>281</v>
      </c>
      <c r="B277" s="117">
        <v>161504.95999999999</v>
      </c>
      <c r="C277" s="117">
        <v>-161504.95999999999</v>
      </c>
      <c r="D277" s="117">
        <v>0</v>
      </c>
      <c r="E277" s="117">
        <v>161504.95999999999</v>
      </c>
      <c r="F277" s="117">
        <v>-161504.95999999999</v>
      </c>
      <c r="G277" s="117">
        <v>0</v>
      </c>
      <c r="H277" s="123">
        <v>1</v>
      </c>
    </row>
    <row r="278" spans="1:8" ht="15" customHeight="1" x14ac:dyDescent="0.25">
      <c r="A278" s="122" t="s">
        <v>282</v>
      </c>
      <c r="B278" s="117">
        <v>11922.9</v>
      </c>
      <c r="C278" s="117">
        <v>-11922.9</v>
      </c>
      <c r="D278" s="117">
        <v>0</v>
      </c>
      <c r="E278" s="117">
        <v>11324.83186884271</v>
      </c>
      <c r="F278" s="117">
        <v>-11324.83186884271</v>
      </c>
      <c r="G278" s="117">
        <v>0</v>
      </c>
      <c r="H278" s="123">
        <v>0.94983870273530013</v>
      </c>
    </row>
    <row r="279" spans="1:8" ht="15" customHeight="1" x14ac:dyDescent="0.25">
      <c r="A279" s="122" t="s">
        <v>283</v>
      </c>
      <c r="B279" s="117">
        <v>65157283.119999871</v>
      </c>
      <c r="C279" s="117">
        <v>0</v>
      </c>
      <c r="D279" s="117">
        <v>65157283.119999871</v>
      </c>
      <c r="E279" s="117">
        <v>0</v>
      </c>
      <c r="F279" s="117">
        <v>0</v>
      </c>
      <c r="G279" s="117">
        <v>0</v>
      </c>
      <c r="H279" s="123">
        <v>0</v>
      </c>
    </row>
    <row r="280" spans="1:8" ht="15" customHeight="1" x14ac:dyDescent="0.25">
      <c r="A280" s="122" t="s">
        <v>284</v>
      </c>
      <c r="B280" s="117">
        <v>32008.63</v>
      </c>
      <c r="C280" s="117">
        <v>-32008.63</v>
      </c>
      <c r="D280" s="117">
        <v>0</v>
      </c>
      <c r="E280" s="117">
        <v>32008.63</v>
      </c>
      <c r="F280" s="117">
        <v>-32008.63</v>
      </c>
      <c r="G280" s="117">
        <v>0</v>
      </c>
      <c r="H280" s="123">
        <v>1</v>
      </c>
    </row>
    <row r="281" spans="1:8" ht="15" customHeight="1" x14ac:dyDescent="0.25">
      <c r="A281" s="122" t="s">
        <v>285</v>
      </c>
      <c r="B281" s="117">
        <v>249557.44999999995</v>
      </c>
      <c r="C281" s="117">
        <v>-249557.44999999995</v>
      </c>
      <c r="D281" s="117">
        <v>0</v>
      </c>
      <c r="E281" s="117">
        <v>249557.44999999995</v>
      </c>
      <c r="F281" s="117">
        <v>-249557.44999999995</v>
      </c>
      <c r="G281" s="117">
        <v>0</v>
      </c>
      <c r="H281" s="123">
        <v>1</v>
      </c>
    </row>
    <row r="282" spans="1:8" ht="15" customHeight="1" x14ac:dyDescent="0.25">
      <c r="A282" s="122" t="s">
        <v>286</v>
      </c>
      <c r="B282" s="117">
        <v>234564.40000000005</v>
      </c>
      <c r="C282" s="117">
        <v>-234564.40000000005</v>
      </c>
      <c r="D282" s="117">
        <v>0</v>
      </c>
      <c r="E282" s="117">
        <v>222798.34540388407</v>
      </c>
      <c r="F282" s="117">
        <v>-222798.34540388407</v>
      </c>
      <c r="G282" s="117">
        <v>0</v>
      </c>
      <c r="H282" s="123">
        <v>0.94983870273530013</v>
      </c>
    </row>
    <row r="283" spans="1:8" ht="15" customHeight="1" x14ac:dyDescent="0.25">
      <c r="A283" s="122" t="s">
        <v>287</v>
      </c>
      <c r="B283" s="117">
        <v>1651980.44</v>
      </c>
      <c r="C283" s="117">
        <v>-1651980.44</v>
      </c>
      <c r="D283" s="117">
        <v>0</v>
      </c>
      <c r="E283" s="117">
        <v>1651980.44</v>
      </c>
      <c r="F283" s="117">
        <v>-1651980.44</v>
      </c>
      <c r="G283" s="117">
        <v>0</v>
      </c>
      <c r="H283" s="123">
        <v>1</v>
      </c>
    </row>
    <row r="284" spans="1:8" ht="15" customHeight="1" x14ac:dyDescent="0.25">
      <c r="A284" s="122" t="s">
        <v>288</v>
      </c>
      <c r="B284" s="117">
        <v>1892415.83</v>
      </c>
      <c r="C284" s="117">
        <v>0</v>
      </c>
      <c r="D284" s="117">
        <v>1892415.83</v>
      </c>
      <c r="E284" s="117">
        <v>1892415.83</v>
      </c>
      <c r="F284" s="117">
        <v>0</v>
      </c>
      <c r="G284" s="117">
        <v>1892415.83</v>
      </c>
      <c r="H284" s="123">
        <v>1</v>
      </c>
    </row>
    <row r="285" spans="1:8" ht="15" customHeight="1" x14ac:dyDescent="0.25">
      <c r="A285" s="122" t="s">
        <v>289</v>
      </c>
      <c r="B285" s="117">
        <v>95.700000000000017</v>
      </c>
      <c r="C285" s="117">
        <v>0</v>
      </c>
      <c r="D285" s="117">
        <v>95.700000000000017</v>
      </c>
      <c r="E285" s="117">
        <v>0</v>
      </c>
      <c r="F285" s="117">
        <v>0</v>
      </c>
      <c r="G285" s="117">
        <v>0</v>
      </c>
      <c r="H285" s="123">
        <v>0</v>
      </c>
    </row>
    <row r="286" spans="1:8" ht="15" customHeight="1" x14ac:dyDescent="0.25">
      <c r="A286" s="122" t="s">
        <v>290</v>
      </c>
      <c r="B286" s="117">
        <v>4074.04</v>
      </c>
      <c r="C286" s="117">
        <v>0</v>
      </c>
      <c r="D286" s="117">
        <v>4074.04</v>
      </c>
      <c r="E286" s="117">
        <v>0</v>
      </c>
      <c r="F286" s="117">
        <v>0</v>
      </c>
      <c r="G286" s="117">
        <v>0</v>
      </c>
      <c r="H286" s="123">
        <v>0</v>
      </c>
    </row>
    <row r="287" spans="1:8" ht="15" customHeight="1" x14ac:dyDescent="0.25">
      <c r="A287" s="122" t="s">
        <v>292</v>
      </c>
      <c r="B287" s="117">
        <v>13314233.000000002</v>
      </c>
      <c r="C287" s="117">
        <v>-2320256.1805000002</v>
      </c>
      <c r="D287" s="117">
        <v>10993976.819500001</v>
      </c>
      <c r="E287" s="117">
        <v>0</v>
      </c>
      <c r="F287" s="117">
        <v>0</v>
      </c>
      <c r="G287" s="117">
        <v>0</v>
      </c>
      <c r="H287" s="123">
        <v>0</v>
      </c>
    </row>
    <row r="288" spans="1:8" ht="15" customHeight="1" x14ac:dyDescent="0.25">
      <c r="A288" s="122" t="s">
        <v>293</v>
      </c>
      <c r="B288" s="117">
        <v>10136227.26</v>
      </c>
      <c r="C288" s="117">
        <v>0</v>
      </c>
      <c r="D288" s="117">
        <v>10136227.26</v>
      </c>
      <c r="E288" s="117">
        <v>0</v>
      </c>
      <c r="F288" s="117">
        <v>0</v>
      </c>
      <c r="G288" s="117">
        <v>0</v>
      </c>
      <c r="H288" s="123">
        <v>0</v>
      </c>
    </row>
    <row r="289" spans="1:8" ht="15" customHeight="1" thickBot="1" x14ac:dyDescent="0.3">
      <c r="A289" s="122" t="s">
        <v>294</v>
      </c>
      <c r="B289" s="117">
        <v>11275657.830000008</v>
      </c>
      <c r="C289" s="117">
        <v>0</v>
      </c>
      <c r="D289" s="117">
        <v>11275657.830000008</v>
      </c>
      <c r="E289" s="117">
        <v>0</v>
      </c>
      <c r="F289" s="117">
        <v>0</v>
      </c>
      <c r="G289" s="117">
        <v>0</v>
      </c>
      <c r="H289" s="123">
        <v>0</v>
      </c>
    </row>
    <row r="290" spans="1:8" ht="15" customHeight="1" x14ac:dyDescent="0.25">
      <c r="A290" s="121" t="s">
        <v>173</v>
      </c>
      <c r="B290" s="124">
        <v>335672906.95999932</v>
      </c>
      <c r="C290" s="124">
        <v>-33393919.851383876</v>
      </c>
      <c r="D290" s="124">
        <v>302278987.10861546</v>
      </c>
      <c r="E290" s="124">
        <v>19078941.016780064</v>
      </c>
      <c r="F290" s="124">
        <v>-3614635.1972927423</v>
      </c>
      <c r="G290" s="124">
        <v>15464305.819487322</v>
      </c>
      <c r="H290" s="125">
        <v>5.6837893738780704E-2</v>
      </c>
    </row>
    <row r="291" spans="1:8" ht="15" customHeight="1" thickBot="1" x14ac:dyDescent="0.3"/>
    <row r="292" spans="1:8" ht="15" customHeight="1" x14ac:dyDescent="0.25">
      <c r="A292" s="119" t="s">
        <v>295</v>
      </c>
      <c r="B292" s="124">
        <v>335672906.95999932</v>
      </c>
      <c r="C292" s="124">
        <v>-33393919.851383876</v>
      </c>
      <c r="D292" s="124">
        <v>302278987.10861546</v>
      </c>
      <c r="E292" s="124">
        <v>19078941.016780064</v>
      </c>
      <c r="F292" s="124">
        <v>-3614635.1972927423</v>
      </c>
      <c r="G292" s="124">
        <v>15464305.819487322</v>
      </c>
      <c r="H292" s="126">
        <v>5.6837893738780704E-2</v>
      </c>
    </row>
    <row r="293" spans="1:8" ht="15" customHeight="1" thickBot="1" x14ac:dyDescent="0.3"/>
    <row r="294" spans="1:8" ht="15" customHeight="1" x14ac:dyDescent="0.25">
      <c r="A294" s="118" t="s">
        <v>296</v>
      </c>
      <c r="B294" s="124">
        <v>1570548725.1449988</v>
      </c>
      <c r="C294" s="124">
        <v>-140600938.78138381</v>
      </c>
      <c r="D294" s="124">
        <v>1429947786.363615</v>
      </c>
      <c r="E294" s="124">
        <v>1182250908.3998799</v>
      </c>
      <c r="F294" s="124">
        <v>-108035973.99415945</v>
      </c>
      <c r="G294" s="124">
        <v>1074214934.4057205</v>
      </c>
      <c r="H294" s="126">
        <v>0.75276296078667038</v>
      </c>
    </row>
    <row r="295" spans="1:8" ht="15" customHeight="1" x14ac:dyDescent="0.25"/>
    <row r="296" spans="1:8" ht="15" customHeight="1" x14ac:dyDescent="0.25">
      <c r="A296" s="118" t="s">
        <v>297</v>
      </c>
      <c r="B296" s="117"/>
      <c r="C296" s="117"/>
      <c r="D296" s="117"/>
      <c r="E296" s="117"/>
      <c r="F296" s="117"/>
      <c r="G296" s="117"/>
      <c r="H296" s="117"/>
    </row>
    <row r="297" spans="1:8" ht="15" customHeight="1" x14ac:dyDescent="0.25">
      <c r="A297" s="119" t="s">
        <v>298</v>
      </c>
      <c r="B297" s="117"/>
      <c r="C297" s="117"/>
      <c r="D297" s="117"/>
      <c r="E297" s="117"/>
      <c r="F297" s="117"/>
      <c r="G297" s="117"/>
      <c r="H297" s="120"/>
    </row>
    <row r="298" spans="1:8" ht="15" customHeight="1" x14ac:dyDescent="0.25">
      <c r="A298" s="121" t="s">
        <v>299</v>
      </c>
      <c r="B298" s="117"/>
      <c r="C298" s="117"/>
      <c r="D298" s="117"/>
      <c r="E298" s="117"/>
      <c r="F298" s="117"/>
      <c r="G298" s="117"/>
      <c r="H298" s="120"/>
    </row>
    <row r="299" spans="1:8" ht="15" customHeight="1" x14ac:dyDescent="0.25">
      <c r="A299" s="122" t="s">
        <v>300</v>
      </c>
      <c r="B299" s="117">
        <v>91763592.677292451</v>
      </c>
      <c r="C299" s="117">
        <v>0</v>
      </c>
      <c r="D299" s="117">
        <v>91763592.677292451</v>
      </c>
      <c r="E299" s="117">
        <v>0</v>
      </c>
      <c r="F299" s="117">
        <v>0</v>
      </c>
      <c r="G299" s="117">
        <v>0</v>
      </c>
      <c r="H299" s="123">
        <v>0</v>
      </c>
    </row>
    <row r="300" spans="1:8" ht="15" customHeight="1" x14ac:dyDescent="0.25">
      <c r="A300" s="122" t="s">
        <v>301</v>
      </c>
      <c r="B300" s="117">
        <v>-864263.80462906184</v>
      </c>
      <c r="C300" s="117">
        <v>0</v>
      </c>
      <c r="D300" s="117">
        <v>-864263.80462906184</v>
      </c>
      <c r="E300" s="117">
        <v>0</v>
      </c>
      <c r="F300" s="117">
        <v>0</v>
      </c>
      <c r="G300" s="117">
        <v>0</v>
      </c>
      <c r="H300" s="123">
        <v>0</v>
      </c>
    </row>
    <row r="301" spans="1:8" ht="15" customHeight="1" x14ac:dyDescent="0.25">
      <c r="A301" s="122" t="s">
        <v>302</v>
      </c>
      <c r="B301" s="117">
        <v>1143857.9641623604</v>
      </c>
      <c r="C301" s="117">
        <v>0</v>
      </c>
      <c r="D301" s="117">
        <v>1143857.9641623604</v>
      </c>
      <c r="E301" s="117">
        <v>0</v>
      </c>
      <c r="F301" s="117">
        <v>0</v>
      </c>
      <c r="G301" s="117">
        <v>0</v>
      </c>
      <c r="H301" s="123">
        <v>0</v>
      </c>
    </row>
    <row r="302" spans="1:8" ht="15" customHeight="1" x14ac:dyDescent="0.25">
      <c r="A302" s="122" t="s">
        <v>304</v>
      </c>
      <c r="B302" s="117">
        <v>943507.82441135042</v>
      </c>
      <c r="C302" s="117">
        <v>-943507.82441135042</v>
      </c>
      <c r="D302" s="117">
        <v>0</v>
      </c>
      <c r="E302" s="117">
        <v>943507.82441135042</v>
      </c>
      <c r="F302" s="117">
        <v>-943507.82441135042</v>
      </c>
      <c r="G302" s="117">
        <v>0</v>
      </c>
      <c r="H302" s="123">
        <v>1</v>
      </c>
    </row>
    <row r="303" spans="1:8" ht="15" customHeight="1" thickBot="1" x14ac:dyDescent="0.3">
      <c r="A303" s="122" t="s">
        <v>305</v>
      </c>
      <c r="B303" s="117">
        <v>225120.44888099469</v>
      </c>
      <c r="C303" s="117">
        <v>-225120.44888099469</v>
      </c>
      <c r="D303" s="117">
        <v>0</v>
      </c>
      <c r="E303" s="117">
        <v>213828.11512431243</v>
      </c>
      <c r="F303" s="117">
        <v>-213828.11512431243</v>
      </c>
      <c r="G303" s="117">
        <v>0</v>
      </c>
      <c r="H303" s="123">
        <v>0.94983870273530002</v>
      </c>
    </row>
    <row r="304" spans="1:8" ht="15" customHeight="1" x14ac:dyDescent="0.25">
      <c r="A304" s="121" t="s">
        <v>306</v>
      </c>
      <c r="B304" s="124">
        <v>93211815.110118106</v>
      </c>
      <c r="C304" s="124">
        <v>-1168628.273292345</v>
      </c>
      <c r="D304" s="124">
        <v>92043186.836825758</v>
      </c>
      <c r="E304" s="124">
        <v>1157335.9395356628</v>
      </c>
      <c r="F304" s="124">
        <v>-1157335.9395356628</v>
      </c>
      <c r="G304" s="124">
        <v>0</v>
      </c>
      <c r="H304" s="125">
        <v>1.2416193571259341E-2</v>
      </c>
    </row>
    <row r="305" spans="1:8" ht="15" customHeight="1" thickBot="1" x14ac:dyDescent="0.3"/>
    <row r="306" spans="1:8" ht="15" customHeight="1" x14ac:dyDescent="0.25">
      <c r="A306" s="119" t="s">
        <v>307</v>
      </c>
      <c r="B306" s="124">
        <v>93211815.110118106</v>
      </c>
      <c r="C306" s="124">
        <v>-1168628.273292345</v>
      </c>
      <c r="D306" s="124">
        <v>92043186.836825758</v>
      </c>
      <c r="E306" s="124">
        <v>1157335.9395356628</v>
      </c>
      <c r="F306" s="124">
        <v>-1157335.9395356628</v>
      </c>
      <c r="G306" s="124">
        <v>0</v>
      </c>
      <c r="H306" s="126">
        <v>1.2416193571259341E-2</v>
      </c>
    </row>
    <row r="307" spans="1:8" ht="15" customHeight="1" x14ac:dyDescent="0.25"/>
    <row r="308" spans="1:8" ht="15" customHeight="1" x14ac:dyDescent="0.25">
      <c r="A308" s="119" t="s">
        <v>308</v>
      </c>
      <c r="B308" s="117"/>
      <c r="C308" s="117"/>
      <c r="D308" s="117"/>
      <c r="E308" s="117"/>
      <c r="F308" s="117"/>
      <c r="G308" s="117"/>
      <c r="H308" s="120"/>
    </row>
    <row r="309" spans="1:8" ht="15" customHeight="1" x14ac:dyDescent="0.25">
      <c r="A309" s="121" t="s">
        <v>299</v>
      </c>
      <c r="B309" s="117"/>
      <c r="C309" s="117"/>
      <c r="D309" s="117"/>
      <c r="E309" s="117"/>
      <c r="F309" s="117"/>
      <c r="G309" s="117"/>
      <c r="H309" s="120"/>
    </row>
    <row r="310" spans="1:8" ht="15" customHeight="1" x14ac:dyDescent="0.25">
      <c r="A310" s="122" t="s">
        <v>309</v>
      </c>
      <c r="B310" s="117">
        <v>81802810.915584087</v>
      </c>
      <c r="C310" s="117">
        <v>0</v>
      </c>
      <c r="D310" s="117">
        <v>81802810.915584087</v>
      </c>
      <c r="E310" s="117">
        <v>77699475.800159439</v>
      </c>
      <c r="F310" s="117">
        <v>0</v>
      </c>
      <c r="G310" s="117">
        <v>77699475.800159439</v>
      </c>
      <c r="H310" s="123">
        <v>0.94983870273530013</v>
      </c>
    </row>
    <row r="311" spans="1:8" ht="15" customHeight="1" x14ac:dyDescent="0.25">
      <c r="A311" s="122" t="s">
        <v>310</v>
      </c>
      <c r="B311" s="117">
        <v>9711696</v>
      </c>
      <c r="C311" s="117">
        <v>0</v>
      </c>
      <c r="D311" s="117">
        <v>9711696</v>
      </c>
      <c r="E311" s="117">
        <v>9224544.7299996037</v>
      </c>
      <c r="F311" s="117">
        <v>0</v>
      </c>
      <c r="G311" s="117">
        <v>9224544.7299996037</v>
      </c>
      <c r="H311" s="123">
        <v>0.94983870273530013</v>
      </c>
    </row>
    <row r="312" spans="1:8" ht="15" customHeight="1" x14ac:dyDescent="0.25">
      <c r="A312" s="122" t="s">
        <v>311</v>
      </c>
      <c r="B312" s="117">
        <v>39430153.001117781</v>
      </c>
      <c r="C312" s="117">
        <v>-39430153.001117781</v>
      </c>
      <c r="D312" s="117">
        <v>0</v>
      </c>
      <c r="E312" s="117">
        <v>39430153.001117781</v>
      </c>
      <c r="F312" s="117">
        <v>-39430153.001117781</v>
      </c>
      <c r="G312" s="117">
        <v>0</v>
      </c>
      <c r="H312" s="123">
        <v>1</v>
      </c>
    </row>
    <row r="313" spans="1:8" ht="15" customHeight="1" thickBot="1" x14ac:dyDescent="0.3">
      <c r="A313" s="122" t="s">
        <v>312</v>
      </c>
      <c r="B313" s="117">
        <v>1656000</v>
      </c>
      <c r="C313" s="117">
        <v>0</v>
      </c>
      <c r="D313" s="117">
        <v>1656000</v>
      </c>
      <c r="E313" s="117">
        <v>1656000</v>
      </c>
      <c r="F313" s="117">
        <v>0</v>
      </c>
      <c r="G313" s="117">
        <v>1656000</v>
      </c>
      <c r="H313" s="123">
        <v>1</v>
      </c>
    </row>
    <row r="314" spans="1:8" ht="15" customHeight="1" x14ac:dyDescent="0.25">
      <c r="A314" s="121" t="s">
        <v>306</v>
      </c>
      <c r="B314" s="124">
        <v>132600659.91670187</v>
      </c>
      <c r="C314" s="124">
        <v>-39430153.001117781</v>
      </c>
      <c r="D314" s="124">
        <v>93170506.915584087</v>
      </c>
      <c r="E314" s="124">
        <v>128010173.53127682</v>
      </c>
      <c r="F314" s="124">
        <v>-39430153.001117781</v>
      </c>
      <c r="G314" s="124">
        <v>88580020.530159041</v>
      </c>
      <c r="H314" s="125">
        <v>0.96538111960899187</v>
      </c>
    </row>
    <row r="315" spans="1:8" ht="15" customHeight="1" thickBot="1" x14ac:dyDescent="0.3"/>
    <row r="316" spans="1:8" ht="15" customHeight="1" x14ac:dyDescent="0.25">
      <c r="A316" s="119" t="s">
        <v>313</v>
      </c>
      <c r="B316" s="124">
        <v>132600659.91670187</v>
      </c>
      <c r="C316" s="124">
        <v>-39430153.001117781</v>
      </c>
      <c r="D316" s="124">
        <v>93170506.915584087</v>
      </c>
      <c r="E316" s="124">
        <v>128010173.53127682</v>
      </c>
      <c r="F316" s="124">
        <v>-39430153.001117781</v>
      </c>
      <c r="G316" s="124">
        <v>88580020.530159041</v>
      </c>
      <c r="H316" s="126">
        <v>0.96538111960899187</v>
      </c>
    </row>
    <row r="317" spans="1:8" ht="15" customHeight="1" x14ac:dyDescent="0.25"/>
    <row r="318" spans="1:8" ht="15" customHeight="1" x14ac:dyDescent="0.25">
      <c r="A318" s="119" t="s">
        <v>314</v>
      </c>
      <c r="B318" s="117"/>
      <c r="C318" s="117"/>
      <c r="D318" s="117"/>
      <c r="E318" s="117"/>
      <c r="F318" s="117"/>
      <c r="G318" s="117"/>
      <c r="H318" s="120"/>
    </row>
    <row r="319" spans="1:8" ht="15" customHeight="1" x14ac:dyDescent="0.25">
      <c r="A319" s="121" t="s">
        <v>299</v>
      </c>
      <c r="B319" s="117"/>
      <c r="C319" s="117"/>
      <c r="D319" s="117"/>
      <c r="E319" s="117"/>
      <c r="F319" s="117"/>
      <c r="G319" s="117"/>
      <c r="H319" s="120"/>
    </row>
    <row r="320" spans="1:8" ht="15" customHeight="1" x14ac:dyDescent="0.25">
      <c r="A320" s="122" t="s">
        <v>315</v>
      </c>
      <c r="B320" s="117">
        <v>76976720.780329287</v>
      </c>
      <c r="C320" s="117">
        <v>0</v>
      </c>
      <c r="D320" s="117">
        <v>76976720.780329287</v>
      </c>
      <c r="E320" s="117">
        <v>73115468.606805384</v>
      </c>
      <c r="F320" s="117">
        <v>0</v>
      </c>
      <c r="G320" s="117">
        <v>73115468.606805384</v>
      </c>
      <c r="H320" s="123">
        <v>0.94983870273530002</v>
      </c>
    </row>
    <row r="321" spans="1:8" ht="15" customHeight="1" x14ac:dyDescent="0.25">
      <c r="A321" s="122" t="s">
        <v>316</v>
      </c>
      <c r="B321" s="117">
        <v>30913210.944020201</v>
      </c>
      <c r="C321" s="117">
        <v>0</v>
      </c>
      <c r="D321" s="117">
        <v>30913210.944020201</v>
      </c>
      <c r="E321" s="117">
        <v>29362564.180450831</v>
      </c>
      <c r="F321" s="117">
        <v>0</v>
      </c>
      <c r="G321" s="117">
        <v>29362564.180450831</v>
      </c>
      <c r="H321" s="123">
        <v>0.94983870273530013</v>
      </c>
    </row>
    <row r="322" spans="1:8" ht="15" customHeight="1" x14ac:dyDescent="0.25">
      <c r="A322" s="122" t="s">
        <v>317</v>
      </c>
      <c r="B322" s="117">
        <v>13423376.753742954</v>
      </c>
      <c r="C322" s="117">
        <v>0</v>
      </c>
      <c r="D322" s="117">
        <v>13423376.753742954</v>
      </c>
      <c r="E322" s="117">
        <v>12750042.762102392</v>
      </c>
      <c r="F322" s="117">
        <v>0</v>
      </c>
      <c r="G322" s="117">
        <v>12750042.762102392</v>
      </c>
      <c r="H322" s="123">
        <v>0.94983870273530013</v>
      </c>
    </row>
    <row r="323" spans="1:8" ht="15" customHeight="1" x14ac:dyDescent="0.25">
      <c r="A323" s="122" t="s">
        <v>318</v>
      </c>
      <c r="B323" s="117">
        <v>122832127.54724237</v>
      </c>
      <c r="C323" s="117">
        <v>0</v>
      </c>
      <c r="D323" s="117">
        <v>122832127.54724237</v>
      </c>
      <c r="E323" s="117">
        <v>116670708.68368962</v>
      </c>
      <c r="F323" s="117">
        <v>0</v>
      </c>
      <c r="G323" s="117">
        <v>116670708.68368962</v>
      </c>
      <c r="H323" s="123">
        <v>0.94983870273530013</v>
      </c>
    </row>
    <row r="324" spans="1:8" ht="15" customHeight="1" x14ac:dyDescent="0.25">
      <c r="A324" s="122" t="s">
        <v>319</v>
      </c>
      <c r="B324" s="117">
        <v>3337499.2977982112</v>
      </c>
      <c r="C324" s="117">
        <v>0</v>
      </c>
      <c r="D324" s="117">
        <v>3337499.2977982112</v>
      </c>
      <c r="E324" s="117">
        <v>0</v>
      </c>
      <c r="F324" s="117">
        <v>0</v>
      </c>
      <c r="G324" s="117">
        <v>0</v>
      </c>
      <c r="H324" s="123">
        <v>0</v>
      </c>
    </row>
    <row r="325" spans="1:8" ht="15" customHeight="1" thickBot="1" x14ac:dyDescent="0.3">
      <c r="A325" s="122" t="s">
        <v>320</v>
      </c>
      <c r="B325" s="117">
        <v>950835.90955422539</v>
      </c>
      <c r="C325" s="117">
        <v>-950835.90955422539</v>
      </c>
      <c r="D325" s="117">
        <v>0</v>
      </c>
      <c r="E325" s="117">
        <v>903140.74684512464</v>
      </c>
      <c r="F325" s="117">
        <v>-903140.74684512464</v>
      </c>
      <c r="G325" s="117">
        <v>0</v>
      </c>
      <c r="H325" s="123">
        <v>0.94983870273530013</v>
      </c>
    </row>
    <row r="326" spans="1:8" ht="15" customHeight="1" x14ac:dyDescent="0.25">
      <c r="A326" s="121" t="s">
        <v>306</v>
      </c>
      <c r="B326" s="124">
        <v>248433771.23268723</v>
      </c>
      <c r="C326" s="124">
        <v>-950835.90955422539</v>
      </c>
      <c r="D326" s="124">
        <v>247482935.32313302</v>
      </c>
      <c r="E326" s="124">
        <v>232801924.97989336</v>
      </c>
      <c r="F326" s="124">
        <v>-903140.74684512464</v>
      </c>
      <c r="G326" s="124">
        <v>231898784.23304823</v>
      </c>
      <c r="H326" s="125">
        <v>0.93707841661288138</v>
      </c>
    </row>
    <row r="327" spans="1:8" ht="15" customHeight="1" thickBot="1" x14ac:dyDescent="0.3"/>
    <row r="328" spans="1:8" ht="15" customHeight="1" x14ac:dyDescent="0.25">
      <c r="A328" s="119" t="s">
        <v>322</v>
      </c>
      <c r="B328" s="124">
        <v>248433771.23268723</v>
      </c>
      <c r="C328" s="124">
        <v>-950835.90955422539</v>
      </c>
      <c r="D328" s="124">
        <v>247482935.32313302</v>
      </c>
      <c r="E328" s="124">
        <v>232801924.97989336</v>
      </c>
      <c r="F328" s="124">
        <v>-903140.74684512464</v>
      </c>
      <c r="G328" s="124">
        <v>231898784.23304823</v>
      </c>
      <c r="H328" s="126">
        <v>0.93707841661288138</v>
      </c>
    </row>
    <row r="329" spans="1:8" ht="15" customHeight="1" x14ac:dyDescent="0.25"/>
    <row r="330" spans="1:8" ht="15" customHeight="1" x14ac:dyDescent="0.25">
      <c r="A330" s="119" t="s">
        <v>323</v>
      </c>
      <c r="B330" s="117"/>
      <c r="C330" s="117"/>
      <c r="D330" s="117"/>
      <c r="E330" s="117"/>
      <c r="F330" s="117"/>
      <c r="G330" s="117"/>
      <c r="H330" s="120"/>
    </row>
    <row r="331" spans="1:8" ht="15" customHeight="1" x14ac:dyDescent="0.25">
      <c r="A331" s="121" t="s">
        <v>299</v>
      </c>
      <c r="B331" s="117"/>
      <c r="C331" s="117"/>
      <c r="D331" s="117"/>
      <c r="E331" s="117"/>
      <c r="F331" s="117"/>
      <c r="G331" s="117"/>
      <c r="H331" s="120"/>
    </row>
    <row r="332" spans="1:8" ht="15" customHeight="1" x14ac:dyDescent="0.25">
      <c r="A332" s="122" t="s">
        <v>324</v>
      </c>
      <c r="B332" s="117">
        <v>577395647.15203416</v>
      </c>
      <c r="C332" s="117">
        <v>0</v>
      </c>
      <c r="D332" s="117">
        <v>577395647.15203416</v>
      </c>
      <c r="E332" s="117">
        <v>548432732.45589721</v>
      </c>
      <c r="F332" s="117">
        <v>0</v>
      </c>
      <c r="G332" s="117">
        <v>548432732.45589721</v>
      </c>
      <c r="H332" s="123">
        <v>0.94983870273530013</v>
      </c>
    </row>
    <row r="333" spans="1:8" ht="15" customHeight="1" x14ac:dyDescent="0.25">
      <c r="A333" s="122" t="s">
        <v>325</v>
      </c>
      <c r="B333" s="117">
        <v>8272812</v>
      </c>
      <c r="C333" s="117">
        <v>0</v>
      </c>
      <c r="D333" s="117">
        <v>8272812</v>
      </c>
      <c r="E333" s="117">
        <v>7857837.0180530241</v>
      </c>
      <c r="F333" s="117">
        <v>0</v>
      </c>
      <c r="G333" s="117">
        <v>7857837.0180530241</v>
      </c>
      <c r="H333" s="123">
        <v>0.94983870273530013</v>
      </c>
    </row>
    <row r="334" spans="1:8" ht="15" customHeight="1" x14ac:dyDescent="0.25">
      <c r="A334" s="122" t="s">
        <v>326</v>
      </c>
      <c r="B334" s="117">
        <v>453816</v>
      </c>
      <c r="C334" s="117">
        <v>-453816</v>
      </c>
      <c r="D334" s="117">
        <v>0</v>
      </c>
      <c r="E334" s="117">
        <v>431052.00072052295</v>
      </c>
      <c r="F334" s="117">
        <v>-431052.00072052295</v>
      </c>
      <c r="G334" s="117">
        <v>0</v>
      </c>
      <c r="H334" s="123">
        <v>0.94983870273530013</v>
      </c>
    </row>
    <row r="335" spans="1:8" ht="15" customHeight="1" x14ac:dyDescent="0.25">
      <c r="A335" s="122" t="s">
        <v>327</v>
      </c>
      <c r="B335" s="117">
        <v>122357553.72053716</v>
      </c>
      <c r="C335" s="117">
        <v>-122357553.72053716</v>
      </c>
      <c r="D335" s="117">
        <v>0</v>
      </c>
      <c r="E335" s="117">
        <v>122357553.72053716</v>
      </c>
      <c r="F335" s="117">
        <v>-122357553.72053716</v>
      </c>
      <c r="G335" s="117">
        <v>0</v>
      </c>
      <c r="H335" s="123">
        <v>1</v>
      </c>
    </row>
    <row r="336" spans="1:8" ht="15" customHeight="1" thickBot="1" x14ac:dyDescent="0.3">
      <c r="A336" s="122" t="s">
        <v>328</v>
      </c>
      <c r="B336" s="117">
        <v>21281636.177651461</v>
      </c>
      <c r="C336" s="117">
        <v>-21281636.177651461</v>
      </c>
      <c r="D336" s="117">
        <v>0</v>
      </c>
      <c r="E336" s="117">
        <v>20214121.699065097</v>
      </c>
      <c r="F336" s="117">
        <v>-20214121.699065097</v>
      </c>
      <c r="G336" s="117">
        <v>0</v>
      </c>
      <c r="H336" s="123">
        <v>0.94983870273530024</v>
      </c>
    </row>
    <row r="337" spans="1:8" ht="15" customHeight="1" x14ac:dyDescent="0.25">
      <c r="A337" s="121" t="s">
        <v>306</v>
      </c>
      <c r="B337" s="124">
        <v>729761465.05022275</v>
      </c>
      <c r="C337" s="124">
        <v>-144093005.89818862</v>
      </c>
      <c r="D337" s="124">
        <v>585668459.15203416</v>
      </c>
      <c r="E337" s="124">
        <v>699293296.89427304</v>
      </c>
      <c r="F337" s="124">
        <v>-143002727.42032278</v>
      </c>
      <c r="G337" s="124">
        <v>556290569.47395027</v>
      </c>
      <c r="H337" s="125">
        <v>0.95824914082870505</v>
      </c>
    </row>
    <row r="338" spans="1:8" ht="15" customHeight="1" thickBot="1" x14ac:dyDescent="0.3"/>
    <row r="339" spans="1:8" ht="15" customHeight="1" x14ac:dyDescent="0.25">
      <c r="A339" s="119" t="s">
        <v>329</v>
      </c>
      <c r="B339" s="124">
        <v>729761465.05022275</v>
      </c>
      <c r="C339" s="124">
        <v>-144093005.89818862</v>
      </c>
      <c r="D339" s="124">
        <v>585668459.15203416</v>
      </c>
      <c r="E339" s="124">
        <v>699293296.89427304</v>
      </c>
      <c r="F339" s="124">
        <v>-143002727.42032278</v>
      </c>
      <c r="G339" s="124">
        <v>556290569.47395027</v>
      </c>
      <c r="H339" s="126">
        <v>0.95824914082870505</v>
      </c>
    </row>
    <row r="340" spans="1:8" ht="15" customHeight="1" x14ac:dyDescent="0.25"/>
    <row r="341" spans="1:8" ht="15" customHeight="1" x14ac:dyDescent="0.25">
      <c r="A341" s="119" t="s">
        <v>330</v>
      </c>
      <c r="B341" s="117"/>
      <c r="C341" s="117"/>
      <c r="D341" s="117"/>
      <c r="E341" s="117"/>
      <c r="F341" s="117"/>
      <c r="G341" s="117"/>
      <c r="H341" s="120"/>
    </row>
    <row r="342" spans="1:8" ht="15" customHeight="1" x14ac:dyDescent="0.25">
      <c r="A342" s="121" t="s">
        <v>299</v>
      </c>
      <c r="B342" s="117"/>
      <c r="C342" s="117"/>
      <c r="D342" s="117"/>
      <c r="E342" s="117"/>
      <c r="F342" s="117"/>
      <c r="G342" s="117"/>
      <c r="H342" s="120"/>
    </row>
    <row r="343" spans="1:8" ht="15" customHeight="1" x14ac:dyDescent="0.25">
      <c r="A343" s="122" t="s">
        <v>331</v>
      </c>
      <c r="B343" s="117">
        <v>124700528.09593052</v>
      </c>
      <c r="C343" s="117">
        <v>0</v>
      </c>
      <c r="D343" s="117">
        <v>124700528.09593052</v>
      </c>
      <c r="E343" s="117">
        <v>111908411.61235845</v>
      </c>
      <c r="F343" s="117">
        <v>0</v>
      </c>
      <c r="G343" s="117">
        <v>111908411.61235845</v>
      </c>
      <c r="H343" s="123">
        <v>0.89741730304677414</v>
      </c>
    </row>
    <row r="344" spans="1:8" ht="15" customHeight="1" x14ac:dyDescent="0.25">
      <c r="A344" s="122" t="s">
        <v>332</v>
      </c>
      <c r="B344" s="117">
        <v>236459.70708204326</v>
      </c>
      <c r="C344" s="117">
        <v>-236459.70708204326</v>
      </c>
      <c r="D344" s="117">
        <v>0</v>
      </c>
      <c r="E344" s="117">
        <v>224598.58142397704</v>
      </c>
      <c r="F344" s="117">
        <v>-224598.58142397704</v>
      </c>
      <c r="G344" s="117">
        <v>0</v>
      </c>
      <c r="H344" s="123">
        <v>0.94983870273530013</v>
      </c>
    </row>
    <row r="345" spans="1:8" ht="15" customHeight="1" x14ac:dyDescent="0.25">
      <c r="A345" s="122" t="s">
        <v>333</v>
      </c>
      <c r="B345" s="117">
        <v>19007.306085001721</v>
      </c>
      <c r="C345" s="117">
        <v>0</v>
      </c>
      <c r="D345" s="117">
        <v>19007.306085001721</v>
      </c>
      <c r="E345" s="117">
        <v>0</v>
      </c>
      <c r="F345" s="117">
        <v>0</v>
      </c>
      <c r="G345" s="117">
        <v>0</v>
      </c>
      <c r="H345" s="123">
        <v>0</v>
      </c>
    </row>
    <row r="346" spans="1:8" ht="15" customHeight="1" x14ac:dyDescent="0.25">
      <c r="A346" s="122" t="s">
        <v>334</v>
      </c>
      <c r="B346" s="117">
        <v>12193953.702987876</v>
      </c>
      <c r="C346" s="117">
        <v>0</v>
      </c>
      <c r="D346" s="117">
        <v>12193953.702987876</v>
      </c>
      <c r="E346" s="117">
        <v>11582289.166460313</v>
      </c>
      <c r="F346" s="117">
        <v>0</v>
      </c>
      <c r="G346" s="117">
        <v>11582289.166460313</v>
      </c>
      <c r="H346" s="123">
        <v>0.94983870273530013</v>
      </c>
    </row>
    <row r="347" spans="1:8" ht="15" customHeight="1" x14ac:dyDescent="0.25">
      <c r="A347" s="122" t="s">
        <v>335</v>
      </c>
      <c r="B347" s="117">
        <v>1867295.1654503713</v>
      </c>
      <c r="C347" s="117">
        <v>0</v>
      </c>
      <c r="D347" s="117">
        <v>1867295.1654503713</v>
      </c>
      <c r="E347" s="117">
        <v>1867295.1654503713</v>
      </c>
      <c r="F347" s="117">
        <v>0</v>
      </c>
      <c r="G347" s="117">
        <v>1867295.1654503713</v>
      </c>
      <c r="H347" s="123">
        <v>1</v>
      </c>
    </row>
    <row r="348" spans="1:8" ht="15" customHeight="1" thickBot="1" x14ac:dyDescent="0.3">
      <c r="A348" s="122" t="s">
        <v>336</v>
      </c>
      <c r="B348" s="117">
        <v>129924.32448320674</v>
      </c>
      <c r="C348" s="117">
        <v>0</v>
      </c>
      <c r="D348" s="117">
        <v>129924.32448320674</v>
      </c>
      <c r="E348" s="117">
        <v>0</v>
      </c>
      <c r="F348" s="117">
        <v>0</v>
      </c>
      <c r="G348" s="117">
        <v>0</v>
      </c>
      <c r="H348" s="123">
        <v>0</v>
      </c>
    </row>
    <row r="349" spans="1:8" ht="15" customHeight="1" x14ac:dyDescent="0.25">
      <c r="A349" s="121" t="s">
        <v>306</v>
      </c>
      <c r="B349" s="124">
        <v>139147168.30201903</v>
      </c>
      <c r="C349" s="124">
        <v>-236459.70708204326</v>
      </c>
      <c r="D349" s="124">
        <v>138910708.594937</v>
      </c>
      <c r="E349" s="124">
        <v>125582594.52569312</v>
      </c>
      <c r="F349" s="124">
        <v>-224598.58142397704</v>
      </c>
      <c r="G349" s="124">
        <v>125357995.94426914</v>
      </c>
      <c r="H349" s="125">
        <v>0.90251635055279034</v>
      </c>
    </row>
    <row r="350" spans="1:8" ht="15" customHeight="1" thickBot="1" x14ac:dyDescent="0.3"/>
    <row r="351" spans="1:8" ht="15" customHeight="1" x14ac:dyDescent="0.25">
      <c r="A351" s="119" t="s">
        <v>337</v>
      </c>
      <c r="B351" s="124">
        <v>139147168.30201903</v>
      </c>
      <c r="C351" s="124">
        <v>-236459.70708204326</v>
      </c>
      <c r="D351" s="124">
        <v>138910708.594937</v>
      </c>
      <c r="E351" s="124">
        <v>125582594.52569312</v>
      </c>
      <c r="F351" s="124">
        <v>-224598.58142397704</v>
      </c>
      <c r="G351" s="124">
        <v>125357995.94426914</v>
      </c>
      <c r="H351" s="126">
        <v>0.90251635055279034</v>
      </c>
    </row>
    <row r="352" spans="1:8" ht="15" customHeight="1" x14ac:dyDescent="0.25"/>
    <row r="353" spans="1:8" ht="15" customHeight="1" x14ac:dyDescent="0.25">
      <c r="A353" s="119" t="s">
        <v>338</v>
      </c>
      <c r="B353" s="117"/>
      <c r="C353" s="117"/>
      <c r="D353" s="117"/>
      <c r="E353" s="117"/>
      <c r="F353" s="117"/>
      <c r="G353" s="117"/>
      <c r="H353" s="120"/>
    </row>
    <row r="354" spans="1:8" ht="15" customHeight="1" x14ac:dyDescent="0.25">
      <c r="A354" s="121" t="s">
        <v>299</v>
      </c>
      <c r="B354" s="117"/>
      <c r="C354" s="117"/>
      <c r="D354" s="117"/>
      <c r="E354" s="117"/>
      <c r="F354" s="117"/>
      <c r="G354" s="117"/>
      <c r="H354" s="120"/>
    </row>
    <row r="355" spans="1:8" ht="15" customHeight="1" x14ac:dyDescent="0.25">
      <c r="A355" s="122" t="s">
        <v>339</v>
      </c>
      <c r="B355" s="117">
        <v>3647642.1589368358</v>
      </c>
      <c r="C355" s="117">
        <v>0</v>
      </c>
      <c r="D355" s="117">
        <v>3647642.1589368358</v>
      </c>
      <c r="E355" s="117">
        <v>3647642.1589368358</v>
      </c>
      <c r="F355" s="117">
        <v>0</v>
      </c>
      <c r="G355" s="117">
        <v>3647642.1589368358</v>
      </c>
      <c r="H355" s="123">
        <v>1</v>
      </c>
    </row>
    <row r="356" spans="1:8" ht="15" customHeight="1" x14ac:dyDescent="0.25">
      <c r="A356" s="122" t="s">
        <v>340</v>
      </c>
      <c r="B356" s="117">
        <v>44451100.476495378</v>
      </c>
      <c r="C356" s="117">
        <v>0</v>
      </c>
      <c r="D356" s="117">
        <v>44451100.476495378</v>
      </c>
      <c r="E356" s="117">
        <v>44451100.476495378</v>
      </c>
      <c r="F356" s="117">
        <v>0</v>
      </c>
      <c r="G356" s="117">
        <v>44451100.476495378</v>
      </c>
      <c r="H356" s="123">
        <v>1</v>
      </c>
    </row>
    <row r="357" spans="1:8" ht="15" customHeight="1" x14ac:dyDescent="0.25">
      <c r="A357" s="122" t="s">
        <v>341</v>
      </c>
      <c r="B357" s="117">
        <v>81421606.303185016</v>
      </c>
      <c r="C357" s="117">
        <v>0</v>
      </c>
      <c r="D357" s="117">
        <v>81421606.303185016</v>
      </c>
      <c r="E357" s="117">
        <v>81421606.303185016</v>
      </c>
      <c r="F357" s="117">
        <v>0</v>
      </c>
      <c r="G357" s="117">
        <v>81421606.303185016</v>
      </c>
      <c r="H357" s="123">
        <v>1</v>
      </c>
    </row>
    <row r="358" spans="1:8" ht="15" customHeight="1" x14ac:dyDescent="0.25">
      <c r="A358" s="122" t="s">
        <v>342</v>
      </c>
      <c r="B358" s="117">
        <v>81274765.835204825</v>
      </c>
      <c r="C358" s="117">
        <v>0</v>
      </c>
      <c r="D358" s="117">
        <v>81274765.835204825</v>
      </c>
      <c r="E358" s="117">
        <v>81274765.835204825</v>
      </c>
      <c r="F358" s="117">
        <v>0</v>
      </c>
      <c r="G358" s="117">
        <v>81274765.835204825</v>
      </c>
      <c r="H358" s="123">
        <v>1</v>
      </c>
    </row>
    <row r="359" spans="1:8" ht="15" customHeight="1" x14ac:dyDescent="0.25">
      <c r="A359" s="122" t="s">
        <v>343</v>
      </c>
      <c r="B359" s="117">
        <v>27179197.822069909</v>
      </c>
      <c r="C359" s="117">
        <v>0</v>
      </c>
      <c r="D359" s="117">
        <v>27179197.822069909</v>
      </c>
      <c r="E359" s="117">
        <v>27179197.822069909</v>
      </c>
      <c r="F359" s="117">
        <v>0</v>
      </c>
      <c r="G359" s="117">
        <v>27179197.822069909</v>
      </c>
      <c r="H359" s="123">
        <v>1</v>
      </c>
    </row>
    <row r="360" spans="1:8" ht="15" customHeight="1" x14ac:dyDescent="0.25">
      <c r="A360" s="122" t="s">
        <v>344</v>
      </c>
      <c r="B360" s="117">
        <v>85705290.08252582</v>
      </c>
      <c r="C360" s="117">
        <v>0</v>
      </c>
      <c r="D360" s="117">
        <v>85705290.08252582</v>
      </c>
      <c r="E360" s="117">
        <v>85705290.08252582</v>
      </c>
      <c r="F360" s="117">
        <v>0</v>
      </c>
      <c r="G360" s="117">
        <v>85705290.08252582</v>
      </c>
      <c r="H360" s="123">
        <v>1</v>
      </c>
    </row>
    <row r="361" spans="1:8" ht="15" customHeight="1" x14ac:dyDescent="0.25">
      <c r="A361" s="122" t="s">
        <v>345</v>
      </c>
      <c r="B361" s="117">
        <v>82349976.742570564</v>
      </c>
      <c r="C361" s="117">
        <v>0</v>
      </c>
      <c r="D361" s="117">
        <v>82349976.742570564</v>
      </c>
      <c r="E361" s="117">
        <v>82349976.742570564</v>
      </c>
      <c r="F361" s="117">
        <v>0</v>
      </c>
      <c r="G361" s="117">
        <v>82349976.742570564</v>
      </c>
      <c r="H361" s="123">
        <v>1</v>
      </c>
    </row>
    <row r="362" spans="1:8" ht="15" customHeight="1" x14ac:dyDescent="0.25">
      <c r="A362" s="122" t="s">
        <v>346</v>
      </c>
      <c r="B362" s="117">
        <v>41258077.903442524</v>
      </c>
      <c r="C362" s="117">
        <v>0</v>
      </c>
      <c r="D362" s="117">
        <v>41258077.903442524</v>
      </c>
      <c r="E362" s="117">
        <v>41258077.903442524</v>
      </c>
      <c r="F362" s="117">
        <v>0</v>
      </c>
      <c r="G362" s="117">
        <v>41258077.903442524</v>
      </c>
      <c r="H362" s="123">
        <v>1</v>
      </c>
    </row>
    <row r="363" spans="1:8" ht="15" customHeight="1" x14ac:dyDescent="0.25">
      <c r="A363" s="122" t="s">
        <v>347</v>
      </c>
      <c r="B363" s="117">
        <v>49528848.663796127</v>
      </c>
      <c r="C363" s="117">
        <v>0</v>
      </c>
      <c r="D363" s="117">
        <v>49528848.663796127</v>
      </c>
      <c r="E363" s="117">
        <v>0</v>
      </c>
      <c r="F363" s="117">
        <v>0</v>
      </c>
      <c r="G363" s="117">
        <v>0</v>
      </c>
      <c r="H363" s="123">
        <v>0</v>
      </c>
    </row>
    <row r="364" spans="1:8" ht="15" customHeight="1" x14ac:dyDescent="0.25">
      <c r="A364" s="122" t="s">
        <v>348</v>
      </c>
      <c r="B364" s="117">
        <v>3372593.9983374695</v>
      </c>
      <c r="C364" s="117">
        <v>0</v>
      </c>
      <c r="D364" s="117">
        <v>3372593.9983374695</v>
      </c>
      <c r="E364" s="117">
        <v>0</v>
      </c>
      <c r="F364" s="117">
        <v>0</v>
      </c>
      <c r="G364" s="117">
        <v>0</v>
      </c>
      <c r="H364" s="123">
        <v>0</v>
      </c>
    </row>
    <row r="365" spans="1:8" ht="15" customHeight="1" x14ac:dyDescent="0.25">
      <c r="A365" s="122" t="s">
        <v>349</v>
      </c>
      <c r="B365" s="117">
        <v>19096524.538458504</v>
      </c>
      <c r="C365" s="117">
        <v>0</v>
      </c>
      <c r="D365" s="117">
        <v>19096524.538458504</v>
      </c>
      <c r="E365" s="117">
        <v>0</v>
      </c>
      <c r="F365" s="117">
        <v>0</v>
      </c>
      <c r="G365" s="117">
        <v>0</v>
      </c>
      <c r="H365" s="123">
        <v>0</v>
      </c>
    </row>
    <row r="366" spans="1:8" ht="15" customHeight="1" x14ac:dyDescent="0.25">
      <c r="A366" s="122" t="s">
        <v>350</v>
      </c>
      <c r="B366" s="117">
        <v>188773.19263232182</v>
      </c>
      <c r="C366" s="117">
        <v>-188773.19263232182</v>
      </c>
      <c r="D366" s="117">
        <v>0</v>
      </c>
      <c r="E366" s="117">
        <v>179304.08440108548</v>
      </c>
      <c r="F366" s="117">
        <v>-179304.08440108548</v>
      </c>
      <c r="G366" s="117">
        <v>0</v>
      </c>
      <c r="H366" s="123">
        <v>0.94983870273530013</v>
      </c>
    </row>
    <row r="367" spans="1:8" ht="15" customHeight="1" x14ac:dyDescent="0.25">
      <c r="A367" s="122" t="s">
        <v>351</v>
      </c>
      <c r="B367" s="117">
        <v>3176447.940733647</v>
      </c>
      <c r="C367" s="117">
        <v>-3176447.940733647</v>
      </c>
      <c r="D367" s="117">
        <v>0</v>
      </c>
      <c r="E367" s="117">
        <v>3176447.940733647</v>
      </c>
      <c r="F367" s="117">
        <v>-3176447.940733647</v>
      </c>
      <c r="G367" s="117">
        <v>0</v>
      </c>
      <c r="H367" s="123">
        <v>1</v>
      </c>
    </row>
    <row r="368" spans="1:8" ht="15" customHeight="1" thickBot="1" x14ac:dyDescent="0.3">
      <c r="A368" s="122" t="s">
        <v>352</v>
      </c>
      <c r="B368" s="117">
        <v>3358466.0487177158</v>
      </c>
      <c r="C368" s="117">
        <v>-3358466.0487177158</v>
      </c>
      <c r="D368" s="117">
        <v>0</v>
      </c>
      <c r="E368" s="117">
        <v>3358466.0487177158</v>
      </c>
      <c r="F368" s="117">
        <v>-3358466.0487177158</v>
      </c>
      <c r="G368" s="117">
        <v>0</v>
      </c>
      <c r="H368" s="123">
        <v>1</v>
      </c>
    </row>
    <row r="369" spans="1:8" ht="15" customHeight="1" x14ac:dyDescent="0.25">
      <c r="A369" s="121" t="s">
        <v>306</v>
      </c>
      <c r="B369" s="124">
        <v>526009311.70710671</v>
      </c>
      <c r="C369" s="124">
        <v>-6723687.182083685</v>
      </c>
      <c r="D369" s="124">
        <v>519285624.52502304</v>
      </c>
      <c r="E369" s="124">
        <v>454001875.39828336</v>
      </c>
      <c r="F369" s="124">
        <v>-6714218.0738524478</v>
      </c>
      <c r="G369" s="124">
        <v>447287657.32443094</v>
      </c>
      <c r="H369" s="125">
        <v>0.86310615666644575</v>
      </c>
    </row>
    <row r="370" spans="1:8" ht="15" customHeight="1" thickBot="1" x14ac:dyDescent="0.3"/>
    <row r="371" spans="1:8" ht="15" customHeight="1" x14ac:dyDescent="0.25">
      <c r="A371" s="119" t="s">
        <v>354</v>
      </c>
      <c r="B371" s="124">
        <v>526009311.70710671</v>
      </c>
      <c r="C371" s="124">
        <v>-6723687.182083685</v>
      </c>
      <c r="D371" s="124">
        <v>519285624.52502304</v>
      </c>
      <c r="E371" s="124">
        <v>454001875.39828336</v>
      </c>
      <c r="F371" s="124">
        <v>-6714218.0738524478</v>
      </c>
      <c r="G371" s="124">
        <v>447287657.32443094</v>
      </c>
      <c r="H371" s="126">
        <v>0.86310615666644575</v>
      </c>
    </row>
    <row r="372" spans="1:8" ht="15" customHeight="1" x14ac:dyDescent="0.25"/>
    <row r="373" spans="1:8" ht="15" customHeight="1" x14ac:dyDescent="0.25">
      <c r="A373" s="119" t="s">
        <v>355</v>
      </c>
      <c r="B373" s="117"/>
      <c r="C373" s="117"/>
      <c r="D373" s="117"/>
      <c r="E373" s="117"/>
      <c r="F373" s="117"/>
      <c r="G373" s="117"/>
      <c r="H373" s="120"/>
    </row>
    <row r="374" spans="1:8" ht="15" customHeight="1" x14ac:dyDescent="0.25">
      <c r="A374" s="121" t="s">
        <v>299</v>
      </c>
      <c r="B374" s="117"/>
      <c r="C374" s="117"/>
      <c r="D374" s="117"/>
      <c r="E374" s="117"/>
      <c r="F374" s="117"/>
      <c r="G374" s="117"/>
      <c r="H374" s="120"/>
    </row>
    <row r="375" spans="1:8" ht="15" customHeight="1" x14ac:dyDescent="0.25">
      <c r="A375" s="122" t="s">
        <v>356</v>
      </c>
      <c r="B375" s="117">
        <v>10009906.130362993</v>
      </c>
      <c r="C375" s="117">
        <v>0</v>
      </c>
      <c r="D375" s="117">
        <v>10009906.130362993</v>
      </c>
      <c r="E375" s="117">
        <v>0</v>
      </c>
      <c r="F375" s="117">
        <v>0</v>
      </c>
      <c r="G375" s="117">
        <v>0</v>
      </c>
      <c r="H375" s="123">
        <v>0</v>
      </c>
    </row>
    <row r="376" spans="1:8" ht="15" customHeight="1" x14ac:dyDescent="0.25">
      <c r="A376" s="122" t="s">
        <v>357</v>
      </c>
      <c r="B376" s="117">
        <v>52409756.375720181</v>
      </c>
      <c r="C376" s="117">
        <v>0</v>
      </c>
      <c r="D376" s="117">
        <v>52409756.375720181</v>
      </c>
      <c r="E376" s="117">
        <v>0</v>
      </c>
      <c r="F376" s="117">
        <v>0</v>
      </c>
      <c r="G376" s="117">
        <v>0</v>
      </c>
      <c r="H376" s="123">
        <v>0</v>
      </c>
    </row>
    <row r="377" spans="1:8" ht="15" customHeight="1" x14ac:dyDescent="0.25">
      <c r="A377" s="122" t="s">
        <v>358</v>
      </c>
      <c r="B377" s="117">
        <v>285343.20294256462</v>
      </c>
      <c r="C377" s="117">
        <v>-285343.20294256462</v>
      </c>
      <c r="D377" s="117">
        <v>0</v>
      </c>
      <c r="E377" s="117">
        <v>285343.20294256462</v>
      </c>
      <c r="F377" s="117">
        <v>-285343.20294256462</v>
      </c>
      <c r="G377" s="117">
        <v>0</v>
      </c>
      <c r="H377" s="123">
        <v>1</v>
      </c>
    </row>
    <row r="378" spans="1:8" ht="15" customHeight="1" thickBot="1" x14ac:dyDescent="0.3">
      <c r="A378" s="122" t="s">
        <v>359</v>
      </c>
      <c r="B378" s="117">
        <v>71140.994198027474</v>
      </c>
      <c r="C378" s="117">
        <v>-71140.994198027474</v>
      </c>
      <c r="D378" s="117">
        <v>0</v>
      </c>
      <c r="E378" s="117">
        <v>67572.469640353927</v>
      </c>
      <c r="F378" s="117">
        <v>-67572.469640353927</v>
      </c>
      <c r="G378" s="117">
        <v>0</v>
      </c>
      <c r="H378" s="123">
        <v>0.94983870273530013</v>
      </c>
    </row>
    <row r="379" spans="1:8" ht="15" customHeight="1" x14ac:dyDescent="0.25">
      <c r="A379" s="121" t="s">
        <v>306</v>
      </c>
      <c r="B379" s="124">
        <v>62776146.703223765</v>
      </c>
      <c r="C379" s="124">
        <v>-356484.19714059209</v>
      </c>
      <c r="D379" s="124">
        <v>62419662.506083176</v>
      </c>
      <c r="E379" s="124">
        <v>352915.67258291855</v>
      </c>
      <c r="F379" s="124">
        <v>-352915.67258291855</v>
      </c>
      <c r="G379" s="124">
        <v>0</v>
      </c>
      <c r="H379" s="125">
        <v>5.6218116452948063E-3</v>
      </c>
    </row>
    <row r="380" spans="1:8" ht="15" customHeight="1" thickBot="1" x14ac:dyDescent="0.3"/>
    <row r="381" spans="1:8" ht="15" customHeight="1" x14ac:dyDescent="0.25">
      <c r="A381" s="119" t="s">
        <v>360</v>
      </c>
      <c r="B381" s="124">
        <v>62776146.703223765</v>
      </c>
      <c r="C381" s="124">
        <v>-356484.19714059209</v>
      </c>
      <c r="D381" s="124">
        <v>62419662.506083176</v>
      </c>
      <c r="E381" s="124">
        <v>352915.67258291855</v>
      </c>
      <c r="F381" s="124">
        <v>-352915.67258291855</v>
      </c>
      <c r="G381" s="124">
        <v>0</v>
      </c>
      <c r="H381" s="126">
        <v>5.6218116452948063E-3</v>
      </c>
    </row>
    <row r="382" spans="1:8" ht="15" customHeight="1" x14ac:dyDescent="0.25"/>
    <row r="383" spans="1:8" ht="15" customHeight="1" x14ac:dyDescent="0.25">
      <c r="A383" s="119" t="s">
        <v>361</v>
      </c>
      <c r="B383" s="117"/>
      <c r="C383" s="117"/>
      <c r="D383" s="117"/>
      <c r="E383" s="117"/>
      <c r="F383" s="117"/>
      <c r="G383" s="117"/>
      <c r="H383" s="120"/>
    </row>
    <row r="384" spans="1:8" ht="15" customHeight="1" x14ac:dyDescent="0.25">
      <c r="A384" s="121" t="s">
        <v>362</v>
      </c>
      <c r="B384" s="117"/>
      <c r="C384" s="117"/>
      <c r="D384" s="117"/>
      <c r="E384" s="117"/>
      <c r="F384" s="117"/>
      <c r="G384" s="117"/>
      <c r="H384" s="120"/>
    </row>
    <row r="385" spans="1:8" ht="15" customHeight="1" x14ac:dyDescent="0.25">
      <c r="A385" s="122" t="s">
        <v>363</v>
      </c>
      <c r="B385" s="117">
        <v>88722376.330000013</v>
      </c>
      <c r="C385" s="117">
        <v>0</v>
      </c>
      <c r="D385" s="117">
        <v>88722376.330000013</v>
      </c>
      <c r="E385" s="117">
        <v>0</v>
      </c>
      <c r="F385" s="117">
        <v>0</v>
      </c>
      <c r="G385" s="117">
        <v>0</v>
      </c>
      <c r="H385" s="123">
        <v>0</v>
      </c>
    </row>
    <row r="386" spans="1:8" ht="15" customHeight="1" x14ac:dyDescent="0.25">
      <c r="A386" s="122" t="s">
        <v>364</v>
      </c>
      <c r="B386" s="117">
        <v>-7191300</v>
      </c>
      <c r="C386" s="117">
        <v>0</v>
      </c>
      <c r="D386" s="117">
        <v>-7191300</v>
      </c>
      <c r="E386" s="117">
        <v>-5556505.977536601</v>
      </c>
      <c r="F386" s="117">
        <v>0</v>
      </c>
      <c r="G386" s="117">
        <v>-5556505.977536601</v>
      </c>
      <c r="H386" s="123">
        <v>0.77267058494800678</v>
      </c>
    </row>
    <row r="387" spans="1:8" ht="15" customHeight="1" x14ac:dyDescent="0.25">
      <c r="A387" s="122" t="s">
        <v>365</v>
      </c>
      <c r="B387" s="117">
        <v>-87858113.169999987</v>
      </c>
      <c r="C387" s="117">
        <v>0</v>
      </c>
      <c r="D387" s="117">
        <v>-87858113.169999987</v>
      </c>
      <c r="E387" s="117">
        <v>0</v>
      </c>
      <c r="F387" s="117">
        <v>0</v>
      </c>
      <c r="G387" s="117">
        <v>0</v>
      </c>
      <c r="H387" s="123">
        <v>0</v>
      </c>
    </row>
    <row r="388" spans="1:8" ht="15" customHeight="1" x14ac:dyDescent="0.25">
      <c r="A388" s="122" t="s">
        <v>366</v>
      </c>
      <c r="B388" s="117">
        <v>55767857.142857015</v>
      </c>
      <c r="C388" s="117">
        <v>-55767857.142857015</v>
      </c>
      <c r="D388" s="117">
        <v>0</v>
      </c>
      <c r="E388" s="117">
        <v>55767857.142857015</v>
      </c>
      <c r="F388" s="117">
        <v>-55767857.142857015</v>
      </c>
      <c r="G388" s="117">
        <v>0</v>
      </c>
      <c r="H388" s="123">
        <v>1</v>
      </c>
    </row>
    <row r="389" spans="1:8" ht="15" customHeight="1" x14ac:dyDescent="0.25">
      <c r="A389" s="122" t="s">
        <v>367</v>
      </c>
      <c r="B389" s="117">
        <v>101375889.24454214</v>
      </c>
      <c r="C389" s="117">
        <v>-101375889.24454214</v>
      </c>
      <c r="D389" s="117">
        <v>0</v>
      </c>
      <c r="E389" s="117">
        <v>101375889.24454214</v>
      </c>
      <c r="F389" s="117">
        <v>-101375889.24454214</v>
      </c>
      <c r="G389" s="117">
        <v>0</v>
      </c>
      <c r="H389" s="123">
        <v>1</v>
      </c>
    </row>
    <row r="390" spans="1:8" ht="15" customHeight="1" x14ac:dyDescent="0.25">
      <c r="A390" s="122" t="s">
        <v>370</v>
      </c>
      <c r="B390" s="117">
        <v>8940363.7599999942</v>
      </c>
      <c r="C390" s="117">
        <v>-8940363.7599999942</v>
      </c>
      <c r="D390" s="117">
        <v>0</v>
      </c>
      <c r="E390" s="117">
        <v>8940363.7599999942</v>
      </c>
      <c r="F390" s="117">
        <v>-8940363.7599999942</v>
      </c>
      <c r="G390" s="117">
        <v>0</v>
      </c>
      <c r="H390" s="123">
        <v>1</v>
      </c>
    </row>
    <row r="391" spans="1:8" ht="15" customHeight="1" x14ac:dyDescent="0.25">
      <c r="A391" s="122" t="s">
        <v>372</v>
      </c>
      <c r="B391" s="117">
        <v>1948260</v>
      </c>
      <c r="C391" s="117">
        <v>-1948260</v>
      </c>
      <c r="D391" s="117">
        <v>0</v>
      </c>
      <c r="E391" s="117">
        <v>1850532.7509910758</v>
      </c>
      <c r="F391" s="117">
        <v>-1850532.7509910758</v>
      </c>
      <c r="G391" s="117">
        <v>0</v>
      </c>
      <c r="H391" s="123">
        <v>0.94983870273530013</v>
      </c>
    </row>
    <row r="392" spans="1:8" ht="15" customHeight="1" x14ac:dyDescent="0.25">
      <c r="A392" s="122" t="s">
        <v>373</v>
      </c>
      <c r="B392" s="117">
        <v>-10101168</v>
      </c>
      <c r="C392" s="117">
        <v>10101168</v>
      </c>
      <c r="D392" s="117">
        <v>0</v>
      </c>
      <c r="E392" s="117">
        <v>-9594480.309231326</v>
      </c>
      <c r="F392" s="117">
        <v>9594480.309231326</v>
      </c>
      <c r="G392" s="117">
        <v>0</v>
      </c>
      <c r="H392" s="123">
        <v>0.94983870273530013</v>
      </c>
    </row>
    <row r="393" spans="1:8" ht="15" customHeight="1" thickBot="1" x14ac:dyDescent="0.3">
      <c r="A393" s="122" t="s">
        <v>375</v>
      </c>
      <c r="B393" s="117">
        <v>-1229710.44</v>
      </c>
      <c r="C393" s="117">
        <v>0</v>
      </c>
      <c r="D393" s="117">
        <v>-1229710.44</v>
      </c>
      <c r="E393" s="117">
        <v>0</v>
      </c>
      <c r="F393" s="117">
        <v>0</v>
      </c>
      <c r="G393" s="117">
        <v>0</v>
      </c>
      <c r="H393" s="123">
        <v>0</v>
      </c>
    </row>
    <row r="394" spans="1:8" ht="15" customHeight="1" x14ac:dyDescent="0.25">
      <c r="A394" s="121" t="s">
        <v>376</v>
      </c>
      <c r="B394" s="124">
        <v>150374454.86739916</v>
      </c>
      <c r="C394" s="124">
        <v>-157931202.14739913</v>
      </c>
      <c r="D394" s="124">
        <v>-7556747.2799999714</v>
      </c>
      <c r="E394" s="124">
        <v>152783656.61162227</v>
      </c>
      <c r="F394" s="124">
        <v>-158340162.58915889</v>
      </c>
      <c r="G394" s="124">
        <v>-5556505.9775366187</v>
      </c>
      <c r="H394" s="125">
        <v>1.0160213498120247</v>
      </c>
    </row>
    <row r="395" spans="1:8" ht="15" customHeight="1" thickBot="1" x14ac:dyDescent="0.3"/>
    <row r="396" spans="1:8" ht="15" customHeight="1" x14ac:dyDescent="0.25">
      <c r="A396" s="119" t="s">
        <v>377</v>
      </c>
      <c r="B396" s="124">
        <v>150374454.86739916</v>
      </c>
      <c r="C396" s="124">
        <v>-157931202.14739913</v>
      </c>
      <c r="D396" s="124">
        <v>-7556747.2799999714</v>
      </c>
      <c r="E396" s="124">
        <v>152783656.61162227</v>
      </c>
      <c r="F396" s="124">
        <v>-158340162.58915889</v>
      </c>
      <c r="G396" s="124">
        <v>-5556505.9775366187</v>
      </c>
      <c r="H396" s="126">
        <v>1.0160213498120247</v>
      </c>
    </row>
    <row r="397" spans="1:8" ht="15" customHeight="1" thickBot="1" x14ac:dyDescent="0.3"/>
    <row r="398" spans="1:8" ht="15" customHeight="1" x14ac:dyDescent="0.25">
      <c r="A398" s="118" t="s">
        <v>378</v>
      </c>
      <c r="B398" s="124">
        <v>2082314792.8894787</v>
      </c>
      <c r="C398" s="124">
        <v>-350890456.31585842</v>
      </c>
      <c r="D398" s="124">
        <v>1731424336.5736203</v>
      </c>
      <c r="E398" s="124">
        <v>1793983773.5531604</v>
      </c>
      <c r="F398" s="124">
        <v>-350125252.02483958</v>
      </c>
      <c r="G398" s="124">
        <v>1443858521.5283208</v>
      </c>
      <c r="H398" s="126">
        <v>0.86153341448618248</v>
      </c>
    </row>
    <row r="399" spans="1:8" ht="15" customHeight="1" x14ac:dyDescent="0.25"/>
    <row r="400" spans="1:8" ht="15" customHeight="1" x14ac:dyDescent="0.25">
      <c r="A400" s="118" t="s">
        <v>379</v>
      </c>
      <c r="B400" s="117"/>
      <c r="C400" s="117"/>
      <c r="D400" s="117"/>
      <c r="E400" s="117"/>
      <c r="F400" s="117"/>
      <c r="G400" s="117"/>
      <c r="H400" s="117"/>
    </row>
    <row r="401" spans="1:8" ht="15" customHeight="1" x14ac:dyDescent="0.25">
      <c r="A401" s="119" t="s">
        <v>380</v>
      </c>
      <c r="B401" s="117"/>
      <c r="C401" s="117"/>
      <c r="D401" s="117"/>
      <c r="E401" s="117"/>
      <c r="F401" s="117"/>
      <c r="G401" s="117"/>
      <c r="H401" s="120"/>
    </row>
    <row r="402" spans="1:8" ht="15" customHeight="1" x14ac:dyDescent="0.25">
      <c r="A402" s="121" t="s">
        <v>381</v>
      </c>
      <c r="B402" s="117"/>
      <c r="C402" s="117"/>
      <c r="D402" s="117"/>
      <c r="E402" s="117"/>
      <c r="F402" s="117"/>
      <c r="G402" s="117"/>
      <c r="H402" s="120"/>
    </row>
    <row r="403" spans="1:8" ht="15" customHeight="1" x14ac:dyDescent="0.25">
      <c r="A403" s="122" t="s">
        <v>382</v>
      </c>
      <c r="B403" s="117">
        <v>43040026.429999933</v>
      </c>
      <c r="C403" s="117">
        <v>0</v>
      </c>
      <c r="D403" s="117">
        <v>43040026.429999933</v>
      </c>
      <c r="E403" s="117">
        <v>0</v>
      </c>
      <c r="F403" s="117">
        <v>0</v>
      </c>
      <c r="G403" s="117">
        <v>0</v>
      </c>
      <c r="H403" s="123">
        <v>0</v>
      </c>
    </row>
    <row r="404" spans="1:8" ht="15" customHeight="1" x14ac:dyDescent="0.25">
      <c r="A404" s="122" t="s">
        <v>383</v>
      </c>
      <c r="B404" s="117">
        <v>168248.12</v>
      </c>
      <c r="C404" s="117">
        <v>-168248.12</v>
      </c>
      <c r="D404" s="117">
        <v>0</v>
      </c>
      <c r="E404" s="117">
        <v>159808.57603845309</v>
      </c>
      <c r="F404" s="117">
        <v>-159808.57603845309</v>
      </c>
      <c r="G404" s="117">
        <v>0</v>
      </c>
      <c r="H404" s="123">
        <v>0.94983870273530002</v>
      </c>
    </row>
    <row r="405" spans="1:8" ht="15" customHeight="1" x14ac:dyDescent="0.25">
      <c r="A405" s="122" t="s">
        <v>384</v>
      </c>
      <c r="B405" s="117">
        <v>1129204.5200000003</v>
      </c>
      <c r="C405" s="117">
        <v>-1129204.5200000003</v>
      </c>
      <c r="D405" s="117">
        <v>0</v>
      </c>
      <c r="E405" s="117">
        <v>1129204.5200000003</v>
      </c>
      <c r="F405" s="117">
        <v>-1129204.5200000003</v>
      </c>
      <c r="G405" s="117">
        <v>0</v>
      </c>
      <c r="H405" s="123">
        <v>1</v>
      </c>
    </row>
    <row r="406" spans="1:8" ht="15" customHeight="1" x14ac:dyDescent="0.25">
      <c r="A406" s="122" t="s">
        <v>385</v>
      </c>
      <c r="B406" s="117">
        <v>174205.23</v>
      </c>
      <c r="C406" s="117">
        <v>-174205.23</v>
      </c>
      <c r="D406" s="117">
        <v>0</v>
      </c>
      <c r="E406" s="117">
        <v>165466.86967290461</v>
      </c>
      <c r="F406" s="117">
        <v>-165466.86967290461</v>
      </c>
      <c r="G406" s="117">
        <v>0</v>
      </c>
      <c r="H406" s="123">
        <v>0.94983870273530013</v>
      </c>
    </row>
    <row r="407" spans="1:8" ht="15" customHeight="1" x14ac:dyDescent="0.25">
      <c r="A407" s="122" t="s">
        <v>386</v>
      </c>
      <c r="B407" s="117">
        <v>523419999.9999997</v>
      </c>
      <c r="C407" s="117">
        <v>0</v>
      </c>
      <c r="D407" s="117">
        <v>523419999.9999997</v>
      </c>
      <c r="E407" s="117">
        <v>404431237.57348543</v>
      </c>
      <c r="F407" s="117">
        <v>0</v>
      </c>
      <c r="G407" s="117">
        <v>404431237.57348543</v>
      </c>
      <c r="H407" s="123">
        <v>0.77267058494800667</v>
      </c>
    </row>
    <row r="408" spans="1:8" ht="15" customHeight="1" x14ac:dyDescent="0.25">
      <c r="A408" s="122" t="s">
        <v>387</v>
      </c>
      <c r="B408" s="117">
        <v>22627.35</v>
      </c>
      <c r="C408" s="117">
        <v>-22627.35</v>
      </c>
      <c r="D408" s="117">
        <v>0</v>
      </c>
      <c r="E408" s="117">
        <v>22627.35</v>
      </c>
      <c r="F408" s="117">
        <v>-22627.35</v>
      </c>
      <c r="G408" s="117">
        <v>0</v>
      </c>
      <c r="H408" s="123">
        <v>1</v>
      </c>
    </row>
    <row r="409" spans="1:8" ht="15" customHeight="1" x14ac:dyDescent="0.25">
      <c r="A409" s="122" t="s">
        <v>388</v>
      </c>
      <c r="B409" s="117">
        <v>495476891.40095788</v>
      </c>
      <c r="C409" s="117">
        <v>-495476891.40095788</v>
      </c>
      <c r="D409" s="117">
        <v>0</v>
      </c>
      <c r="E409" s="117">
        <v>495476891.40095788</v>
      </c>
      <c r="F409" s="117">
        <v>-495476891.40095788</v>
      </c>
      <c r="G409" s="117">
        <v>0</v>
      </c>
      <c r="H409" s="123">
        <v>1</v>
      </c>
    </row>
    <row r="410" spans="1:8" ht="15" customHeight="1" x14ac:dyDescent="0.25">
      <c r="A410" s="122" t="s">
        <v>389</v>
      </c>
      <c r="B410" s="117">
        <v>270266559.71584833</v>
      </c>
      <c r="C410" s="117">
        <v>-270266559.71584833</v>
      </c>
      <c r="D410" s="117">
        <v>0</v>
      </c>
      <c r="E410" s="117">
        <v>270266559.71584833</v>
      </c>
      <c r="F410" s="117">
        <v>-270266559.71584833</v>
      </c>
      <c r="G410" s="117">
        <v>0</v>
      </c>
      <c r="H410" s="123">
        <v>1</v>
      </c>
    </row>
    <row r="411" spans="1:8" ht="15" customHeight="1" x14ac:dyDescent="0.25">
      <c r="A411" s="122" t="s">
        <v>390</v>
      </c>
      <c r="B411" s="117">
        <v>12713924.421135552</v>
      </c>
      <c r="C411" s="117">
        <v>-12713924.421135552</v>
      </c>
      <c r="D411" s="117">
        <v>0</v>
      </c>
      <c r="E411" s="117">
        <v>12713924.421135552</v>
      </c>
      <c r="F411" s="117">
        <v>-12713924.421135552</v>
      </c>
      <c r="G411" s="117">
        <v>0</v>
      </c>
      <c r="H411" s="123">
        <v>1</v>
      </c>
    </row>
    <row r="412" spans="1:8" ht="15" customHeight="1" x14ac:dyDescent="0.25">
      <c r="A412" s="122" t="s">
        <v>391</v>
      </c>
      <c r="B412" s="117">
        <v>4513913.1082295906</v>
      </c>
      <c r="C412" s="117">
        <v>0</v>
      </c>
      <c r="D412" s="117">
        <v>4513913.1082295906</v>
      </c>
      <c r="E412" s="117">
        <v>4513913.1082295906</v>
      </c>
      <c r="F412" s="117">
        <v>0</v>
      </c>
      <c r="G412" s="117">
        <v>4513913.1082295906</v>
      </c>
      <c r="H412" s="123">
        <v>1</v>
      </c>
    </row>
    <row r="413" spans="1:8" ht="15" customHeight="1" x14ac:dyDescent="0.25">
      <c r="A413" s="122" t="s">
        <v>392</v>
      </c>
      <c r="B413" s="117">
        <v>366161.02332870394</v>
      </c>
      <c r="C413" s="117">
        <v>-366161.02332870394</v>
      </c>
      <c r="D413" s="117">
        <v>0</v>
      </c>
      <c r="E413" s="117">
        <v>366161.02332870394</v>
      </c>
      <c r="F413" s="117">
        <v>-366161.02332870394</v>
      </c>
      <c r="G413" s="117">
        <v>0</v>
      </c>
      <c r="H413" s="123">
        <v>1</v>
      </c>
    </row>
    <row r="414" spans="1:8" ht="15" customHeight="1" x14ac:dyDescent="0.25">
      <c r="A414" s="122" t="s">
        <v>393</v>
      </c>
      <c r="B414" s="117">
        <v>41837.201115200995</v>
      </c>
      <c r="C414" s="117">
        <v>-41837.201115200995</v>
      </c>
      <c r="D414" s="117">
        <v>0</v>
      </c>
      <c r="E414" s="117">
        <v>41837.201115200995</v>
      </c>
      <c r="F414" s="117">
        <v>-41837.201115200995</v>
      </c>
      <c r="G414" s="117">
        <v>0</v>
      </c>
      <c r="H414" s="123">
        <v>1</v>
      </c>
    </row>
    <row r="415" spans="1:8" ht="15" customHeight="1" x14ac:dyDescent="0.25">
      <c r="A415" s="122" t="s">
        <v>394</v>
      </c>
      <c r="B415" s="117">
        <v>2926388.1969358074</v>
      </c>
      <c r="C415" s="117">
        <v>-2926388.1969358074</v>
      </c>
      <c r="D415" s="117">
        <v>0</v>
      </c>
      <c r="E415" s="117">
        <v>2926388.1969358074</v>
      </c>
      <c r="F415" s="117">
        <v>-2926388.1969358074</v>
      </c>
      <c r="G415" s="117">
        <v>0</v>
      </c>
      <c r="H415" s="123">
        <v>1</v>
      </c>
    </row>
    <row r="416" spans="1:8" ht="15" customHeight="1" x14ac:dyDescent="0.25">
      <c r="A416" s="122" t="s">
        <v>395</v>
      </c>
      <c r="B416" s="117">
        <v>243573.67522761936</v>
      </c>
      <c r="C416" s="117">
        <v>-243573.67522761936</v>
      </c>
      <c r="D416" s="117">
        <v>0</v>
      </c>
      <c r="E416" s="117">
        <v>243573.67522761936</v>
      </c>
      <c r="F416" s="117">
        <v>-243573.67522761936</v>
      </c>
      <c r="G416" s="117">
        <v>0</v>
      </c>
      <c r="H416" s="123">
        <v>1</v>
      </c>
    </row>
    <row r="417" spans="1:8" ht="15" customHeight="1" x14ac:dyDescent="0.25">
      <c r="A417" s="122" t="s">
        <v>396</v>
      </c>
      <c r="B417" s="117">
        <v>142346.78448694851</v>
      </c>
      <c r="C417" s="117">
        <v>-142346.78448694851</v>
      </c>
      <c r="D417" s="117">
        <v>0</v>
      </c>
      <c r="E417" s="117">
        <v>142346.78448694851</v>
      </c>
      <c r="F417" s="117">
        <v>-142346.78448694851</v>
      </c>
      <c r="G417" s="117">
        <v>0</v>
      </c>
      <c r="H417" s="123">
        <v>1</v>
      </c>
    </row>
    <row r="418" spans="1:8" ht="15" customHeight="1" thickBot="1" x14ac:dyDescent="0.3">
      <c r="A418" s="122" t="s">
        <v>397</v>
      </c>
      <c r="B418" s="117">
        <v>53714.54</v>
      </c>
      <c r="C418" s="117">
        <v>0</v>
      </c>
      <c r="D418" s="117">
        <v>53714.54</v>
      </c>
      <c r="E418" s="117">
        <v>0</v>
      </c>
      <c r="F418" s="117">
        <v>0</v>
      </c>
      <c r="G418" s="117">
        <v>0</v>
      </c>
      <c r="H418" s="123">
        <v>0</v>
      </c>
    </row>
    <row r="419" spans="1:8" ht="15" customHeight="1" x14ac:dyDescent="0.25">
      <c r="A419" s="121" t="s">
        <v>398</v>
      </c>
      <c r="B419" s="124">
        <v>1354699621.7172654</v>
      </c>
      <c r="C419" s="124">
        <v>-783671967.63903606</v>
      </c>
      <c r="D419" s="124">
        <v>571027654.07822931</v>
      </c>
      <c r="E419" s="124">
        <v>1192599940.4164627</v>
      </c>
      <c r="F419" s="124">
        <v>-783654789.73474729</v>
      </c>
      <c r="G419" s="124">
        <v>408945150.68171537</v>
      </c>
      <c r="H419" s="125">
        <v>0.88034271309877576</v>
      </c>
    </row>
    <row r="420" spans="1:8" ht="15" customHeight="1" thickBot="1" x14ac:dyDescent="0.3"/>
    <row r="421" spans="1:8" ht="15" customHeight="1" x14ac:dyDescent="0.25">
      <c r="A421" s="119" t="s">
        <v>399</v>
      </c>
      <c r="B421" s="124">
        <v>1354699621.7172654</v>
      </c>
      <c r="C421" s="124">
        <v>-783671967.63903606</v>
      </c>
      <c r="D421" s="124">
        <v>571027654.07822931</v>
      </c>
      <c r="E421" s="124">
        <v>1192599940.4164627</v>
      </c>
      <c r="F421" s="124">
        <v>-783654789.73474729</v>
      </c>
      <c r="G421" s="124">
        <v>408945150.68171537</v>
      </c>
      <c r="H421" s="126">
        <v>0.88034271309877576</v>
      </c>
    </row>
    <row r="422" spans="1:8" ht="15" customHeight="1" thickBot="1" x14ac:dyDescent="0.3"/>
    <row r="423" spans="1:8" ht="15" customHeight="1" x14ac:dyDescent="0.25">
      <c r="A423" s="118" t="s">
        <v>400</v>
      </c>
      <c r="B423" s="124">
        <v>1354699621.7172654</v>
      </c>
      <c r="C423" s="124">
        <v>-783671967.63903606</v>
      </c>
      <c r="D423" s="124">
        <v>571027654.07822931</v>
      </c>
      <c r="E423" s="124">
        <v>1192599940.4164627</v>
      </c>
      <c r="F423" s="124">
        <v>-783654789.73474729</v>
      </c>
      <c r="G423" s="124">
        <v>408945150.68171537</v>
      </c>
      <c r="H423" s="126">
        <v>0.88034271309877576</v>
      </c>
    </row>
    <row r="424" spans="1:8" ht="15" customHeight="1" x14ac:dyDescent="0.25"/>
    <row r="425" spans="1:8" ht="15" customHeight="1" x14ac:dyDescent="0.25">
      <c r="A425" s="118" t="s">
        <v>401</v>
      </c>
      <c r="B425" s="117"/>
      <c r="C425" s="117"/>
      <c r="D425" s="117"/>
      <c r="E425" s="117"/>
      <c r="F425" s="117"/>
      <c r="G425" s="117"/>
      <c r="H425" s="117"/>
    </row>
    <row r="426" spans="1:8" ht="15" customHeight="1" x14ac:dyDescent="0.25">
      <c r="A426" s="119" t="s">
        <v>401</v>
      </c>
      <c r="B426" s="117"/>
      <c r="C426" s="117"/>
      <c r="D426" s="117"/>
      <c r="E426" s="117"/>
      <c r="F426" s="117"/>
      <c r="G426" s="117"/>
      <c r="H426" s="120"/>
    </row>
    <row r="427" spans="1:8" ht="15" customHeight="1" x14ac:dyDescent="0.25">
      <c r="A427" s="121" t="s">
        <v>402</v>
      </c>
      <c r="B427" s="117"/>
      <c r="C427" s="117"/>
      <c r="D427" s="117"/>
      <c r="E427" s="117"/>
      <c r="F427" s="117"/>
      <c r="G427" s="117"/>
      <c r="H427" s="120"/>
    </row>
    <row r="428" spans="1:8" ht="15" customHeight="1" x14ac:dyDescent="0.25">
      <c r="A428" s="122" t="s">
        <v>403</v>
      </c>
      <c r="B428" s="117">
        <v>745061236.84113598</v>
      </c>
      <c r="C428" s="117">
        <v>-74641863.680669054</v>
      </c>
      <c r="D428" s="117">
        <v>670419373.16046691</v>
      </c>
      <c r="E428" s="117">
        <v>575686901.69212592</v>
      </c>
      <c r="F428" s="117">
        <v>-84452096.338754252</v>
      </c>
      <c r="G428" s="117">
        <v>491234805.35337168</v>
      </c>
      <c r="H428" s="123">
        <v>0.77267058494800678</v>
      </c>
    </row>
    <row r="429" spans="1:8" ht="15" customHeight="1" thickBot="1" x14ac:dyDescent="0.3">
      <c r="A429" s="122" t="s">
        <v>404</v>
      </c>
      <c r="B429" s="117">
        <v>46166518.50317131</v>
      </c>
      <c r="C429" s="117">
        <v>-12412101.292325916</v>
      </c>
      <c r="D429" s="117">
        <v>33754417.210845396</v>
      </c>
      <c r="E429" s="117">
        <v>35671510.856858343</v>
      </c>
      <c r="F429" s="117">
        <v>-14043432.497752028</v>
      </c>
      <c r="G429" s="117">
        <v>21628078.359106317</v>
      </c>
      <c r="H429" s="123">
        <v>0.77267058494800656</v>
      </c>
    </row>
    <row r="430" spans="1:8" ht="15" customHeight="1" x14ac:dyDescent="0.25">
      <c r="A430" s="121" t="s">
        <v>405</v>
      </c>
      <c r="B430" s="124">
        <v>791227755.3443073</v>
      </c>
      <c r="C430" s="124">
        <v>-87053964.972994968</v>
      </c>
      <c r="D430" s="124">
        <v>704173790.37131238</v>
      </c>
      <c r="E430" s="124">
        <v>611358412.54898429</v>
      </c>
      <c r="F430" s="124">
        <v>-98495528.836506277</v>
      </c>
      <c r="G430" s="124">
        <v>512862883.71247804</v>
      </c>
      <c r="H430" s="125">
        <v>0.77267058494800678</v>
      </c>
    </row>
    <row r="431" spans="1:8" ht="15" customHeight="1" thickBot="1" x14ac:dyDescent="0.3"/>
    <row r="432" spans="1:8" ht="15" customHeight="1" x14ac:dyDescent="0.25">
      <c r="A432" s="119" t="s">
        <v>406</v>
      </c>
      <c r="B432" s="124">
        <v>791227755.3443073</v>
      </c>
      <c r="C432" s="124">
        <v>-87053964.972994968</v>
      </c>
      <c r="D432" s="124">
        <v>704173790.37131238</v>
      </c>
      <c r="E432" s="124">
        <v>611358412.54898429</v>
      </c>
      <c r="F432" s="124">
        <v>-98495528.836506277</v>
      </c>
      <c r="G432" s="124">
        <v>512862883.71247804</v>
      </c>
      <c r="H432" s="126">
        <v>0.77267058494800678</v>
      </c>
    </row>
    <row r="433" spans="1:8" ht="15" customHeight="1" thickBot="1" x14ac:dyDescent="0.3"/>
    <row r="434" spans="1:8" ht="15" customHeight="1" x14ac:dyDescent="0.25">
      <c r="A434" s="118" t="s">
        <v>406</v>
      </c>
      <c r="B434" s="124">
        <v>791227755.3443073</v>
      </c>
      <c r="C434" s="124">
        <v>-87053964.972994968</v>
      </c>
      <c r="D434" s="124">
        <v>704173790.37131238</v>
      </c>
      <c r="E434" s="124">
        <v>611358412.54898429</v>
      </c>
      <c r="F434" s="124">
        <v>-98495528.836506277</v>
      </c>
      <c r="G434" s="124">
        <v>512862883.71247804</v>
      </c>
      <c r="H434" s="126">
        <v>0.77267058494800678</v>
      </c>
    </row>
    <row r="435" spans="1:8" ht="15" customHeight="1" x14ac:dyDescent="0.25"/>
    <row r="436" spans="1:8" ht="15" customHeight="1" x14ac:dyDescent="0.25">
      <c r="A436" s="118" t="s">
        <v>407</v>
      </c>
      <c r="B436" s="117"/>
      <c r="C436" s="117"/>
      <c r="D436" s="117"/>
      <c r="E436" s="117"/>
      <c r="F436" s="117"/>
      <c r="G436" s="117"/>
      <c r="H436" s="117"/>
    </row>
    <row r="437" spans="1:8" ht="15" customHeight="1" x14ac:dyDescent="0.25">
      <c r="A437" s="119" t="s">
        <v>408</v>
      </c>
      <c r="B437" s="117"/>
      <c r="C437" s="117"/>
      <c r="D437" s="117"/>
      <c r="E437" s="117"/>
      <c r="F437" s="117"/>
      <c r="G437" s="117"/>
      <c r="H437" s="120"/>
    </row>
    <row r="438" spans="1:8" ht="15" customHeight="1" x14ac:dyDescent="0.25">
      <c r="A438" s="121" t="s">
        <v>402</v>
      </c>
      <c r="B438" s="117"/>
      <c r="C438" s="117"/>
      <c r="D438" s="117"/>
      <c r="E438" s="117"/>
      <c r="F438" s="117"/>
      <c r="G438" s="117"/>
      <c r="H438" s="120"/>
    </row>
    <row r="439" spans="1:8" ht="15" customHeight="1" x14ac:dyDescent="0.25">
      <c r="A439" s="122" t="s">
        <v>409</v>
      </c>
      <c r="B439" s="117">
        <v>-17329956.359993085</v>
      </c>
      <c r="C439" s="117">
        <v>-2976.7500002087909</v>
      </c>
      <c r="D439" s="117">
        <v>-17332933.109993294</v>
      </c>
      <c r="E439" s="117">
        <v>-13390347.517799282</v>
      </c>
      <c r="F439" s="117">
        <v>-2976.7500002126326</v>
      </c>
      <c r="G439" s="117">
        <v>-13393324.267799495</v>
      </c>
      <c r="H439" s="123">
        <v>0.77267058494800644</v>
      </c>
    </row>
    <row r="440" spans="1:8" ht="15" customHeight="1" thickBot="1" x14ac:dyDescent="0.3">
      <c r="A440" s="122" t="s">
        <v>410</v>
      </c>
      <c r="B440" s="117">
        <v>75132494.308999434</v>
      </c>
      <c r="C440" s="117">
        <v>-495.00000003465902</v>
      </c>
      <c r="D440" s="117">
        <v>75131999.308999404</v>
      </c>
      <c r="E440" s="117">
        <v>58052668.326337375</v>
      </c>
      <c r="F440" s="117">
        <v>-495.00000003529567</v>
      </c>
      <c r="G440" s="117">
        <v>58052173.326337337</v>
      </c>
      <c r="H440" s="123">
        <v>0.77267058494800667</v>
      </c>
    </row>
    <row r="441" spans="1:8" ht="15" customHeight="1" x14ac:dyDescent="0.25">
      <c r="A441" s="121" t="s">
        <v>405</v>
      </c>
      <c r="B441" s="124">
        <v>57802537.949006349</v>
      </c>
      <c r="C441" s="124">
        <v>-3471.7500002434499</v>
      </c>
      <c r="D441" s="124">
        <v>57799066.199006103</v>
      </c>
      <c r="E441" s="124">
        <v>44662320.808538094</v>
      </c>
      <c r="F441" s="124">
        <v>-3471.7500002479283</v>
      </c>
      <c r="G441" s="124">
        <v>44658849.058537848</v>
      </c>
      <c r="H441" s="125">
        <v>0.77267058494800678</v>
      </c>
    </row>
    <row r="442" spans="1:8" ht="15" customHeight="1" thickBot="1" x14ac:dyDescent="0.3"/>
    <row r="443" spans="1:8" ht="15" customHeight="1" x14ac:dyDescent="0.25">
      <c r="A443" s="119" t="s">
        <v>411</v>
      </c>
      <c r="B443" s="124">
        <v>57802537.949006349</v>
      </c>
      <c r="C443" s="124">
        <v>-3471.7500002434499</v>
      </c>
      <c r="D443" s="124">
        <v>57799066.199006103</v>
      </c>
      <c r="E443" s="124">
        <v>44662320.808538094</v>
      </c>
      <c r="F443" s="124">
        <v>-3471.7500002479283</v>
      </c>
      <c r="G443" s="124">
        <v>44658849.058537848</v>
      </c>
      <c r="H443" s="126">
        <v>0.77267058494800678</v>
      </c>
    </row>
    <row r="444" spans="1:8" ht="15" customHeight="1" thickBot="1" x14ac:dyDescent="0.3"/>
    <row r="445" spans="1:8" ht="15" customHeight="1" x14ac:dyDescent="0.25">
      <c r="A445" s="118" t="s">
        <v>412</v>
      </c>
      <c r="B445" s="124">
        <v>57802537.949006349</v>
      </c>
      <c r="C445" s="124">
        <v>-3471.7500002434499</v>
      </c>
      <c r="D445" s="124">
        <v>57799066.199006103</v>
      </c>
      <c r="E445" s="124">
        <v>44662320.808538094</v>
      </c>
      <c r="F445" s="124">
        <v>-3471.7500002479283</v>
      </c>
      <c r="G445" s="124">
        <v>44658849.058537848</v>
      </c>
      <c r="H445" s="126">
        <v>0.77267058494800678</v>
      </c>
    </row>
    <row r="446" spans="1:8" ht="15" customHeight="1" x14ac:dyDescent="0.25"/>
    <row r="447" spans="1:8" ht="15" customHeight="1" x14ac:dyDescent="0.25">
      <c r="A447" s="118" t="s">
        <v>413</v>
      </c>
      <c r="B447" s="117"/>
      <c r="C447" s="117"/>
      <c r="D447" s="117"/>
      <c r="E447" s="117"/>
      <c r="F447" s="117"/>
      <c r="G447" s="117"/>
      <c r="H447" s="117"/>
    </row>
    <row r="448" spans="1:8" ht="15" customHeight="1" x14ac:dyDescent="0.25">
      <c r="A448" s="119" t="s">
        <v>414</v>
      </c>
      <c r="B448" s="117"/>
      <c r="C448" s="117"/>
      <c r="D448" s="117"/>
      <c r="E448" s="117"/>
      <c r="F448" s="117"/>
      <c r="G448" s="117"/>
      <c r="H448" s="120"/>
    </row>
    <row r="449" spans="1:8" ht="15" customHeight="1" x14ac:dyDescent="0.25">
      <c r="A449" s="121" t="s">
        <v>402</v>
      </c>
      <c r="B449" s="117"/>
      <c r="C449" s="117"/>
      <c r="D449" s="117"/>
      <c r="E449" s="117"/>
      <c r="F449" s="117"/>
      <c r="G449" s="117"/>
      <c r="H449" s="120"/>
    </row>
    <row r="450" spans="1:8" ht="15" customHeight="1" thickBot="1" x14ac:dyDescent="0.3">
      <c r="A450" s="122" t="s">
        <v>415</v>
      </c>
      <c r="B450" s="117">
        <v>-4768783.6408888893</v>
      </c>
      <c r="C450" s="117">
        <v>0</v>
      </c>
      <c r="D450" s="117">
        <v>-4768783.6408888893</v>
      </c>
      <c r="E450" s="117">
        <v>-3684698.8452961026</v>
      </c>
      <c r="F450" s="117">
        <v>0</v>
      </c>
      <c r="G450" s="117">
        <v>-3684698.8452961026</v>
      </c>
      <c r="H450" s="123">
        <v>0.77267058494800656</v>
      </c>
    </row>
    <row r="451" spans="1:8" ht="15" customHeight="1" x14ac:dyDescent="0.25">
      <c r="A451" s="121" t="s">
        <v>405</v>
      </c>
      <c r="B451" s="124">
        <v>-4768783.6408888893</v>
      </c>
      <c r="C451" s="124">
        <v>0</v>
      </c>
      <c r="D451" s="124">
        <v>-4768783.6408888893</v>
      </c>
      <c r="E451" s="124">
        <v>-3684698.8452961026</v>
      </c>
      <c r="F451" s="124">
        <v>0</v>
      </c>
      <c r="G451" s="124">
        <v>-3684698.8452961026</v>
      </c>
      <c r="H451" s="125">
        <v>0.77267058494800656</v>
      </c>
    </row>
    <row r="452" spans="1:8" ht="15" customHeight="1" thickBot="1" x14ac:dyDescent="0.3"/>
    <row r="453" spans="1:8" ht="15" customHeight="1" x14ac:dyDescent="0.25">
      <c r="A453" s="119" t="s">
        <v>416</v>
      </c>
      <c r="B453" s="124">
        <v>-4768783.6408888893</v>
      </c>
      <c r="C453" s="124">
        <v>0</v>
      </c>
      <c r="D453" s="124">
        <v>-4768783.6408888893</v>
      </c>
      <c r="E453" s="124">
        <v>-3684698.8452961026</v>
      </c>
      <c r="F453" s="124">
        <v>0</v>
      </c>
      <c r="G453" s="124">
        <v>-3684698.8452961026</v>
      </c>
      <c r="H453" s="126">
        <v>0.77267058494800656</v>
      </c>
    </row>
    <row r="454" spans="1:8" ht="15" customHeight="1" thickBot="1" x14ac:dyDescent="0.3"/>
    <row r="455" spans="1:8" ht="15" customHeight="1" x14ac:dyDescent="0.25">
      <c r="A455" s="118" t="s">
        <v>417</v>
      </c>
      <c r="B455" s="124">
        <v>-4768783.6408888893</v>
      </c>
      <c r="C455" s="124">
        <v>0</v>
      </c>
      <c r="D455" s="124">
        <v>-4768783.6408888893</v>
      </c>
      <c r="E455" s="124">
        <v>-3684698.8452961026</v>
      </c>
      <c r="F455" s="124">
        <v>0</v>
      </c>
      <c r="G455" s="124">
        <v>-3684698.8452961026</v>
      </c>
      <c r="H455" s="126">
        <v>0.77267058494800656</v>
      </c>
    </row>
    <row r="456" spans="1:8" ht="15" customHeight="1" x14ac:dyDescent="0.25"/>
    <row r="457" spans="1:8" ht="15" customHeight="1" x14ac:dyDescent="0.25">
      <c r="A457" s="118" t="s">
        <v>418</v>
      </c>
      <c r="B457" s="117"/>
      <c r="C457" s="117"/>
      <c r="D457" s="117"/>
      <c r="E457" s="117"/>
      <c r="F457" s="117"/>
      <c r="G457" s="117"/>
      <c r="H457" s="117"/>
    </row>
    <row r="458" spans="1:8" ht="15" customHeight="1" x14ac:dyDescent="0.25">
      <c r="A458" s="119" t="s">
        <v>419</v>
      </c>
      <c r="B458" s="117"/>
      <c r="C458" s="117"/>
      <c r="D458" s="117"/>
      <c r="E458" s="117"/>
      <c r="F458" s="117"/>
      <c r="G458" s="117"/>
      <c r="H458" s="120"/>
    </row>
    <row r="459" spans="1:8" ht="15" customHeight="1" x14ac:dyDescent="0.25">
      <c r="A459" s="121" t="s">
        <v>420</v>
      </c>
      <c r="B459" s="117"/>
      <c r="C459" s="117"/>
      <c r="D459" s="117"/>
      <c r="E459" s="117"/>
      <c r="F459" s="117"/>
      <c r="G459" s="117"/>
      <c r="H459" s="120"/>
    </row>
    <row r="460" spans="1:8" ht="15" customHeight="1" x14ac:dyDescent="0.25">
      <c r="A460" s="122" t="s">
        <v>421</v>
      </c>
      <c r="B460" s="117">
        <v>-5553033</v>
      </c>
      <c r="C460" s="117">
        <v>0</v>
      </c>
      <c r="D460" s="117">
        <v>-5553033</v>
      </c>
      <c r="E460" s="117">
        <v>-5553033</v>
      </c>
      <c r="F460" s="117">
        <v>0</v>
      </c>
      <c r="G460" s="117">
        <v>-5553033</v>
      </c>
      <c r="H460" s="123">
        <v>1</v>
      </c>
    </row>
    <row r="461" spans="1:8" ht="15" customHeight="1" thickBot="1" x14ac:dyDescent="0.3">
      <c r="A461" s="122" t="s">
        <v>422</v>
      </c>
      <c r="B461" s="117">
        <v>-4160.7400000000034</v>
      </c>
      <c r="C461" s="117">
        <v>4160.7400000000034</v>
      </c>
      <c r="D461" s="117">
        <v>0</v>
      </c>
      <c r="E461" s="117">
        <v>-3952.0318840188761</v>
      </c>
      <c r="F461" s="117">
        <v>3952.0318840188761</v>
      </c>
      <c r="G461" s="117">
        <v>0</v>
      </c>
      <c r="H461" s="123">
        <v>0.94983870273530013</v>
      </c>
    </row>
    <row r="462" spans="1:8" ht="15" customHeight="1" x14ac:dyDescent="0.25">
      <c r="A462" s="121" t="s">
        <v>423</v>
      </c>
      <c r="B462" s="124">
        <v>-5557193.7400000002</v>
      </c>
      <c r="C462" s="124">
        <v>4160.7400000000034</v>
      </c>
      <c r="D462" s="124">
        <v>-5553033</v>
      </c>
      <c r="E462" s="124">
        <v>-5556985.0318840193</v>
      </c>
      <c r="F462" s="124">
        <v>3952.0318840188761</v>
      </c>
      <c r="G462" s="124">
        <v>-5553033</v>
      </c>
      <c r="H462" s="125">
        <v>0.99996244361349529</v>
      </c>
    </row>
    <row r="463" spans="1:8" ht="15" customHeight="1" thickBot="1" x14ac:dyDescent="0.3"/>
    <row r="464" spans="1:8" ht="15" customHeight="1" x14ac:dyDescent="0.25">
      <c r="A464" s="119" t="s">
        <v>424</v>
      </c>
      <c r="B464" s="124">
        <v>-5557193.7400000002</v>
      </c>
      <c r="C464" s="124">
        <v>4160.7400000000034</v>
      </c>
      <c r="D464" s="124">
        <v>-5553033</v>
      </c>
      <c r="E464" s="124">
        <v>-5556985.0318840193</v>
      </c>
      <c r="F464" s="124">
        <v>3952.0318840188761</v>
      </c>
      <c r="G464" s="124">
        <v>-5553033</v>
      </c>
      <c r="H464" s="126">
        <v>0.99996244361349529</v>
      </c>
    </row>
    <row r="465" spans="1:8" ht="15" customHeight="1" thickBot="1" x14ac:dyDescent="0.3"/>
    <row r="466" spans="1:8" ht="15" customHeight="1" x14ac:dyDescent="0.25">
      <c r="A466" s="118" t="s">
        <v>425</v>
      </c>
      <c r="B466" s="124">
        <v>-5557193.7400000002</v>
      </c>
      <c r="C466" s="124">
        <v>4160.7400000000034</v>
      </c>
      <c r="D466" s="124">
        <v>-5553033</v>
      </c>
      <c r="E466" s="124">
        <v>-5556985.0318840193</v>
      </c>
      <c r="F466" s="124">
        <v>3952.0318840188761</v>
      </c>
      <c r="G466" s="124">
        <v>-5553033</v>
      </c>
      <c r="H466" s="126">
        <v>0.99996244361349529</v>
      </c>
    </row>
    <row r="467" spans="1:8" ht="15" customHeight="1" thickBot="1" x14ac:dyDescent="0.3"/>
    <row r="468" spans="1:8" ht="15" customHeight="1" x14ac:dyDescent="0.25">
      <c r="A468" s="116" t="s">
        <v>426</v>
      </c>
      <c r="B468" s="124">
        <v>-1916839296.6982157</v>
      </c>
      <c r="C468" s="124">
        <v>138626132.22838515</v>
      </c>
      <c r="D468" s="124">
        <v>-1778213164.4698305</v>
      </c>
      <c r="E468" s="124">
        <v>-2491869726.827868</v>
      </c>
      <c r="F468" s="124">
        <v>-37450818.504928797</v>
      </c>
      <c r="G468" s="124">
        <v>-2529320545.3327966</v>
      </c>
      <c r="H468" s="126">
        <v>1.2999888572402238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7"/>
  <sheetViews>
    <sheetView workbookViewId="0">
      <pane ySplit="7" topLeftCell="A8" activePane="bottomLeft" state="frozen"/>
      <selection pane="bottomLeft" activeCell="A2" sqref="A1:A2"/>
    </sheetView>
  </sheetViews>
  <sheetFormatPr defaultRowHeight="13.2" x14ac:dyDescent="0.25"/>
  <cols>
    <col min="1" max="1" width="84.44140625" customWidth="1"/>
    <col min="2" max="8" width="17.5546875" customWidth="1"/>
  </cols>
  <sheetData>
    <row r="1" spans="1:8" x14ac:dyDescent="0.25">
      <c r="A1" s="134" t="s">
        <v>438</v>
      </c>
    </row>
    <row r="2" spans="1:8" x14ac:dyDescent="0.25">
      <c r="A2" s="134" t="s">
        <v>431</v>
      </c>
    </row>
    <row r="3" spans="1:8" ht="13.8" thickBot="1" x14ac:dyDescent="0.3">
      <c r="A3" s="94"/>
      <c r="B3" s="94"/>
      <c r="C3" s="94"/>
      <c r="D3" s="94"/>
      <c r="E3" s="94"/>
      <c r="F3" s="94"/>
      <c r="G3" s="94"/>
      <c r="H3" s="94"/>
    </row>
    <row r="4" spans="1:8" x14ac:dyDescent="0.25">
      <c r="A4" s="95" t="s">
        <v>429</v>
      </c>
    </row>
    <row r="6" spans="1:8" ht="13.8" thickBot="1" x14ac:dyDescent="0.3">
      <c r="A6" s="94"/>
      <c r="B6" s="94"/>
      <c r="C6" s="94"/>
      <c r="D6" s="94"/>
      <c r="E6" s="94"/>
      <c r="F6" s="94"/>
      <c r="G6" s="94"/>
      <c r="H6" s="94"/>
    </row>
    <row r="7" spans="1:8" ht="27" thickBot="1" x14ac:dyDescent="0.3">
      <c r="A7" s="114" t="s">
        <v>56</v>
      </c>
      <c r="B7" s="115" t="s">
        <v>57</v>
      </c>
      <c r="C7" s="114" t="s">
        <v>58</v>
      </c>
      <c r="D7" s="114" t="s">
        <v>59</v>
      </c>
      <c r="E7" s="114" t="s">
        <v>60</v>
      </c>
      <c r="F7" s="114" t="s">
        <v>61</v>
      </c>
      <c r="G7" s="114" t="s">
        <v>62</v>
      </c>
      <c r="H7" s="114" t="s">
        <v>63</v>
      </c>
    </row>
    <row r="8" spans="1:8" ht="15" customHeight="1" x14ac:dyDescent="0.25">
      <c r="A8" s="116" t="s">
        <v>64</v>
      </c>
      <c r="B8" s="117"/>
      <c r="C8" s="117"/>
      <c r="D8" s="117"/>
      <c r="E8" s="117"/>
      <c r="F8" s="117"/>
      <c r="G8" s="117"/>
      <c r="H8" s="117"/>
    </row>
    <row r="9" spans="1:8" ht="15" customHeight="1" x14ac:dyDescent="0.25">
      <c r="A9" s="118" t="s">
        <v>65</v>
      </c>
      <c r="B9" s="117"/>
      <c r="C9" s="117"/>
      <c r="D9" s="117"/>
      <c r="E9" s="117"/>
      <c r="F9" s="117"/>
      <c r="G9" s="117"/>
      <c r="H9" s="117"/>
    </row>
    <row r="10" spans="1:8" ht="15" customHeight="1" x14ac:dyDescent="0.25">
      <c r="A10" s="119" t="s">
        <v>66</v>
      </c>
      <c r="B10" s="117"/>
      <c r="C10" s="117"/>
      <c r="D10" s="117"/>
      <c r="E10" s="117"/>
      <c r="F10" s="117"/>
      <c r="G10" s="117"/>
      <c r="H10" s="120"/>
    </row>
    <row r="11" spans="1:8" ht="15" customHeight="1" x14ac:dyDescent="0.25">
      <c r="A11" s="121" t="s">
        <v>67</v>
      </c>
      <c r="B11" s="117"/>
      <c r="C11" s="117"/>
      <c r="D11" s="117"/>
      <c r="E11" s="117"/>
      <c r="F11" s="117"/>
      <c r="G11" s="117"/>
      <c r="H11" s="120"/>
    </row>
    <row r="12" spans="1:8" ht="15" customHeight="1" x14ac:dyDescent="0.25">
      <c r="A12" s="122" t="s">
        <v>68</v>
      </c>
      <c r="B12" s="117">
        <v>-5814199970.7810116</v>
      </c>
      <c r="C12" s="117">
        <v>0</v>
      </c>
      <c r="D12" s="117">
        <v>-5814199970.7810116</v>
      </c>
      <c r="E12" s="117">
        <v>-5814199970.7810116</v>
      </c>
      <c r="F12" s="117">
        <v>0</v>
      </c>
      <c r="G12" s="117">
        <v>-5814199970.7810116</v>
      </c>
      <c r="H12" s="123">
        <v>1</v>
      </c>
    </row>
    <row r="13" spans="1:8" ht="15" customHeight="1" x14ac:dyDescent="0.25">
      <c r="A13" s="122" t="s">
        <v>69</v>
      </c>
      <c r="B13" s="117">
        <v>-3583670480.4324393</v>
      </c>
      <c r="C13" s="117">
        <v>3583670480.4324393</v>
      </c>
      <c r="D13" s="117">
        <v>0</v>
      </c>
      <c r="E13" s="117">
        <v>-3583670480.4324393</v>
      </c>
      <c r="F13" s="117">
        <v>3583670480.4324393</v>
      </c>
      <c r="G13" s="117">
        <v>0</v>
      </c>
      <c r="H13" s="123">
        <v>1</v>
      </c>
    </row>
    <row r="14" spans="1:8" ht="15" customHeight="1" x14ac:dyDescent="0.25">
      <c r="A14" s="122" t="s">
        <v>70</v>
      </c>
      <c r="B14" s="117">
        <v>-491216448.17991889</v>
      </c>
      <c r="C14" s="117">
        <v>491216448.17991889</v>
      </c>
      <c r="D14" s="117">
        <v>0</v>
      </c>
      <c r="E14" s="117">
        <v>-491216448.17991889</v>
      </c>
      <c r="F14" s="117">
        <v>491216448.17991889</v>
      </c>
      <c r="G14" s="117">
        <v>0</v>
      </c>
      <c r="H14" s="123">
        <v>1</v>
      </c>
    </row>
    <row r="15" spans="1:8" ht="15" customHeight="1" x14ac:dyDescent="0.25">
      <c r="A15" s="122" t="s">
        <v>71</v>
      </c>
      <c r="B15" s="117">
        <v>-122784550.79849768</v>
      </c>
      <c r="C15" s="117">
        <v>122784550.79849768</v>
      </c>
      <c r="D15" s="117">
        <v>0</v>
      </c>
      <c r="E15" s="117">
        <v>-122784550.79849768</v>
      </c>
      <c r="F15" s="117">
        <v>122784550.79849768</v>
      </c>
      <c r="G15" s="117">
        <v>0</v>
      </c>
      <c r="H15" s="123">
        <v>1</v>
      </c>
    </row>
    <row r="16" spans="1:8" ht="15" customHeight="1" x14ac:dyDescent="0.25">
      <c r="A16" s="122" t="s">
        <v>72</v>
      </c>
      <c r="B16" s="117">
        <v>-191591215.77637202</v>
      </c>
      <c r="C16" s="117">
        <v>191591215.77637202</v>
      </c>
      <c r="D16" s="117">
        <v>0</v>
      </c>
      <c r="E16" s="117">
        <v>-191591215.77637202</v>
      </c>
      <c r="F16" s="117">
        <v>191591215.77637202</v>
      </c>
      <c r="G16" s="117">
        <v>0</v>
      </c>
      <c r="H16" s="123">
        <v>1</v>
      </c>
    </row>
    <row r="17" spans="1:8" ht="15" customHeight="1" x14ac:dyDescent="0.25">
      <c r="A17" s="122" t="s">
        <v>73</v>
      </c>
      <c r="B17" s="117">
        <v>-107205898.27543777</v>
      </c>
      <c r="C17" s="117">
        <v>107205898.27543777</v>
      </c>
      <c r="D17" s="117">
        <v>0</v>
      </c>
      <c r="E17" s="117">
        <v>-107205898.27543777</v>
      </c>
      <c r="F17" s="117">
        <v>107205898.27543777</v>
      </c>
      <c r="G17" s="117">
        <v>0</v>
      </c>
      <c r="H17" s="123">
        <v>1</v>
      </c>
    </row>
    <row r="18" spans="1:8" ht="15" customHeight="1" x14ac:dyDescent="0.25">
      <c r="A18" s="122" t="s">
        <v>74</v>
      </c>
      <c r="B18" s="117">
        <v>-317339452.79774028</v>
      </c>
      <c r="C18" s="117">
        <v>317339452.79774028</v>
      </c>
      <c r="D18" s="117">
        <v>0</v>
      </c>
      <c r="E18" s="117">
        <v>-317339452.79774028</v>
      </c>
      <c r="F18" s="117">
        <v>317339452.79774028</v>
      </c>
      <c r="G18" s="117">
        <v>0</v>
      </c>
      <c r="H18" s="123">
        <v>1</v>
      </c>
    </row>
    <row r="19" spans="1:8" ht="15" customHeight="1" x14ac:dyDescent="0.25">
      <c r="A19" s="122" t="s">
        <v>75</v>
      </c>
      <c r="B19" s="117">
        <v>-262086613.65204453</v>
      </c>
      <c r="C19" s="117">
        <v>262086613.65204453</v>
      </c>
      <c r="D19" s="117">
        <v>0</v>
      </c>
      <c r="E19" s="117">
        <v>-262086613.65204453</v>
      </c>
      <c r="F19" s="117">
        <v>262086613.65204453</v>
      </c>
      <c r="G19" s="117">
        <v>0</v>
      </c>
      <c r="H19" s="123">
        <v>1</v>
      </c>
    </row>
    <row r="20" spans="1:8" ht="15" customHeight="1" x14ac:dyDescent="0.25">
      <c r="A20" s="122" t="s">
        <v>76</v>
      </c>
      <c r="B20" s="117">
        <v>63801149.859999985</v>
      </c>
      <c r="C20" s="117">
        <v>-63801149.859999985</v>
      </c>
      <c r="D20" s="117">
        <v>0</v>
      </c>
      <c r="E20" s="117">
        <v>63801149.859999985</v>
      </c>
      <c r="F20" s="117">
        <v>-63801149.859999985</v>
      </c>
      <c r="G20" s="117">
        <v>0</v>
      </c>
      <c r="H20" s="123">
        <v>1</v>
      </c>
    </row>
    <row r="21" spans="1:8" ht="15" customHeight="1" thickBot="1" x14ac:dyDescent="0.3">
      <c r="A21" s="122" t="s">
        <v>77</v>
      </c>
      <c r="B21" s="117">
        <v>-63801149.859999985</v>
      </c>
      <c r="C21" s="117">
        <v>0</v>
      </c>
      <c r="D21" s="117">
        <v>-63801149.859999985</v>
      </c>
      <c r="E21" s="117">
        <v>-63801149.859999985</v>
      </c>
      <c r="F21" s="117">
        <v>0</v>
      </c>
      <c r="G21" s="117">
        <v>-63801149.859999985</v>
      </c>
      <c r="H21" s="123">
        <v>1</v>
      </c>
    </row>
    <row r="22" spans="1:8" ht="15" customHeight="1" x14ac:dyDescent="0.25">
      <c r="A22" s="121" t="s">
        <v>78</v>
      </c>
      <c r="B22" s="124">
        <v>-10890094630.693464</v>
      </c>
      <c r="C22" s="124">
        <v>5012093510.0524502</v>
      </c>
      <c r="D22" s="124">
        <v>-5878001120.6410141</v>
      </c>
      <c r="E22" s="124">
        <v>-10890094630.693464</v>
      </c>
      <c r="F22" s="124">
        <v>5012093510.0524502</v>
      </c>
      <c r="G22" s="124">
        <v>-5878001120.6410141</v>
      </c>
      <c r="H22" s="125">
        <v>1</v>
      </c>
    </row>
    <row r="23" spans="1:8" ht="15" customHeight="1" x14ac:dyDescent="0.25"/>
    <row r="24" spans="1:8" ht="15" customHeight="1" x14ac:dyDescent="0.25">
      <c r="A24" s="121" t="s">
        <v>79</v>
      </c>
      <c r="B24" s="117"/>
      <c r="C24" s="117"/>
      <c r="D24" s="117"/>
      <c r="E24" s="117"/>
      <c r="F24" s="117"/>
      <c r="G24" s="117"/>
      <c r="H24" s="120"/>
    </row>
    <row r="25" spans="1:8" ht="15" customHeight="1" x14ac:dyDescent="0.25">
      <c r="A25" s="122" t="s">
        <v>80</v>
      </c>
      <c r="B25" s="117">
        <v>-207990772</v>
      </c>
      <c r="C25" s="117">
        <v>0</v>
      </c>
      <c r="D25" s="117">
        <v>-207990772</v>
      </c>
      <c r="E25" s="117">
        <v>0</v>
      </c>
      <c r="F25" s="117">
        <v>0</v>
      </c>
      <c r="G25" s="117">
        <v>0</v>
      </c>
      <c r="H25" s="123">
        <v>0</v>
      </c>
    </row>
    <row r="26" spans="1:8" ht="15" customHeight="1" thickBot="1" x14ac:dyDescent="0.3">
      <c r="A26" s="122" t="s">
        <v>81</v>
      </c>
      <c r="B26" s="117">
        <v>-168210490.8835693</v>
      </c>
      <c r="C26" s="117">
        <v>168210490.8835693</v>
      </c>
      <c r="D26" s="117">
        <v>0</v>
      </c>
      <c r="E26" s="117">
        <v>0</v>
      </c>
      <c r="F26" s="117">
        <v>0</v>
      </c>
      <c r="G26" s="117">
        <v>0</v>
      </c>
      <c r="H26" s="123">
        <v>0</v>
      </c>
    </row>
    <row r="27" spans="1:8" ht="15" customHeight="1" x14ac:dyDescent="0.25">
      <c r="A27" s="121" t="s">
        <v>82</v>
      </c>
      <c r="B27" s="124">
        <v>-376201262.8835693</v>
      </c>
      <c r="C27" s="124">
        <v>168210490.8835693</v>
      </c>
      <c r="D27" s="124">
        <v>-207990772</v>
      </c>
      <c r="E27" s="124">
        <v>0</v>
      </c>
      <c r="F27" s="124">
        <v>0</v>
      </c>
      <c r="G27" s="124">
        <v>0</v>
      </c>
      <c r="H27" s="125">
        <v>0</v>
      </c>
    </row>
    <row r="28" spans="1:8" ht="15" customHeight="1" x14ac:dyDescent="0.25"/>
    <row r="29" spans="1:8" ht="15" customHeight="1" x14ac:dyDescent="0.25">
      <c r="A29" s="121" t="s">
        <v>83</v>
      </c>
      <c r="B29" s="117"/>
      <c r="C29" s="117"/>
      <c r="D29" s="117"/>
      <c r="E29" s="117"/>
      <c r="F29" s="117"/>
      <c r="G29" s="117"/>
      <c r="H29" s="120"/>
    </row>
    <row r="30" spans="1:8" ht="15" customHeight="1" x14ac:dyDescent="0.25">
      <c r="A30" s="122" t="s">
        <v>84</v>
      </c>
      <c r="B30" s="117">
        <v>-84781852.177681267</v>
      </c>
      <c r="C30" s="117">
        <v>84781852.177681267</v>
      </c>
      <c r="D30" s="117">
        <v>0</v>
      </c>
      <c r="E30" s="117">
        <v>-84781852.177681267</v>
      </c>
      <c r="F30" s="117">
        <v>84781852.177681267</v>
      </c>
      <c r="G30" s="117">
        <v>0</v>
      </c>
      <c r="H30" s="123">
        <v>1</v>
      </c>
    </row>
    <row r="31" spans="1:8" ht="15" customHeight="1" x14ac:dyDescent="0.25">
      <c r="A31" s="122" t="s">
        <v>85</v>
      </c>
      <c r="B31" s="117">
        <v>-4263371.8700600788</v>
      </c>
      <c r="C31" s="117">
        <v>4263371.8700600788</v>
      </c>
      <c r="D31" s="117">
        <v>0</v>
      </c>
      <c r="E31" s="117">
        <v>-4058272.3602804625</v>
      </c>
      <c r="F31" s="117">
        <v>4058272.3602804625</v>
      </c>
      <c r="G31" s="117">
        <v>0</v>
      </c>
      <c r="H31" s="123">
        <v>0.95189265303832715</v>
      </c>
    </row>
    <row r="32" spans="1:8" ht="15" customHeight="1" thickBot="1" x14ac:dyDescent="0.3">
      <c r="A32" s="122" t="s">
        <v>86</v>
      </c>
      <c r="B32" s="117">
        <v>-2661617.0900000003</v>
      </c>
      <c r="C32" s="117">
        <v>0</v>
      </c>
      <c r="D32" s="117">
        <v>-2661617.0900000003</v>
      </c>
      <c r="E32" s="117">
        <v>-2533573.7531722523</v>
      </c>
      <c r="F32" s="117">
        <v>0</v>
      </c>
      <c r="G32" s="117">
        <v>-2533573.7531722523</v>
      </c>
      <c r="H32" s="123">
        <v>0.95189265303832715</v>
      </c>
    </row>
    <row r="33" spans="1:8" ht="15" customHeight="1" x14ac:dyDescent="0.25">
      <c r="A33" s="121" t="s">
        <v>87</v>
      </c>
      <c r="B33" s="124">
        <v>-91706841.137741357</v>
      </c>
      <c r="C33" s="124">
        <v>89045224.047741354</v>
      </c>
      <c r="D33" s="124">
        <v>-2661617.0900000036</v>
      </c>
      <c r="E33" s="124">
        <v>-91373698.291133985</v>
      </c>
      <c r="F33" s="124">
        <v>88840124.537961736</v>
      </c>
      <c r="G33" s="124">
        <v>-2533573.7531722486</v>
      </c>
      <c r="H33" s="125">
        <v>0.9963673064901778</v>
      </c>
    </row>
    <row r="34" spans="1:8" ht="15" customHeight="1" x14ac:dyDescent="0.25"/>
    <row r="35" spans="1:8" ht="15" customHeight="1" x14ac:dyDescent="0.25">
      <c r="A35" s="121" t="s">
        <v>88</v>
      </c>
      <c r="B35" s="117"/>
      <c r="C35" s="117"/>
      <c r="D35" s="117"/>
      <c r="E35" s="117"/>
      <c r="F35" s="117"/>
      <c r="G35" s="117"/>
      <c r="H35" s="120"/>
    </row>
    <row r="36" spans="1:8" ht="15" customHeight="1" thickBot="1" x14ac:dyDescent="0.3">
      <c r="A36" s="122" t="s">
        <v>90</v>
      </c>
      <c r="B36" s="117">
        <v>310923.96000000008</v>
      </c>
      <c r="C36" s="117">
        <v>0</v>
      </c>
      <c r="D36" s="117">
        <v>310923.96000000008</v>
      </c>
      <c r="E36" s="117">
        <v>310923.96000000008</v>
      </c>
      <c r="F36" s="117">
        <v>0</v>
      </c>
      <c r="G36" s="117">
        <v>310923.96000000008</v>
      </c>
      <c r="H36" s="123">
        <v>1</v>
      </c>
    </row>
    <row r="37" spans="1:8" ht="15" customHeight="1" x14ac:dyDescent="0.25">
      <c r="A37" s="121" t="s">
        <v>91</v>
      </c>
      <c r="B37" s="124">
        <v>310923.96000000008</v>
      </c>
      <c r="C37" s="124">
        <v>0</v>
      </c>
      <c r="D37" s="124">
        <v>310923.96000000008</v>
      </c>
      <c r="E37" s="124">
        <v>310923.96000000008</v>
      </c>
      <c r="F37" s="124">
        <v>0</v>
      </c>
      <c r="G37" s="124">
        <v>310923.96000000008</v>
      </c>
      <c r="H37" s="125">
        <v>1</v>
      </c>
    </row>
    <row r="38" spans="1:8" ht="15" customHeight="1" x14ac:dyDescent="0.25"/>
    <row r="39" spans="1:8" ht="15" customHeight="1" x14ac:dyDescent="0.25">
      <c r="A39" s="121" t="s">
        <v>92</v>
      </c>
      <c r="B39" s="117"/>
      <c r="C39" s="117"/>
      <c r="D39" s="117"/>
      <c r="E39" s="117"/>
      <c r="F39" s="117"/>
      <c r="G39" s="117"/>
      <c r="H39" s="120"/>
    </row>
    <row r="40" spans="1:8" ht="15" customHeight="1" x14ac:dyDescent="0.25">
      <c r="A40" s="122" t="s">
        <v>93</v>
      </c>
      <c r="B40" s="117">
        <v>-4326091.994363904</v>
      </c>
      <c r="C40" s="117">
        <v>0</v>
      </c>
      <c r="D40" s="117">
        <v>-4326091.994363904</v>
      </c>
      <c r="E40" s="117">
        <v>-4326091.994363904</v>
      </c>
      <c r="F40" s="117">
        <v>0</v>
      </c>
      <c r="G40" s="117">
        <v>-4326091.994363904</v>
      </c>
      <c r="H40" s="123">
        <v>1</v>
      </c>
    </row>
    <row r="41" spans="1:8" ht="15" customHeight="1" thickBot="1" x14ac:dyDescent="0.3">
      <c r="A41" s="122" t="s">
        <v>94</v>
      </c>
      <c r="B41" s="117">
        <v>105310.88834239542</v>
      </c>
      <c r="C41" s="117">
        <v>0</v>
      </c>
      <c r="D41" s="117">
        <v>105310.88834239542</v>
      </c>
      <c r="E41" s="117">
        <v>0</v>
      </c>
      <c r="F41" s="117">
        <v>0</v>
      </c>
      <c r="G41" s="117">
        <v>0</v>
      </c>
      <c r="H41" s="123">
        <v>0</v>
      </c>
    </row>
    <row r="42" spans="1:8" ht="15" customHeight="1" x14ac:dyDescent="0.25">
      <c r="A42" s="121" t="s">
        <v>95</v>
      </c>
      <c r="B42" s="124">
        <v>-4220781.1060215086</v>
      </c>
      <c r="C42" s="124">
        <v>0</v>
      </c>
      <c r="D42" s="124">
        <v>-4220781.1060215086</v>
      </c>
      <c r="E42" s="124">
        <v>-4326091.994363904</v>
      </c>
      <c r="F42" s="124">
        <v>0</v>
      </c>
      <c r="G42" s="124">
        <v>-4326091.994363904</v>
      </c>
      <c r="H42" s="125">
        <v>1.0249505685552267</v>
      </c>
    </row>
    <row r="43" spans="1:8" ht="15" customHeight="1" thickBot="1" x14ac:dyDescent="0.3"/>
    <row r="44" spans="1:8" ht="15" customHeight="1" x14ac:dyDescent="0.25">
      <c r="A44" s="119" t="s">
        <v>96</v>
      </c>
      <c r="B44" s="124">
        <v>-11361912591.860798</v>
      </c>
      <c r="C44" s="124">
        <v>5269349224.9837608</v>
      </c>
      <c r="D44" s="124">
        <v>-6092563366.877037</v>
      </c>
      <c r="E44" s="124">
        <v>-10985483497.018963</v>
      </c>
      <c r="F44" s="124">
        <v>5100933634.5904121</v>
      </c>
      <c r="G44" s="124">
        <v>-5884549862.4285507</v>
      </c>
      <c r="H44" s="126">
        <v>0.9668692139815005</v>
      </c>
    </row>
    <row r="45" spans="1:8" ht="15" customHeight="1" x14ac:dyDescent="0.25"/>
    <row r="46" spans="1:8" ht="15" customHeight="1" x14ac:dyDescent="0.25">
      <c r="A46" s="119" t="s">
        <v>97</v>
      </c>
      <c r="B46" s="117"/>
      <c r="C46" s="117"/>
      <c r="D46" s="117"/>
      <c r="E46" s="117"/>
      <c r="F46" s="117"/>
      <c r="G46" s="117"/>
      <c r="H46" s="120"/>
    </row>
    <row r="47" spans="1:8" ht="15" customHeight="1" x14ac:dyDescent="0.25">
      <c r="A47" s="121" t="s">
        <v>98</v>
      </c>
      <c r="B47" s="117"/>
      <c r="C47" s="117"/>
      <c r="D47" s="117"/>
      <c r="E47" s="117"/>
      <c r="F47" s="117"/>
      <c r="G47" s="117"/>
      <c r="H47" s="120"/>
    </row>
    <row r="48" spans="1:8" ht="15" customHeight="1" x14ac:dyDescent="0.25">
      <c r="A48" s="122" t="s">
        <v>99</v>
      </c>
      <c r="B48" s="117">
        <v>-63347545.475304052</v>
      </c>
      <c r="C48" s="117">
        <v>0</v>
      </c>
      <c r="D48" s="117">
        <v>-63347545.475304052</v>
      </c>
      <c r="E48" s="117">
        <v>-63347545.475304052</v>
      </c>
      <c r="F48" s="117">
        <v>0</v>
      </c>
      <c r="G48" s="117">
        <v>-63347545.475304052</v>
      </c>
      <c r="H48" s="123">
        <v>1</v>
      </c>
    </row>
    <row r="49" spans="1:8" ht="15" customHeight="1" x14ac:dyDescent="0.25">
      <c r="A49" s="122" t="s">
        <v>100</v>
      </c>
      <c r="B49" s="117">
        <v>-1279930</v>
      </c>
      <c r="C49" s="117">
        <v>0</v>
      </c>
      <c r="D49" s="117">
        <v>-1279930</v>
      </c>
      <c r="E49" s="117">
        <v>-1279930</v>
      </c>
      <c r="F49" s="117">
        <v>0</v>
      </c>
      <c r="G49" s="117">
        <v>-1279930</v>
      </c>
      <c r="H49" s="123">
        <v>1</v>
      </c>
    </row>
    <row r="50" spans="1:8" ht="15" customHeight="1" x14ac:dyDescent="0.25">
      <c r="A50" s="122" t="s">
        <v>101</v>
      </c>
      <c r="B50" s="117">
        <v>-15065114</v>
      </c>
      <c r="C50" s="117">
        <v>0</v>
      </c>
      <c r="D50" s="117">
        <v>-15065114</v>
      </c>
      <c r="E50" s="117">
        <v>-15065114</v>
      </c>
      <c r="F50" s="117">
        <v>0</v>
      </c>
      <c r="G50" s="117">
        <v>-15065114</v>
      </c>
      <c r="H50" s="123">
        <v>1</v>
      </c>
    </row>
    <row r="51" spans="1:8" ht="15" customHeight="1" x14ac:dyDescent="0.25">
      <c r="A51" s="122" t="s">
        <v>102</v>
      </c>
      <c r="B51" s="117">
        <v>-17004835</v>
      </c>
      <c r="C51" s="117">
        <v>0</v>
      </c>
      <c r="D51" s="117">
        <v>-17004835</v>
      </c>
      <c r="E51" s="117">
        <v>-17004835</v>
      </c>
      <c r="F51" s="117">
        <v>0</v>
      </c>
      <c r="G51" s="117">
        <v>-17004835</v>
      </c>
      <c r="H51" s="123">
        <v>1</v>
      </c>
    </row>
    <row r="52" spans="1:8" ht="15" customHeight="1" x14ac:dyDescent="0.25">
      <c r="A52" s="122" t="s">
        <v>103</v>
      </c>
      <c r="B52" s="117">
        <v>-6658242</v>
      </c>
      <c r="C52" s="117">
        <v>0</v>
      </c>
      <c r="D52" s="117">
        <v>-6658242</v>
      </c>
      <c r="E52" s="117">
        <v>-6658242</v>
      </c>
      <c r="F52" s="117">
        <v>0</v>
      </c>
      <c r="G52" s="117">
        <v>-6658242</v>
      </c>
      <c r="H52" s="123">
        <v>1</v>
      </c>
    </row>
    <row r="53" spans="1:8" ht="15" customHeight="1" x14ac:dyDescent="0.25">
      <c r="A53" s="122" t="s">
        <v>104</v>
      </c>
      <c r="B53" s="117">
        <v>-1486480</v>
      </c>
      <c r="C53" s="117">
        <v>0</v>
      </c>
      <c r="D53" s="117">
        <v>-1486480</v>
      </c>
      <c r="E53" s="117">
        <v>-1486480</v>
      </c>
      <c r="F53" s="117">
        <v>0</v>
      </c>
      <c r="G53" s="117">
        <v>-1486480</v>
      </c>
      <c r="H53" s="123">
        <v>1</v>
      </c>
    </row>
    <row r="54" spans="1:8" ht="15" customHeight="1" x14ac:dyDescent="0.25">
      <c r="A54" s="122" t="s">
        <v>105</v>
      </c>
      <c r="B54" s="117">
        <v>-2184460.4400000004</v>
      </c>
      <c r="C54" s="117">
        <v>0</v>
      </c>
      <c r="D54" s="117">
        <v>-2184460.4400000004</v>
      </c>
      <c r="E54" s="117">
        <v>-2184460.4400000004</v>
      </c>
      <c r="F54" s="117">
        <v>0</v>
      </c>
      <c r="G54" s="117">
        <v>-2184460.4400000004</v>
      </c>
      <c r="H54" s="123">
        <v>1</v>
      </c>
    </row>
    <row r="55" spans="1:8" ht="15" customHeight="1" thickBot="1" x14ac:dyDescent="0.3">
      <c r="A55" s="122" t="s">
        <v>106</v>
      </c>
      <c r="B55" s="117">
        <v>1986242.0399999998</v>
      </c>
      <c r="C55" s="117">
        <v>0</v>
      </c>
      <c r="D55" s="117">
        <v>1986242.0399999998</v>
      </c>
      <c r="E55" s="117">
        <v>1986242.0399999998</v>
      </c>
      <c r="F55" s="117">
        <v>0</v>
      </c>
      <c r="G55" s="117">
        <v>1986242.0399999998</v>
      </c>
      <c r="H55" s="123">
        <v>1</v>
      </c>
    </row>
    <row r="56" spans="1:8" ht="15" customHeight="1" x14ac:dyDescent="0.25">
      <c r="A56" s="121" t="s">
        <v>107</v>
      </c>
      <c r="B56" s="124">
        <v>-105040364.87530404</v>
      </c>
      <c r="C56" s="124">
        <v>0</v>
      </c>
      <c r="D56" s="124">
        <v>-105040364.87530404</v>
      </c>
      <c r="E56" s="124">
        <v>-105040364.87530404</v>
      </c>
      <c r="F56" s="124">
        <v>0</v>
      </c>
      <c r="G56" s="124">
        <v>-105040364.87530404</v>
      </c>
      <c r="H56" s="125">
        <v>1</v>
      </c>
    </row>
    <row r="57" spans="1:8" ht="15" customHeight="1" x14ac:dyDescent="0.25"/>
    <row r="58" spans="1:8" ht="15" customHeight="1" x14ac:dyDescent="0.25">
      <c r="A58" s="121" t="s">
        <v>108</v>
      </c>
      <c r="B58" s="117"/>
      <c r="C58" s="117"/>
      <c r="D58" s="117"/>
      <c r="E58" s="117"/>
      <c r="F58" s="117"/>
      <c r="G58" s="117"/>
      <c r="H58" s="120"/>
    </row>
    <row r="59" spans="1:8" ht="15" customHeight="1" x14ac:dyDescent="0.25">
      <c r="A59" s="122" t="s">
        <v>109</v>
      </c>
      <c r="B59" s="117">
        <v>-20116186.376902461</v>
      </c>
      <c r="C59" s="117">
        <v>0</v>
      </c>
      <c r="D59" s="117">
        <v>-20116186.376902461</v>
      </c>
      <c r="E59" s="117">
        <v>-18420659.103684328</v>
      </c>
      <c r="F59" s="117">
        <v>0</v>
      </c>
      <c r="G59" s="117">
        <v>-18420659.103684328</v>
      </c>
      <c r="H59" s="123">
        <v>0.91571328474243263</v>
      </c>
    </row>
    <row r="60" spans="1:8" ht="15" customHeight="1" x14ac:dyDescent="0.25">
      <c r="A60" s="122" t="s">
        <v>110</v>
      </c>
      <c r="B60" s="117">
        <v>-1899804</v>
      </c>
      <c r="C60" s="117">
        <v>0</v>
      </c>
      <c r="D60" s="117">
        <v>-1899804</v>
      </c>
      <c r="E60" s="117">
        <v>-1477154.144747932</v>
      </c>
      <c r="F60" s="117">
        <v>0</v>
      </c>
      <c r="G60" s="117">
        <v>-1477154.144747932</v>
      </c>
      <c r="H60" s="123">
        <v>0.7775297582002838</v>
      </c>
    </row>
    <row r="61" spans="1:8" ht="15" customHeight="1" x14ac:dyDescent="0.25">
      <c r="A61" s="122" t="s">
        <v>111</v>
      </c>
      <c r="B61" s="117">
        <v>-33050000</v>
      </c>
      <c r="C61" s="117">
        <v>0</v>
      </c>
      <c r="D61" s="117">
        <v>-33050000</v>
      </c>
      <c r="E61" s="117">
        <v>-33050000</v>
      </c>
      <c r="F61" s="117">
        <v>0</v>
      </c>
      <c r="G61" s="117">
        <v>-33050000</v>
      </c>
      <c r="H61" s="123">
        <v>1</v>
      </c>
    </row>
    <row r="62" spans="1:8" ht="15" customHeight="1" x14ac:dyDescent="0.25">
      <c r="A62" s="122" t="s">
        <v>112</v>
      </c>
      <c r="B62" s="117">
        <v>-43574920.959512122</v>
      </c>
      <c r="C62" s="117">
        <v>0</v>
      </c>
      <c r="D62" s="117">
        <v>-43574920.959512122</v>
      </c>
      <c r="E62" s="117">
        <v>0</v>
      </c>
      <c r="F62" s="117">
        <v>0</v>
      </c>
      <c r="G62" s="117">
        <v>0</v>
      </c>
      <c r="H62" s="123">
        <v>0</v>
      </c>
    </row>
    <row r="63" spans="1:8" ht="15" customHeight="1" x14ac:dyDescent="0.25">
      <c r="A63" s="122" t="s">
        <v>113</v>
      </c>
      <c r="B63" s="117">
        <v>-253292.15999999995</v>
      </c>
      <c r="C63" s="117">
        <v>0</v>
      </c>
      <c r="D63" s="117">
        <v>-253292.15999999995</v>
      </c>
      <c r="E63" s="117">
        <v>0</v>
      </c>
      <c r="F63" s="117">
        <v>0</v>
      </c>
      <c r="G63" s="117">
        <v>0</v>
      </c>
      <c r="H63" s="123">
        <v>0</v>
      </c>
    </row>
    <row r="64" spans="1:8" ht="15" customHeight="1" x14ac:dyDescent="0.25">
      <c r="A64" s="122" t="s">
        <v>114</v>
      </c>
      <c r="B64" s="117">
        <v>-3858463.6100000003</v>
      </c>
      <c r="C64" s="117">
        <v>0</v>
      </c>
      <c r="D64" s="117">
        <v>-3858463.6100000003</v>
      </c>
      <c r="E64" s="117">
        <v>-3477128.9252405465</v>
      </c>
      <c r="F64" s="117">
        <v>0</v>
      </c>
      <c r="G64" s="117">
        <v>-3477128.9252405465</v>
      </c>
      <c r="H64" s="123">
        <v>0.90116929345370866</v>
      </c>
    </row>
    <row r="65" spans="1:8" ht="15" customHeight="1" x14ac:dyDescent="0.25">
      <c r="A65" s="122" t="s">
        <v>115</v>
      </c>
      <c r="B65" s="117">
        <v>-925525.10829729983</v>
      </c>
      <c r="C65" s="117">
        <v>0</v>
      </c>
      <c r="D65" s="117">
        <v>-925525.10829729983</v>
      </c>
      <c r="E65" s="117">
        <v>-881000.55079070176</v>
      </c>
      <c r="F65" s="117">
        <v>0</v>
      </c>
      <c r="G65" s="117">
        <v>-881000.55079070176</v>
      </c>
      <c r="H65" s="123">
        <v>0.95189265303832715</v>
      </c>
    </row>
    <row r="66" spans="1:8" ht="15" customHeight="1" x14ac:dyDescent="0.25">
      <c r="A66" s="122" t="s">
        <v>116</v>
      </c>
      <c r="B66" s="117">
        <v>-892028.32112888433</v>
      </c>
      <c r="C66" s="117">
        <v>0</v>
      </c>
      <c r="D66" s="117">
        <v>-892028.32112888433</v>
      </c>
      <c r="E66" s="117">
        <v>-849115.20518469857</v>
      </c>
      <c r="F66" s="117">
        <v>0</v>
      </c>
      <c r="G66" s="117">
        <v>-849115.20518469857</v>
      </c>
      <c r="H66" s="123">
        <v>0.95189265303832715</v>
      </c>
    </row>
    <row r="67" spans="1:8" ht="15" customHeight="1" x14ac:dyDescent="0.25">
      <c r="A67" s="122" t="s">
        <v>117</v>
      </c>
      <c r="B67" s="117">
        <v>-254280.56030086425</v>
      </c>
      <c r="C67" s="117">
        <v>0</v>
      </c>
      <c r="D67" s="117">
        <v>-254280.56030086425</v>
      </c>
      <c r="E67" s="117">
        <v>-254280.56030086425</v>
      </c>
      <c r="F67" s="117">
        <v>0</v>
      </c>
      <c r="G67" s="117">
        <v>-254280.56030086425</v>
      </c>
      <c r="H67" s="123">
        <v>1</v>
      </c>
    </row>
    <row r="68" spans="1:8" ht="15" customHeight="1" x14ac:dyDescent="0.25">
      <c r="A68" s="122" t="s">
        <v>118</v>
      </c>
      <c r="B68" s="117">
        <v>-1670026.74</v>
      </c>
      <c r="C68" s="117">
        <v>0</v>
      </c>
      <c r="D68" s="117">
        <v>-1670026.74</v>
      </c>
      <c r="E68" s="117">
        <v>-1589686.1841835487</v>
      </c>
      <c r="F68" s="117">
        <v>0</v>
      </c>
      <c r="G68" s="117">
        <v>-1589686.1841835487</v>
      </c>
      <c r="H68" s="123">
        <v>0.95189265303832715</v>
      </c>
    </row>
    <row r="69" spans="1:8" ht="15" customHeight="1" x14ac:dyDescent="0.25">
      <c r="A69" s="122" t="s">
        <v>119</v>
      </c>
      <c r="B69" s="117">
        <v>-72101648.246499971</v>
      </c>
      <c r="C69" s="117">
        <v>0</v>
      </c>
      <c r="D69" s="117">
        <v>-72101648.246499971</v>
      </c>
      <c r="E69" s="117">
        <v>-72101648.246499971</v>
      </c>
      <c r="F69" s="117">
        <v>0</v>
      </c>
      <c r="G69" s="117">
        <v>-72101648.246499971</v>
      </c>
      <c r="H69" s="123">
        <v>1</v>
      </c>
    </row>
    <row r="70" spans="1:8" ht="15" customHeight="1" thickBot="1" x14ac:dyDescent="0.3">
      <c r="A70" s="122" t="s">
        <v>120</v>
      </c>
      <c r="B70" s="117">
        <v>-1443161.8344074183</v>
      </c>
      <c r="C70" s="117">
        <v>1443161.8344074183</v>
      </c>
      <c r="D70" s="117">
        <v>0</v>
      </c>
      <c r="E70" s="117">
        <v>-1443161.8344074183</v>
      </c>
      <c r="F70" s="117">
        <v>1443161.8344074183</v>
      </c>
      <c r="G70" s="117">
        <v>0</v>
      </c>
      <c r="H70" s="123">
        <v>1</v>
      </c>
    </row>
    <row r="71" spans="1:8" ht="15" customHeight="1" x14ac:dyDescent="0.25">
      <c r="A71" s="121" t="s">
        <v>121</v>
      </c>
      <c r="B71" s="124">
        <v>-180039337.91704902</v>
      </c>
      <c r="C71" s="124">
        <v>1443161.8344074183</v>
      </c>
      <c r="D71" s="124">
        <v>-178596176.0826416</v>
      </c>
      <c r="E71" s="124">
        <v>-133543834.75504002</v>
      </c>
      <c r="F71" s="124">
        <v>1443161.8344074183</v>
      </c>
      <c r="G71" s="124">
        <v>-132100672.9206326</v>
      </c>
      <c r="H71" s="125">
        <v>0.74174808850146268</v>
      </c>
    </row>
    <row r="72" spans="1:8" ht="15" customHeight="1" x14ac:dyDescent="0.25"/>
    <row r="73" spans="1:8" ht="15" customHeight="1" x14ac:dyDescent="0.25">
      <c r="A73" s="121" t="s">
        <v>122</v>
      </c>
      <c r="B73" s="117"/>
      <c r="C73" s="117"/>
      <c r="D73" s="117"/>
      <c r="E73" s="117"/>
      <c r="F73" s="117"/>
      <c r="G73" s="117"/>
      <c r="H73" s="120"/>
    </row>
    <row r="74" spans="1:8" ht="15" customHeight="1" x14ac:dyDescent="0.25">
      <c r="A74" s="122" t="s">
        <v>123</v>
      </c>
      <c r="B74" s="117">
        <v>0</v>
      </c>
      <c r="C74" s="117">
        <v>0</v>
      </c>
      <c r="D74" s="117">
        <v>0</v>
      </c>
      <c r="E74" s="117">
        <v>0</v>
      </c>
      <c r="F74" s="117">
        <v>0</v>
      </c>
      <c r="G74" s="117">
        <v>0</v>
      </c>
      <c r="H74" s="123">
        <v>0</v>
      </c>
    </row>
    <row r="75" spans="1:8" ht="15" customHeight="1" x14ac:dyDescent="0.25">
      <c r="A75" s="122" t="s">
        <v>126</v>
      </c>
      <c r="B75" s="117">
        <v>-2.9802322387695313E-8</v>
      </c>
      <c r="C75" s="117">
        <v>2.9802322387695313E-8</v>
      </c>
      <c r="D75" s="117">
        <v>0</v>
      </c>
      <c r="E75" s="117">
        <v>-2.9802322387695313E-8</v>
      </c>
      <c r="F75" s="117">
        <v>2.9802322387695313E-8</v>
      </c>
      <c r="G75" s="117">
        <v>0</v>
      </c>
      <c r="H75" s="123">
        <v>1</v>
      </c>
    </row>
    <row r="76" spans="1:8" ht="15" customHeight="1" x14ac:dyDescent="0.25">
      <c r="A76" s="122" t="s">
        <v>127</v>
      </c>
      <c r="B76" s="117">
        <v>-2.5727786123752594E-8</v>
      </c>
      <c r="C76" s="117">
        <v>2.5727786123752594E-8</v>
      </c>
      <c r="D76" s="117">
        <v>0</v>
      </c>
      <c r="E76" s="117">
        <v>0</v>
      </c>
      <c r="F76" s="117">
        <v>0</v>
      </c>
      <c r="G76" s="117">
        <v>0</v>
      </c>
      <c r="H76" s="123">
        <v>0</v>
      </c>
    </row>
    <row r="77" spans="1:8" ht="15" customHeight="1" x14ac:dyDescent="0.25">
      <c r="A77" s="122" t="s">
        <v>128</v>
      </c>
      <c r="B77" s="117">
        <v>0</v>
      </c>
      <c r="C77" s="117">
        <v>0</v>
      </c>
      <c r="D77" s="117">
        <v>0</v>
      </c>
      <c r="E77" s="117">
        <v>0</v>
      </c>
      <c r="F77" s="117">
        <v>0</v>
      </c>
      <c r="G77" s="117">
        <v>0</v>
      </c>
      <c r="H77" s="123">
        <v>0</v>
      </c>
    </row>
    <row r="78" spans="1:8" ht="15" customHeight="1" x14ac:dyDescent="0.25">
      <c r="A78" s="122" t="s">
        <v>129</v>
      </c>
      <c r="B78" s="117">
        <v>0</v>
      </c>
      <c r="C78" s="117">
        <v>0</v>
      </c>
      <c r="D78" s="117">
        <v>0</v>
      </c>
      <c r="E78" s="117">
        <v>0</v>
      </c>
      <c r="F78" s="117">
        <v>0</v>
      </c>
      <c r="G78" s="117">
        <v>0</v>
      </c>
      <c r="H78" s="123">
        <v>0</v>
      </c>
    </row>
    <row r="79" spans="1:8" ht="15" customHeight="1" thickBot="1" x14ac:dyDescent="0.3">
      <c r="A79" s="122" t="s">
        <v>130</v>
      </c>
      <c r="B79" s="117">
        <v>1.73225998878479E-7</v>
      </c>
      <c r="C79" s="117">
        <v>-1.73225998878479E-7</v>
      </c>
      <c r="D79" s="117">
        <v>0</v>
      </c>
      <c r="E79" s="117">
        <v>1.73225998878479E-7</v>
      </c>
      <c r="F79" s="117">
        <v>-1.73225998878479E-7</v>
      </c>
      <c r="G79" s="117">
        <v>0</v>
      </c>
      <c r="H79" s="123">
        <v>1</v>
      </c>
    </row>
    <row r="80" spans="1:8" ht="15" customHeight="1" x14ac:dyDescent="0.25">
      <c r="A80" s="121" t="s">
        <v>131</v>
      </c>
      <c r="B80" s="124">
        <v>1.1717202141880989E-7</v>
      </c>
      <c r="C80" s="124">
        <v>-1.1717202141880989E-7</v>
      </c>
      <c r="D80" s="124">
        <v>0</v>
      </c>
      <c r="E80" s="124">
        <v>1.4289980754256248E-7</v>
      </c>
      <c r="F80" s="124">
        <v>-1.4289980754256248E-7</v>
      </c>
      <c r="G80" s="124">
        <v>0</v>
      </c>
      <c r="H80" s="125">
        <v>1.2195727769498261</v>
      </c>
    </row>
    <row r="81" spans="1:8" ht="15" customHeight="1" thickBot="1" x14ac:dyDescent="0.3"/>
    <row r="82" spans="1:8" ht="15" customHeight="1" x14ac:dyDescent="0.25">
      <c r="A82" s="119" t="s">
        <v>132</v>
      </c>
      <c r="B82" s="124">
        <v>-285079702.79235291</v>
      </c>
      <c r="C82" s="124">
        <v>1443161.8344073012</v>
      </c>
      <c r="D82" s="124">
        <v>-283636540.95794559</v>
      </c>
      <c r="E82" s="124">
        <v>-238584199.63034391</v>
      </c>
      <c r="F82" s="124">
        <v>1443161.8344072753</v>
      </c>
      <c r="G82" s="124">
        <v>-237141037.79593664</v>
      </c>
      <c r="H82" s="126">
        <v>0.8369034950345956</v>
      </c>
    </row>
    <row r="83" spans="1:8" ht="15" customHeight="1" thickBot="1" x14ac:dyDescent="0.3"/>
    <row r="84" spans="1:8" ht="15" customHeight="1" x14ac:dyDescent="0.25">
      <c r="A84" s="118" t="s">
        <v>133</v>
      </c>
      <c r="B84" s="124">
        <v>-11646992294.653151</v>
      </c>
      <c r="C84" s="124">
        <v>5270792386.8181677</v>
      </c>
      <c r="D84" s="124">
        <v>-6376199907.8349829</v>
      </c>
      <c r="E84" s="124">
        <v>-11224067696.649307</v>
      </c>
      <c r="F84" s="124">
        <v>5102376796.424819</v>
      </c>
      <c r="G84" s="124">
        <v>-6121690900.2244883</v>
      </c>
      <c r="H84" s="126">
        <v>0.96368808467418687</v>
      </c>
    </row>
    <row r="85" spans="1:8" ht="15" customHeight="1" x14ac:dyDescent="0.25"/>
    <row r="86" spans="1:8" ht="15" customHeight="1" x14ac:dyDescent="0.25">
      <c r="A86" s="118" t="s">
        <v>134</v>
      </c>
      <c r="B86" s="117"/>
      <c r="C86" s="117"/>
      <c r="D86" s="117"/>
      <c r="E86" s="117"/>
      <c r="F86" s="117"/>
      <c r="G86" s="117"/>
      <c r="H86" s="117"/>
    </row>
    <row r="87" spans="1:8" ht="15" customHeight="1" x14ac:dyDescent="0.25">
      <c r="A87" s="119" t="s">
        <v>135</v>
      </c>
      <c r="B87" s="117"/>
      <c r="C87" s="117"/>
      <c r="D87" s="117"/>
      <c r="E87" s="117"/>
      <c r="F87" s="117"/>
      <c r="G87" s="117"/>
      <c r="H87" s="120"/>
    </row>
    <row r="88" spans="1:8" ht="15" customHeight="1" x14ac:dyDescent="0.25">
      <c r="A88" s="121" t="s">
        <v>136</v>
      </c>
      <c r="B88" s="117"/>
      <c r="C88" s="117"/>
      <c r="D88" s="117"/>
      <c r="E88" s="117"/>
      <c r="F88" s="117"/>
      <c r="G88" s="117"/>
      <c r="H88" s="120"/>
    </row>
    <row r="89" spans="1:8" ht="15" customHeight="1" x14ac:dyDescent="0.25">
      <c r="A89" s="122" t="s">
        <v>137</v>
      </c>
      <c r="B89" s="117">
        <v>369197300.02464992</v>
      </c>
      <c r="C89" s="117">
        <v>-369197300.02464992</v>
      </c>
      <c r="D89" s="117">
        <v>0</v>
      </c>
      <c r="E89" s="117">
        <v>369197300.02464992</v>
      </c>
      <c r="F89" s="117">
        <v>-369197300.02464992</v>
      </c>
      <c r="G89" s="117">
        <v>0</v>
      </c>
      <c r="H89" s="123">
        <v>1</v>
      </c>
    </row>
    <row r="90" spans="1:8" ht="15" customHeight="1" thickBot="1" x14ac:dyDescent="0.3">
      <c r="A90" s="122" t="s">
        <v>138</v>
      </c>
      <c r="B90" s="117">
        <v>9865262.5907499995</v>
      </c>
      <c r="C90" s="117">
        <v>0</v>
      </c>
      <c r="D90" s="117">
        <v>9865262.5907499995</v>
      </c>
      <c r="E90" s="117">
        <v>9411461.7922715768</v>
      </c>
      <c r="F90" s="117">
        <v>0</v>
      </c>
      <c r="G90" s="117">
        <v>9411461.7922715768</v>
      </c>
      <c r="H90" s="123">
        <v>0.95400012981875193</v>
      </c>
    </row>
    <row r="91" spans="1:8" ht="15" customHeight="1" x14ac:dyDescent="0.25">
      <c r="A91" s="121" t="s">
        <v>139</v>
      </c>
      <c r="B91" s="124">
        <v>379062562.6153999</v>
      </c>
      <c r="C91" s="124">
        <v>-369197300.02464992</v>
      </c>
      <c r="D91" s="124">
        <v>9865262.590749979</v>
      </c>
      <c r="E91" s="124">
        <v>378608761.81692147</v>
      </c>
      <c r="F91" s="124">
        <v>-369197300.02464992</v>
      </c>
      <c r="G91" s="124">
        <v>9411461.7922715545</v>
      </c>
      <c r="H91" s="125">
        <v>0.99880283403523851</v>
      </c>
    </row>
    <row r="92" spans="1:8" ht="15" customHeight="1" thickBot="1" x14ac:dyDescent="0.3"/>
    <row r="93" spans="1:8" ht="15" customHeight="1" x14ac:dyDescent="0.25">
      <c r="A93" s="119" t="s">
        <v>140</v>
      </c>
      <c r="B93" s="124">
        <v>379062562.6153999</v>
      </c>
      <c r="C93" s="124">
        <v>-369197300.02464992</v>
      </c>
      <c r="D93" s="124">
        <v>9865262.590749979</v>
      </c>
      <c r="E93" s="124">
        <v>378608761.81692147</v>
      </c>
      <c r="F93" s="124">
        <v>-369197300.02464992</v>
      </c>
      <c r="G93" s="124">
        <v>9411461.7922715545</v>
      </c>
      <c r="H93" s="126">
        <v>0.99880283403523851</v>
      </c>
    </row>
    <row r="94" spans="1:8" ht="15" customHeight="1" x14ac:dyDescent="0.25"/>
    <row r="95" spans="1:8" ht="15" customHeight="1" x14ac:dyDescent="0.25">
      <c r="A95" s="119" t="s">
        <v>141</v>
      </c>
      <c r="B95" s="117"/>
      <c r="C95" s="117"/>
      <c r="D95" s="117"/>
      <c r="E95" s="117"/>
      <c r="F95" s="117"/>
      <c r="G95" s="117"/>
      <c r="H95" s="120"/>
    </row>
    <row r="96" spans="1:8" ht="15" customHeight="1" x14ac:dyDescent="0.25">
      <c r="A96" s="121" t="s">
        <v>136</v>
      </c>
      <c r="B96" s="117"/>
      <c r="C96" s="117"/>
      <c r="D96" s="117"/>
      <c r="E96" s="117"/>
      <c r="F96" s="117"/>
      <c r="G96" s="117"/>
      <c r="H96" s="120"/>
    </row>
    <row r="97" spans="1:8" ht="15" customHeight="1" x14ac:dyDescent="0.25">
      <c r="A97" s="122" t="s">
        <v>142</v>
      </c>
      <c r="B97" s="117">
        <v>191338317.79927957</v>
      </c>
      <c r="C97" s="117">
        <v>-191338317.79927957</v>
      </c>
      <c r="D97" s="117">
        <v>0</v>
      </c>
      <c r="E97" s="117">
        <v>191338317.79927957</v>
      </c>
      <c r="F97" s="117">
        <v>-191338317.79927957</v>
      </c>
      <c r="G97" s="117">
        <v>0</v>
      </c>
      <c r="H97" s="123">
        <v>1</v>
      </c>
    </row>
    <row r="98" spans="1:8" ht="15" customHeight="1" thickBot="1" x14ac:dyDescent="0.3">
      <c r="A98" s="122" t="s">
        <v>143</v>
      </c>
      <c r="B98" s="117">
        <v>12047537.211000003</v>
      </c>
      <c r="C98" s="117">
        <v>0</v>
      </c>
      <c r="D98" s="117">
        <v>12047537.211000003</v>
      </c>
      <c r="E98" s="117">
        <v>11493352.063290248</v>
      </c>
      <c r="F98" s="117">
        <v>0</v>
      </c>
      <c r="G98" s="117">
        <v>11493352.063290248</v>
      </c>
      <c r="H98" s="123">
        <v>0.95400012981875193</v>
      </c>
    </row>
    <row r="99" spans="1:8" ht="15" customHeight="1" x14ac:dyDescent="0.25">
      <c r="A99" s="121" t="s">
        <v>139</v>
      </c>
      <c r="B99" s="124">
        <v>203385855.01027957</v>
      </c>
      <c r="C99" s="124">
        <v>-191338317.79927957</v>
      </c>
      <c r="D99" s="124">
        <v>12047537.210999995</v>
      </c>
      <c r="E99" s="124">
        <v>202831669.86256981</v>
      </c>
      <c r="F99" s="124">
        <v>-191338317.79927957</v>
      </c>
      <c r="G99" s="124">
        <v>11493352.063290238</v>
      </c>
      <c r="H99" s="125">
        <v>0.99727520309766993</v>
      </c>
    </row>
    <row r="100" spans="1:8" ht="15" customHeight="1" thickBot="1" x14ac:dyDescent="0.3"/>
    <row r="101" spans="1:8" ht="15" customHeight="1" x14ac:dyDescent="0.25">
      <c r="A101" s="119" t="s">
        <v>144</v>
      </c>
      <c r="B101" s="124">
        <v>203385855.01027957</v>
      </c>
      <c r="C101" s="124">
        <v>-191338317.79927957</v>
      </c>
      <c r="D101" s="124">
        <v>12047537.210999995</v>
      </c>
      <c r="E101" s="124">
        <v>202831669.86256981</v>
      </c>
      <c r="F101" s="124">
        <v>-191338317.79927957</v>
      </c>
      <c r="G101" s="124">
        <v>11493352.063290238</v>
      </c>
      <c r="H101" s="126">
        <v>0.99727520309766993</v>
      </c>
    </row>
    <row r="102" spans="1:8" ht="15" customHeight="1" x14ac:dyDescent="0.25"/>
    <row r="103" spans="1:8" ht="15" customHeight="1" x14ac:dyDescent="0.25">
      <c r="A103" s="119" t="s">
        <v>145</v>
      </c>
      <c r="B103" s="117"/>
      <c r="C103" s="117"/>
      <c r="D103" s="117"/>
      <c r="E103" s="117"/>
      <c r="F103" s="117"/>
      <c r="G103" s="117"/>
      <c r="H103" s="120"/>
    </row>
    <row r="104" spans="1:8" ht="15" customHeight="1" x14ac:dyDescent="0.25">
      <c r="A104" s="121" t="s">
        <v>136</v>
      </c>
      <c r="B104" s="117"/>
      <c r="C104" s="117"/>
      <c r="D104" s="117"/>
      <c r="E104" s="117"/>
      <c r="F104" s="117"/>
      <c r="G104" s="117"/>
      <c r="H104" s="120"/>
    </row>
    <row r="105" spans="1:8" ht="15" customHeight="1" x14ac:dyDescent="0.25">
      <c r="A105" s="122" t="s">
        <v>146</v>
      </c>
      <c r="B105" s="117">
        <v>2797770619.231873</v>
      </c>
      <c r="C105" s="117">
        <v>-2797770619.231873</v>
      </c>
      <c r="D105" s="117">
        <v>0</v>
      </c>
      <c r="E105" s="117">
        <v>2797770619.231873</v>
      </c>
      <c r="F105" s="117">
        <v>-2797770619.231873</v>
      </c>
      <c r="G105" s="117">
        <v>0</v>
      </c>
      <c r="H105" s="123">
        <v>1</v>
      </c>
    </row>
    <row r="106" spans="1:8" ht="15" customHeight="1" x14ac:dyDescent="0.25">
      <c r="A106" s="122" t="s">
        <v>147</v>
      </c>
      <c r="B106" s="117">
        <v>4383799.335</v>
      </c>
      <c r="C106" s="117">
        <v>0</v>
      </c>
      <c r="D106" s="117">
        <v>4383799.335</v>
      </c>
      <c r="E106" s="117">
        <v>4182145.1346893585</v>
      </c>
      <c r="F106" s="117">
        <v>0</v>
      </c>
      <c r="G106" s="117">
        <v>4182145.1346893585</v>
      </c>
      <c r="H106" s="123">
        <v>0.95400012981875193</v>
      </c>
    </row>
    <row r="107" spans="1:8" ht="15" customHeight="1" x14ac:dyDescent="0.25">
      <c r="A107" s="122" t="s">
        <v>148</v>
      </c>
      <c r="B107" s="117">
        <v>258037683.20000002</v>
      </c>
      <c r="C107" s="117">
        <v>-258037683.20000002</v>
      </c>
      <c r="D107" s="117">
        <v>0</v>
      </c>
      <c r="E107" s="117">
        <v>258037683.20000002</v>
      </c>
      <c r="F107" s="117">
        <v>-258037683.20000002</v>
      </c>
      <c r="G107" s="117">
        <v>0</v>
      </c>
      <c r="H107" s="123">
        <v>1</v>
      </c>
    </row>
    <row r="108" spans="1:8" ht="15" customHeight="1" x14ac:dyDescent="0.25">
      <c r="A108" s="122" t="s">
        <v>149</v>
      </c>
      <c r="B108" s="117">
        <v>157091403.32999998</v>
      </c>
      <c r="C108" s="117">
        <v>-157091403.32999998</v>
      </c>
      <c r="D108" s="117">
        <v>0</v>
      </c>
      <c r="E108" s="117">
        <v>149534152.68530759</v>
      </c>
      <c r="F108" s="117">
        <v>-149534152.68530759</v>
      </c>
      <c r="G108" s="117">
        <v>0</v>
      </c>
      <c r="H108" s="123">
        <v>0.95189265303832715</v>
      </c>
    </row>
    <row r="109" spans="1:8" ht="15" customHeight="1" x14ac:dyDescent="0.25">
      <c r="A109" s="122" t="s">
        <v>151</v>
      </c>
      <c r="B109" s="117">
        <v>9.0105459094047546E-8</v>
      </c>
      <c r="C109" s="117">
        <v>-9.0105459094047546E-8</v>
      </c>
      <c r="D109" s="117">
        <v>0</v>
      </c>
      <c r="E109" s="117">
        <v>9.0105459094047546E-8</v>
      </c>
      <c r="F109" s="117">
        <v>-9.0105459094047546E-8</v>
      </c>
      <c r="G109" s="117">
        <v>0</v>
      </c>
      <c r="H109" s="123">
        <v>1</v>
      </c>
    </row>
    <row r="110" spans="1:8" ht="15" customHeight="1" thickBot="1" x14ac:dyDescent="0.3">
      <c r="A110" s="122" t="s">
        <v>152</v>
      </c>
      <c r="B110" s="117">
        <v>1.1408701539039612E-8</v>
      </c>
      <c r="C110" s="117">
        <v>-1.1408701539039612E-8</v>
      </c>
      <c r="D110" s="117">
        <v>0</v>
      </c>
      <c r="E110" s="117">
        <v>0</v>
      </c>
      <c r="F110" s="117">
        <v>0</v>
      </c>
      <c r="G110" s="117">
        <v>0</v>
      </c>
      <c r="H110" s="123">
        <v>0</v>
      </c>
    </row>
    <row r="111" spans="1:8" ht="15" customHeight="1" x14ac:dyDescent="0.25">
      <c r="A111" s="121" t="s">
        <v>139</v>
      </c>
      <c r="B111" s="124">
        <v>3217283505.0968728</v>
      </c>
      <c r="C111" s="124">
        <v>-3212899705.7618728</v>
      </c>
      <c r="D111" s="124">
        <v>4383799.3350000381</v>
      </c>
      <c r="E111" s="124">
        <v>3209524600.2518697</v>
      </c>
      <c r="F111" s="124">
        <v>-3205342455.1171803</v>
      </c>
      <c r="G111" s="124">
        <v>4182145.1346893311</v>
      </c>
      <c r="H111" s="125">
        <v>0.99758836769196391</v>
      </c>
    </row>
    <row r="112" spans="1:8" ht="15" customHeight="1" thickBot="1" x14ac:dyDescent="0.3"/>
    <row r="113" spans="1:8" ht="15" customHeight="1" x14ac:dyDescent="0.25">
      <c r="A113" s="119" t="s">
        <v>153</v>
      </c>
      <c r="B113" s="124">
        <v>3217283505.0968728</v>
      </c>
      <c r="C113" s="124">
        <v>-3212899705.7618728</v>
      </c>
      <c r="D113" s="124">
        <v>4383799.3350000381</v>
      </c>
      <c r="E113" s="124">
        <v>3209524600.2518697</v>
      </c>
      <c r="F113" s="124">
        <v>-3205342455.1171803</v>
      </c>
      <c r="G113" s="124">
        <v>4182145.1346893311</v>
      </c>
      <c r="H113" s="126">
        <v>0.99758836769196391</v>
      </c>
    </row>
    <row r="114" spans="1:8" ht="15" customHeight="1" thickBot="1" x14ac:dyDescent="0.3"/>
    <row r="115" spans="1:8" ht="15" customHeight="1" x14ac:dyDescent="0.25">
      <c r="A115" s="118" t="s">
        <v>154</v>
      </c>
      <c r="B115" s="124">
        <v>3799731922.7225523</v>
      </c>
      <c r="C115" s="124">
        <v>-3773435323.5858021</v>
      </c>
      <c r="D115" s="124">
        <v>26296599.136750221</v>
      </c>
      <c r="E115" s="124">
        <v>3790965031.9313612</v>
      </c>
      <c r="F115" s="124">
        <v>-3765878072.9411097</v>
      </c>
      <c r="G115" s="124">
        <v>25086958.990251541</v>
      </c>
      <c r="H115" s="126">
        <v>0.99769276070799506</v>
      </c>
    </row>
    <row r="116" spans="1:8" ht="15" customHeight="1" x14ac:dyDescent="0.25"/>
    <row r="117" spans="1:8" ht="15" customHeight="1" x14ac:dyDescent="0.25">
      <c r="A117" s="118" t="s">
        <v>155</v>
      </c>
      <c r="B117" s="117"/>
      <c r="C117" s="117"/>
      <c r="D117" s="117"/>
      <c r="E117" s="117"/>
      <c r="F117" s="117"/>
      <c r="G117" s="117"/>
      <c r="H117" s="117"/>
    </row>
    <row r="118" spans="1:8" ht="15" customHeight="1" x14ac:dyDescent="0.25">
      <c r="A118" s="119" t="s">
        <v>135</v>
      </c>
      <c r="B118" s="117"/>
      <c r="C118" s="117"/>
      <c r="D118" s="117"/>
      <c r="E118" s="117"/>
      <c r="F118" s="117"/>
      <c r="G118" s="117"/>
      <c r="H118" s="120"/>
    </row>
    <row r="119" spans="1:8" ht="15" customHeight="1" x14ac:dyDescent="0.25">
      <c r="A119" s="121" t="s">
        <v>156</v>
      </c>
      <c r="B119" s="117"/>
      <c r="C119" s="117"/>
      <c r="D119" s="117"/>
      <c r="E119" s="117"/>
      <c r="F119" s="117"/>
      <c r="G119" s="117"/>
      <c r="H119" s="120"/>
    </row>
    <row r="120" spans="1:8" ht="15" customHeight="1" x14ac:dyDescent="0.25">
      <c r="A120" s="122" t="s">
        <v>157</v>
      </c>
      <c r="B120" s="117">
        <v>9197113.2042499967</v>
      </c>
      <c r="C120" s="117">
        <v>0</v>
      </c>
      <c r="D120" s="117">
        <v>9197113.2042499967</v>
      </c>
      <c r="E120" s="117">
        <v>8754664.4882873595</v>
      </c>
      <c r="F120" s="117">
        <v>0</v>
      </c>
      <c r="G120" s="117">
        <v>8754664.4882873595</v>
      </c>
      <c r="H120" s="123">
        <v>0.95189265303832715</v>
      </c>
    </row>
    <row r="121" spans="1:8" ht="15" customHeight="1" x14ac:dyDescent="0.25">
      <c r="A121" s="122" t="s">
        <v>158</v>
      </c>
      <c r="B121" s="117">
        <v>5313161.6997500006</v>
      </c>
      <c r="C121" s="117">
        <v>0</v>
      </c>
      <c r="D121" s="117">
        <v>5313161.6997500006</v>
      </c>
      <c r="E121" s="117">
        <v>5057559.586396656</v>
      </c>
      <c r="F121" s="117">
        <v>0</v>
      </c>
      <c r="G121" s="117">
        <v>5057559.586396656</v>
      </c>
      <c r="H121" s="123">
        <v>0.95189265303832715</v>
      </c>
    </row>
    <row r="122" spans="1:8" ht="15" customHeight="1" x14ac:dyDescent="0.25">
      <c r="A122" s="122" t="s">
        <v>159</v>
      </c>
      <c r="B122" s="117">
        <v>1921483.3680000002</v>
      </c>
      <c r="C122" s="117">
        <v>0</v>
      </c>
      <c r="D122" s="117">
        <v>1921483.3680000002</v>
      </c>
      <c r="E122" s="117">
        <v>1829045.9009345404</v>
      </c>
      <c r="F122" s="117">
        <v>0</v>
      </c>
      <c r="G122" s="117">
        <v>1829045.9009345404</v>
      </c>
      <c r="H122" s="123">
        <v>0.95189265303832715</v>
      </c>
    </row>
    <row r="123" spans="1:8" ht="15" customHeight="1" x14ac:dyDescent="0.25">
      <c r="A123" s="122" t="s">
        <v>160</v>
      </c>
      <c r="B123" s="117">
        <v>26570591.322999999</v>
      </c>
      <c r="C123" s="117">
        <v>0</v>
      </c>
      <c r="D123" s="117">
        <v>26570591.322999999</v>
      </c>
      <c r="E123" s="117">
        <v>25292350.667247623</v>
      </c>
      <c r="F123" s="117">
        <v>0</v>
      </c>
      <c r="G123" s="117">
        <v>25292350.667247623</v>
      </c>
      <c r="H123" s="123">
        <v>0.95189265303832715</v>
      </c>
    </row>
    <row r="124" spans="1:8" ht="15" customHeight="1" x14ac:dyDescent="0.25">
      <c r="A124" s="122" t="s">
        <v>161</v>
      </c>
      <c r="B124" s="117">
        <v>4009175.7852499997</v>
      </c>
      <c r="C124" s="117">
        <v>-4009175.7852499997</v>
      </c>
      <c r="D124" s="117">
        <v>0</v>
      </c>
      <c r="E124" s="117">
        <v>3816304.974718641</v>
      </c>
      <c r="F124" s="117">
        <v>-3816304.974718641</v>
      </c>
      <c r="G124" s="117">
        <v>0</v>
      </c>
      <c r="H124" s="123">
        <v>0.95189265303832726</v>
      </c>
    </row>
    <row r="125" spans="1:8" ht="15" customHeight="1" x14ac:dyDescent="0.25">
      <c r="A125" s="122" t="s">
        <v>162</v>
      </c>
      <c r="B125" s="117">
        <v>595674.60899999994</v>
      </c>
      <c r="C125" s="117">
        <v>-595674.60899999994</v>
      </c>
      <c r="D125" s="117">
        <v>0</v>
      </c>
      <c r="E125" s="117">
        <v>567018.2839085781</v>
      </c>
      <c r="F125" s="117">
        <v>-567018.2839085781</v>
      </c>
      <c r="G125" s="117">
        <v>0</v>
      </c>
      <c r="H125" s="123">
        <v>0.95189265303832715</v>
      </c>
    </row>
    <row r="126" spans="1:8" ht="15" customHeight="1" x14ac:dyDescent="0.25">
      <c r="A126" s="122" t="s">
        <v>163</v>
      </c>
      <c r="B126" s="117">
        <v>77185.042000000001</v>
      </c>
      <c r="C126" s="117">
        <v>0</v>
      </c>
      <c r="D126" s="117">
        <v>77185.042000000001</v>
      </c>
      <c r="E126" s="117">
        <v>73471.874404254704</v>
      </c>
      <c r="F126" s="117">
        <v>0</v>
      </c>
      <c r="G126" s="117">
        <v>73471.874404254704</v>
      </c>
      <c r="H126" s="123">
        <v>0.95189265303832704</v>
      </c>
    </row>
    <row r="127" spans="1:8" ht="15" customHeight="1" x14ac:dyDescent="0.25">
      <c r="A127" s="122" t="s">
        <v>164</v>
      </c>
      <c r="B127" s="117">
        <v>7198048.2627500026</v>
      </c>
      <c r="C127" s="117">
        <v>0</v>
      </c>
      <c r="D127" s="117">
        <v>7198048.2627500026</v>
      </c>
      <c r="E127" s="117">
        <v>6866938.9771051444</v>
      </c>
      <c r="F127" s="117">
        <v>0</v>
      </c>
      <c r="G127" s="117">
        <v>6866938.9771051444</v>
      </c>
      <c r="H127" s="123">
        <v>0.95400012981875193</v>
      </c>
    </row>
    <row r="128" spans="1:8" ht="15" customHeight="1" x14ac:dyDescent="0.25">
      <c r="A128" s="122" t="s">
        <v>165</v>
      </c>
      <c r="B128" s="117">
        <v>6995257.2812499981</v>
      </c>
      <c r="C128" s="117">
        <v>0</v>
      </c>
      <c r="D128" s="117">
        <v>6995257.2812499981</v>
      </c>
      <c r="E128" s="117">
        <v>6658734.0121347364</v>
      </c>
      <c r="F128" s="117">
        <v>0</v>
      </c>
      <c r="G128" s="117">
        <v>6658734.0121347364</v>
      </c>
      <c r="H128" s="123">
        <v>0.95189265303832715</v>
      </c>
    </row>
    <row r="129" spans="1:8" ht="15" customHeight="1" x14ac:dyDescent="0.25">
      <c r="A129" s="122" t="s">
        <v>166</v>
      </c>
      <c r="B129" s="117">
        <v>2049890.3249999995</v>
      </c>
      <c r="C129" s="117">
        <v>-2049890.3249999995</v>
      </c>
      <c r="D129" s="117">
        <v>0</v>
      </c>
      <c r="E129" s="117">
        <v>1951275.5399018482</v>
      </c>
      <c r="F129" s="117">
        <v>-1951275.5399018482</v>
      </c>
      <c r="G129" s="117">
        <v>0</v>
      </c>
      <c r="H129" s="123">
        <v>0.95189265303832715</v>
      </c>
    </row>
    <row r="130" spans="1:8" ht="15" customHeight="1" x14ac:dyDescent="0.25">
      <c r="A130" s="122" t="s">
        <v>167</v>
      </c>
      <c r="B130" s="117">
        <v>17127466.218499996</v>
      </c>
      <c r="C130" s="117">
        <v>0</v>
      </c>
      <c r="D130" s="117">
        <v>17127466.218499996</v>
      </c>
      <c r="E130" s="117">
        <v>16339604.995915284</v>
      </c>
      <c r="F130" s="117">
        <v>0</v>
      </c>
      <c r="G130" s="117">
        <v>16339604.995915284</v>
      </c>
      <c r="H130" s="123">
        <v>0.95400012981875193</v>
      </c>
    </row>
    <row r="131" spans="1:8" ht="15" customHeight="1" x14ac:dyDescent="0.25">
      <c r="A131" s="122" t="s">
        <v>168</v>
      </c>
      <c r="B131" s="117">
        <v>6218530.6390000004</v>
      </c>
      <c r="C131" s="117">
        <v>-6218530.6390000004</v>
      </c>
      <c r="D131" s="117">
        <v>0</v>
      </c>
      <c r="E131" s="117">
        <v>6218530.6390000004</v>
      </c>
      <c r="F131" s="117">
        <v>-6218530.6390000004</v>
      </c>
      <c r="G131" s="117">
        <v>0</v>
      </c>
      <c r="H131" s="123">
        <v>1</v>
      </c>
    </row>
    <row r="132" spans="1:8" ht="15" customHeight="1" x14ac:dyDescent="0.25">
      <c r="A132" s="122" t="s">
        <v>169</v>
      </c>
      <c r="B132" s="117">
        <v>3842117.584999999</v>
      </c>
      <c r="C132" s="117">
        <v>0</v>
      </c>
      <c r="D132" s="117">
        <v>3842117.584999999</v>
      </c>
      <c r="E132" s="117">
        <v>3665380.6748689087</v>
      </c>
      <c r="F132" s="117">
        <v>0</v>
      </c>
      <c r="G132" s="117">
        <v>3665380.6748689087</v>
      </c>
      <c r="H132" s="123">
        <v>0.95400012981875193</v>
      </c>
    </row>
    <row r="133" spans="1:8" ht="15" customHeight="1" x14ac:dyDescent="0.25">
      <c r="A133" s="122" t="s">
        <v>170</v>
      </c>
      <c r="B133" s="117">
        <v>5125</v>
      </c>
      <c r="C133" s="117">
        <v>-5125</v>
      </c>
      <c r="D133" s="117">
        <v>0</v>
      </c>
      <c r="E133" s="117">
        <v>5125</v>
      </c>
      <c r="F133" s="117">
        <v>-5125</v>
      </c>
      <c r="G133" s="117">
        <v>0</v>
      </c>
      <c r="H133" s="123">
        <v>1</v>
      </c>
    </row>
    <row r="134" spans="1:8" ht="15" customHeight="1" x14ac:dyDescent="0.25">
      <c r="A134" s="122" t="s">
        <v>171</v>
      </c>
      <c r="B134" s="117">
        <v>1287620.3852499994</v>
      </c>
      <c r="C134" s="117">
        <v>0</v>
      </c>
      <c r="D134" s="117">
        <v>1287620.3852499994</v>
      </c>
      <c r="E134" s="117">
        <v>1228390.0146857707</v>
      </c>
      <c r="F134" s="117">
        <v>0</v>
      </c>
      <c r="G134" s="117">
        <v>1228390.0146857707</v>
      </c>
      <c r="H134" s="123">
        <v>0.95400012981875193</v>
      </c>
    </row>
    <row r="135" spans="1:8" ht="15" customHeight="1" thickBot="1" x14ac:dyDescent="0.3">
      <c r="A135" s="122" t="s">
        <v>172</v>
      </c>
      <c r="B135" s="117">
        <v>54534.212749999999</v>
      </c>
      <c r="C135" s="117">
        <v>-54534.212749999999</v>
      </c>
      <c r="D135" s="117">
        <v>0</v>
      </c>
      <c r="E135" s="117">
        <v>54534.212749999999</v>
      </c>
      <c r="F135" s="117">
        <v>-54534.212749999999</v>
      </c>
      <c r="G135" s="117">
        <v>0</v>
      </c>
      <c r="H135" s="123">
        <v>1</v>
      </c>
    </row>
    <row r="136" spans="1:8" ht="15" customHeight="1" x14ac:dyDescent="0.25">
      <c r="A136" s="121" t="s">
        <v>173</v>
      </c>
      <c r="B136" s="124">
        <v>92462974.940750003</v>
      </c>
      <c r="C136" s="124">
        <v>-12932930.571</v>
      </c>
      <c r="D136" s="124">
        <v>79530044.369750008</v>
      </c>
      <c r="E136" s="124">
        <v>88378929.842259333</v>
      </c>
      <c r="F136" s="124">
        <v>-12612788.650279069</v>
      </c>
      <c r="G136" s="124">
        <v>75766141.191980258</v>
      </c>
      <c r="H136" s="125">
        <v>0.95583048132392756</v>
      </c>
    </row>
    <row r="137" spans="1:8" ht="15" customHeight="1" thickBot="1" x14ac:dyDescent="0.3"/>
    <row r="138" spans="1:8" ht="15" customHeight="1" x14ac:dyDescent="0.25">
      <c r="A138" s="119" t="s">
        <v>140</v>
      </c>
      <c r="B138" s="124">
        <v>92462974.940750003</v>
      </c>
      <c r="C138" s="124">
        <v>-12932930.571</v>
      </c>
      <c r="D138" s="124">
        <v>79530044.369750008</v>
      </c>
      <c r="E138" s="124">
        <v>88378929.842259333</v>
      </c>
      <c r="F138" s="124">
        <v>-12612788.650279069</v>
      </c>
      <c r="G138" s="124">
        <v>75766141.191980258</v>
      </c>
      <c r="H138" s="126">
        <v>0.95583048132392756</v>
      </c>
    </row>
    <row r="139" spans="1:8" ht="15" customHeight="1" x14ac:dyDescent="0.25"/>
    <row r="140" spans="1:8" ht="15" customHeight="1" x14ac:dyDescent="0.25">
      <c r="A140" s="119" t="s">
        <v>141</v>
      </c>
      <c r="B140" s="117"/>
      <c r="C140" s="117"/>
      <c r="D140" s="117"/>
      <c r="E140" s="117"/>
      <c r="F140" s="117"/>
      <c r="G140" s="117"/>
      <c r="H140" s="120"/>
    </row>
    <row r="141" spans="1:8" ht="15" customHeight="1" x14ac:dyDescent="0.25">
      <c r="A141" s="121" t="s">
        <v>156</v>
      </c>
      <c r="B141" s="117"/>
      <c r="C141" s="117"/>
      <c r="D141" s="117"/>
      <c r="E141" s="117"/>
      <c r="F141" s="117"/>
      <c r="G141" s="117"/>
      <c r="H141" s="120"/>
    </row>
    <row r="142" spans="1:8" ht="15" customHeight="1" x14ac:dyDescent="0.25">
      <c r="A142" s="122" t="s">
        <v>174</v>
      </c>
      <c r="B142" s="117">
        <v>92567140.975750029</v>
      </c>
      <c r="C142" s="117">
        <v>0</v>
      </c>
      <c r="D142" s="117">
        <v>92567140.975750029</v>
      </c>
      <c r="E142" s="117">
        <v>88113981.407579541</v>
      </c>
      <c r="F142" s="117">
        <v>0</v>
      </c>
      <c r="G142" s="117">
        <v>88113981.407579541</v>
      </c>
      <c r="H142" s="123">
        <v>0.95189265303832715</v>
      </c>
    </row>
    <row r="143" spans="1:8" ht="15" customHeight="1" x14ac:dyDescent="0.25">
      <c r="A143" s="122" t="s">
        <v>175</v>
      </c>
      <c r="B143" s="117">
        <v>35160333.407499999</v>
      </c>
      <c r="C143" s="117">
        <v>-35160333.407499999</v>
      </c>
      <c r="D143" s="117">
        <v>0</v>
      </c>
      <c r="E143" s="117">
        <v>33468863.048977301</v>
      </c>
      <c r="F143" s="117">
        <v>-33468863.048977301</v>
      </c>
      <c r="G143" s="117">
        <v>0</v>
      </c>
      <c r="H143" s="123">
        <v>0.95189265303832715</v>
      </c>
    </row>
    <row r="144" spans="1:8" ht="15" customHeight="1" x14ac:dyDescent="0.25">
      <c r="A144" s="122" t="s">
        <v>176</v>
      </c>
      <c r="B144" s="117">
        <v>8698543.0772499982</v>
      </c>
      <c r="C144" s="117">
        <v>0</v>
      </c>
      <c r="D144" s="117">
        <v>8698543.0772499982</v>
      </c>
      <c r="E144" s="117">
        <v>8280079.2473716754</v>
      </c>
      <c r="F144" s="117">
        <v>0</v>
      </c>
      <c r="G144" s="117">
        <v>8280079.2473716754</v>
      </c>
      <c r="H144" s="123">
        <v>0.95189265303832715</v>
      </c>
    </row>
    <row r="145" spans="1:8" ht="15" customHeight="1" x14ac:dyDescent="0.25">
      <c r="A145" s="122" t="s">
        <v>177</v>
      </c>
      <c r="B145" s="117">
        <v>47799336.669749998</v>
      </c>
      <c r="C145" s="117">
        <v>0</v>
      </c>
      <c r="D145" s="117">
        <v>47799336.669749998</v>
      </c>
      <c r="E145" s="117">
        <v>45499837.396040522</v>
      </c>
      <c r="F145" s="117">
        <v>0</v>
      </c>
      <c r="G145" s="117">
        <v>45499837.396040522</v>
      </c>
      <c r="H145" s="123">
        <v>0.95189265303832715</v>
      </c>
    </row>
    <row r="146" spans="1:8" ht="15" customHeight="1" x14ac:dyDescent="0.25">
      <c r="A146" s="122" t="s">
        <v>178</v>
      </c>
      <c r="B146" s="117">
        <v>100474.78449999997</v>
      </c>
      <c r="C146" s="117">
        <v>0</v>
      </c>
      <c r="D146" s="117">
        <v>100474.78449999997</v>
      </c>
      <c r="E146" s="117">
        <v>95641.209181159153</v>
      </c>
      <c r="F146" s="117">
        <v>0</v>
      </c>
      <c r="G146" s="117">
        <v>95641.209181159153</v>
      </c>
      <c r="H146" s="123">
        <v>0.95189265303832715</v>
      </c>
    </row>
    <row r="147" spans="1:8" ht="15" customHeight="1" x14ac:dyDescent="0.25">
      <c r="A147" s="122" t="s">
        <v>179</v>
      </c>
      <c r="B147" s="117">
        <v>61302516.181500003</v>
      </c>
      <c r="C147" s="117">
        <v>0</v>
      </c>
      <c r="D147" s="117">
        <v>61302516.181500003</v>
      </c>
      <c r="E147" s="117">
        <v>58353414.765933014</v>
      </c>
      <c r="F147" s="117">
        <v>0</v>
      </c>
      <c r="G147" s="117">
        <v>58353414.765933014</v>
      </c>
      <c r="H147" s="123">
        <v>0.95189265303832704</v>
      </c>
    </row>
    <row r="148" spans="1:8" ht="15" customHeight="1" x14ac:dyDescent="0.25">
      <c r="A148" s="122" t="s">
        <v>180</v>
      </c>
      <c r="B148" s="117">
        <v>265987.49999999994</v>
      </c>
      <c r="C148" s="117">
        <v>-265987.49999999994</v>
      </c>
      <c r="D148" s="117">
        <v>0</v>
      </c>
      <c r="E148" s="117">
        <v>253191.54705003198</v>
      </c>
      <c r="F148" s="117">
        <v>-253191.54705003198</v>
      </c>
      <c r="G148" s="117">
        <v>0</v>
      </c>
      <c r="H148" s="123">
        <v>0.95189265303832715</v>
      </c>
    </row>
    <row r="149" spans="1:8" ht="15" customHeight="1" x14ac:dyDescent="0.25">
      <c r="A149" s="122" t="s">
        <v>183</v>
      </c>
      <c r="B149" s="117">
        <v>72312998.562249959</v>
      </c>
      <c r="C149" s="117">
        <v>0</v>
      </c>
      <c r="D149" s="117">
        <v>72312998.562249959</v>
      </c>
      <c r="E149" s="117">
        <v>68986610.015969679</v>
      </c>
      <c r="F149" s="117">
        <v>0</v>
      </c>
      <c r="G149" s="117">
        <v>68986610.015969679</v>
      </c>
      <c r="H149" s="123">
        <v>0.95400012981875193</v>
      </c>
    </row>
    <row r="150" spans="1:8" ht="15" customHeight="1" x14ac:dyDescent="0.25">
      <c r="A150" s="122" t="s">
        <v>184</v>
      </c>
      <c r="B150" s="117">
        <v>23269900.447499994</v>
      </c>
      <c r="C150" s="117">
        <v>0</v>
      </c>
      <c r="D150" s="117">
        <v>23269900.447499994</v>
      </c>
      <c r="E150" s="117">
        <v>22150447.272908527</v>
      </c>
      <c r="F150" s="117">
        <v>0</v>
      </c>
      <c r="G150" s="117">
        <v>22150447.272908527</v>
      </c>
      <c r="H150" s="123">
        <v>0.95189265303832726</v>
      </c>
    </row>
    <row r="151" spans="1:8" ht="15" customHeight="1" x14ac:dyDescent="0.25">
      <c r="A151" s="122" t="s">
        <v>185</v>
      </c>
      <c r="B151" s="117">
        <v>1539344.9999999998</v>
      </c>
      <c r="C151" s="117">
        <v>-1539344.9999999998</v>
      </c>
      <c r="D151" s="117">
        <v>0</v>
      </c>
      <c r="E151" s="117">
        <v>1465291.1959912835</v>
      </c>
      <c r="F151" s="117">
        <v>-1465291.1959912835</v>
      </c>
      <c r="G151" s="117">
        <v>0</v>
      </c>
      <c r="H151" s="123">
        <v>0.95189265303832715</v>
      </c>
    </row>
    <row r="152" spans="1:8" ht="15" customHeight="1" x14ac:dyDescent="0.25">
      <c r="A152" s="122" t="s">
        <v>186</v>
      </c>
      <c r="B152" s="117">
        <v>37357419.103500001</v>
      </c>
      <c r="C152" s="117">
        <v>0</v>
      </c>
      <c r="D152" s="117">
        <v>37357419.103500001</v>
      </c>
      <c r="E152" s="117">
        <v>35638982.674432524</v>
      </c>
      <c r="F152" s="117">
        <v>0</v>
      </c>
      <c r="G152" s="117">
        <v>35638982.674432524</v>
      </c>
      <c r="H152" s="123">
        <v>0.95400012981875193</v>
      </c>
    </row>
    <row r="153" spans="1:8" ht="15" customHeight="1" x14ac:dyDescent="0.25">
      <c r="A153" s="122" t="s">
        <v>187</v>
      </c>
      <c r="B153" s="117">
        <v>6436002.1830000002</v>
      </c>
      <c r="C153" s="117">
        <v>0</v>
      </c>
      <c r="D153" s="117">
        <v>6436002.1830000002</v>
      </c>
      <c r="E153" s="117">
        <v>6139946.9180957712</v>
      </c>
      <c r="F153" s="117">
        <v>0</v>
      </c>
      <c r="G153" s="117">
        <v>6139946.9180957712</v>
      </c>
      <c r="H153" s="123">
        <v>0.95400012981875193</v>
      </c>
    </row>
    <row r="154" spans="1:8" ht="15" customHeight="1" thickBot="1" x14ac:dyDescent="0.3">
      <c r="A154" s="122" t="s">
        <v>188</v>
      </c>
      <c r="B154" s="117">
        <v>9768808.317499999</v>
      </c>
      <c r="C154" s="117">
        <v>0</v>
      </c>
      <c r="D154" s="117">
        <v>9768808.317499999</v>
      </c>
      <c r="E154" s="117">
        <v>9319444.4030695017</v>
      </c>
      <c r="F154" s="117">
        <v>0</v>
      </c>
      <c r="G154" s="117">
        <v>9319444.4030695017</v>
      </c>
      <c r="H154" s="123">
        <v>0.95400012981875182</v>
      </c>
    </row>
    <row r="155" spans="1:8" ht="15" customHeight="1" x14ac:dyDescent="0.25">
      <c r="A155" s="121" t="s">
        <v>173</v>
      </c>
      <c r="B155" s="124">
        <v>396578806.21000004</v>
      </c>
      <c r="C155" s="124">
        <v>-36965665.907499999</v>
      </c>
      <c r="D155" s="124">
        <v>359613140.30250001</v>
      </c>
      <c r="E155" s="124">
        <v>377765731.10260046</v>
      </c>
      <c r="F155" s="124">
        <v>-35187345.792018615</v>
      </c>
      <c r="G155" s="124">
        <v>342578385.31058186</v>
      </c>
      <c r="H155" s="125">
        <v>0.95256157209410353</v>
      </c>
    </row>
    <row r="156" spans="1:8" ht="15" customHeight="1" thickBot="1" x14ac:dyDescent="0.3"/>
    <row r="157" spans="1:8" ht="15" customHeight="1" x14ac:dyDescent="0.25">
      <c r="A157" s="119" t="s">
        <v>144</v>
      </c>
      <c r="B157" s="124">
        <v>396578806.21000004</v>
      </c>
      <c r="C157" s="124">
        <v>-36965665.907499999</v>
      </c>
      <c r="D157" s="124">
        <v>359613140.30250001</v>
      </c>
      <c r="E157" s="124">
        <v>377765731.10260046</v>
      </c>
      <c r="F157" s="124">
        <v>-35187345.792018615</v>
      </c>
      <c r="G157" s="124">
        <v>342578385.31058186</v>
      </c>
      <c r="H157" s="126">
        <v>0.95256157209410353</v>
      </c>
    </row>
    <row r="158" spans="1:8" ht="15" customHeight="1" x14ac:dyDescent="0.25"/>
    <row r="159" spans="1:8" ht="15" customHeight="1" x14ac:dyDescent="0.25">
      <c r="A159" s="119" t="s">
        <v>145</v>
      </c>
      <c r="B159" s="117"/>
      <c r="C159" s="117"/>
      <c r="D159" s="117"/>
      <c r="E159" s="117"/>
      <c r="F159" s="117"/>
      <c r="G159" s="117"/>
      <c r="H159" s="120"/>
    </row>
    <row r="160" spans="1:8" ht="15" customHeight="1" x14ac:dyDescent="0.25">
      <c r="A160" s="121" t="s">
        <v>156</v>
      </c>
      <c r="B160" s="117"/>
      <c r="C160" s="117"/>
      <c r="D160" s="117"/>
      <c r="E160" s="117"/>
      <c r="F160" s="117"/>
      <c r="G160" s="117"/>
      <c r="H160" s="120"/>
    </row>
    <row r="161" spans="1:8" ht="15" customHeight="1" x14ac:dyDescent="0.25">
      <c r="A161" s="122" t="s">
        <v>189</v>
      </c>
      <c r="B161" s="117">
        <v>21045586.979500026</v>
      </c>
      <c r="C161" s="117">
        <v>0</v>
      </c>
      <c r="D161" s="117">
        <v>21045586.979500026</v>
      </c>
      <c r="E161" s="117">
        <v>20033139.624665152</v>
      </c>
      <c r="F161" s="117">
        <v>0</v>
      </c>
      <c r="G161" s="117">
        <v>20033139.624665152</v>
      </c>
      <c r="H161" s="123">
        <v>0.95189265303832715</v>
      </c>
    </row>
    <row r="162" spans="1:8" ht="15" customHeight="1" x14ac:dyDescent="0.25">
      <c r="A162" s="122" t="s">
        <v>190</v>
      </c>
      <c r="B162" s="117">
        <v>272800.85949999996</v>
      </c>
      <c r="C162" s="117">
        <v>-272800.85949999996</v>
      </c>
      <c r="D162" s="117">
        <v>0</v>
      </c>
      <c r="E162" s="117">
        <v>259677.13390059091</v>
      </c>
      <c r="F162" s="117">
        <v>-259677.13390059091</v>
      </c>
      <c r="G162" s="117">
        <v>0</v>
      </c>
      <c r="H162" s="123">
        <v>0.95189265303832715</v>
      </c>
    </row>
    <row r="163" spans="1:8" ht="15" customHeight="1" x14ac:dyDescent="0.25">
      <c r="A163" s="122" t="s">
        <v>191</v>
      </c>
      <c r="B163" s="117">
        <v>19292510.117249995</v>
      </c>
      <c r="C163" s="117">
        <v>0</v>
      </c>
      <c r="D163" s="117">
        <v>19292510.117249995</v>
      </c>
      <c r="E163" s="117">
        <v>18364398.639277868</v>
      </c>
      <c r="F163" s="117">
        <v>0</v>
      </c>
      <c r="G163" s="117">
        <v>18364398.639277868</v>
      </c>
      <c r="H163" s="123">
        <v>0.95189265303832726</v>
      </c>
    </row>
    <row r="164" spans="1:8" ht="15" customHeight="1" x14ac:dyDescent="0.25">
      <c r="A164" s="122" t="s">
        <v>192</v>
      </c>
      <c r="B164" s="117">
        <v>27854678.574249998</v>
      </c>
      <c r="C164" s="117">
        <v>0</v>
      </c>
      <c r="D164" s="117">
        <v>27854678.574249998</v>
      </c>
      <c r="E164" s="117">
        <v>26514663.88757268</v>
      </c>
      <c r="F164" s="117">
        <v>0</v>
      </c>
      <c r="G164" s="117">
        <v>26514663.88757268</v>
      </c>
      <c r="H164" s="123">
        <v>0.95189265303832715</v>
      </c>
    </row>
    <row r="165" spans="1:8" ht="15" customHeight="1" x14ac:dyDescent="0.25">
      <c r="A165" s="122" t="s">
        <v>193</v>
      </c>
      <c r="B165" s="117">
        <v>1992410.1290000002</v>
      </c>
      <c r="C165" s="117">
        <v>-1992410.1290000002</v>
      </c>
      <c r="D165" s="117">
        <v>0</v>
      </c>
      <c r="E165" s="117">
        <v>1896560.5636342459</v>
      </c>
      <c r="F165" s="117">
        <v>-1896560.5636342459</v>
      </c>
      <c r="G165" s="117">
        <v>0</v>
      </c>
      <c r="H165" s="123">
        <v>0.95189265303832715</v>
      </c>
    </row>
    <row r="166" spans="1:8" ht="15" customHeight="1" x14ac:dyDescent="0.25">
      <c r="A166" s="122" t="s">
        <v>194</v>
      </c>
      <c r="B166" s="117">
        <v>4246490.0000000009</v>
      </c>
      <c r="C166" s="117">
        <v>0</v>
      </c>
      <c r="D166" s="117">
        <v>4246490.0000000009</v>
      </c>
      <c r="E166" s="117">
        <v>4042202.6322007268</v>
      </c>
      <c r="F166" s="117">
        <v>0</v>
      </c>
      <c r="G166" s="117">
        <v>4042202.6322007268</v>
      </c>
      <c r="H166" s="123">
        <v>0.95189265303832715</v>
      </c>
    </row>
    <row r="167" spans="1:8" ht="15" customHeight="1" x14ac:dyDescent="0.25">
      <c r="A167" s="122" t="s">
        <v>195</v>
      </c>
      <c r="B167" s="117">
        <v>1208668.1714999999</v>
      </c>
      <c r="C167" s="117">
        <v>-1208668.1714999999</v>
      </c>
      <c r="D167" s="117">
        <v>0</v>
      </c>
      <c r="E167" s="117">
        <v>1150522.3524121188</v>
      </c>
      <c r="F167" s="117">
        <v>-1150522.3524121188</v>
      </c>
      <c r="G167" s="117">
        <v>0</v>
      </c>
      <c r="H167" s="123">
        <v>0.95189265303832726</v>
      </c>
    </row>
    <row r="168" spans="1:8" ht="15" customHeight="1" x14ac:dyDescent="0.25">
      <c r="A168" s="122" t="s">
        <v>196</v>
      </c>
      <c r="B168" s="117">
        <v>9147168.3880000021</v>
      </c>
      <c r="C168" s="117">
        <v>0</v>
      </c>
      <c r="D168" s="117">
        <v>9147168.3880000021</v>
      </c>
      <c r="E168" s="117">
        <v>8726399.8296259865</v>
      </c>
      <c r="F168" s="117">
        <v>0</v>
      </c>
      <c r="G168" s="117">
        <v>8726399.8296259865</v>
      </c>
      <c r="H168" s="123">
        <v>0.95400012981875204</v>
      </c>
    </row>
    <row r="169" spans="1:8" ht="15" customHeight="1" x14ac:dyDescent="0.25">
      <c r="A169" s="122" t="s">
        <v>197</v>
      </c>
      <c r="B169" s="117">
        <v>221558.93649999998</v>
      </c>
      <c r="C169" s="117">
        <v>-221558.93649999998</v>
      </c>
      <c r="D169" s="117">
        <v>0</v>
      </c>
      <c r="E169" s="117">
        <v>210900.32386933523</v>
      </c>
      <c r="F169" s="117">
        <v>-210900.32386933523</v>
      </c>
      <c r="G169" s="117">
        <v>0</v>
      </c>
      <c r="H169" s="123">
        <v>0.95189265303832715</v>
      </c>
    </row>
    <row r="170" spans="1:8" ht="15" customHeight="1" x14ac:dyDescent="0.25">
      <c r="A170" s="122" t="s">
        <v>198</v>
      </c>
      <c r="B170" s="117">
        <v>11726161.56049999</v>
      </c>
      <c r="C170" s="117">
        <v>0</v>
      </c>
      <c r="D170" s="117">
        <v>11726161.56049999</v>
      </c>
      <c r="E170" s="117">
        <v>11162047.037780385</v>
      </c>
      <c r="F170" s="117">
        <v>0</v>
      </c>
      <c r="G170" s="117">
        <v>11162047.037780385</v>
      </c>
      <c r="H170" s="123">
        <v>0.95189265303832704</v>
      </c>
    </row>
    <row r="171" spans="1:8" ht="15" customHeight="1" x14ac:dyDescent="0.25">
      <c r="A171" s="122" t="s">
        <v>199</v>
      </c>
      <c r="B171" s="117">
        <v>329614.96949999989</v>
      </c>
      <c r="C171" s="117">
        <v>-329614.96949999989</v>
      </c>
      <c r="D171" s="117">
        <v>0</v>
      </c>
      <c r="E171" s="117">
        <v>313758.06779850216</v>
      </c>
      <c r="F171" s="117">
        <v>-313758.06779850216</v>
      </c>
      <c r="G171" s="117">
        <v>0</v>
      </c>
      <c r="H171" s="123">
        <v>0.95189265303832704</v>
      </c>
    </row>
    <row r="172" spans="1:8" ht="15" customHeight="1" x14ac:dyDescent="0.25">
      <c r="A172" s="122" t="s">
        <v>200</v>
      </c>
      <c r="B172" s="117">
        <v>67842713.991249964</v>
      </c>
      <c r="C172" s="117">
        <v>0</v>
      </c>
      <c r="D172" s="117">
        <v>67842713.991249964</v>
      </c>
      <c r="E172" s="117">
        <v>64721957.954908922</v>
      </c>
      <c r="F172" s="117">
        <v>0</v>
      </c>
      <c r="G172" s="117">
        <v>64721957.954908922</v>
      </c>
      <c r="H172" s="123">
        <v>0.95400012981875193</v>
      </c>
    </row>
    <row r="173" spans="1:8" ht="15" customHeight="1" x14ac:dyDescent="0.25">
      <c r="A173" s="122" t="s">
        <v>201</v>
      </c>
      <c r="B173" s="117">
        <v>4112064.67025</v>
      </c>
      <c r="C173" s="117">
        <v>-4112064.67025</v>
      </c>
      <c r="D173" s="117">
        <v>0</v>
      </c>
      <c r="E173" s="117">
        <v>3914244.1484294464</v>
      </c>
      <c r="F173" s="117">
        <v>-3914244.1484294464</v>
      </c>
      <c r="G173" s="117">
        <v>0</v>
      </c>
      <c r="H173" s="123">
        <v>0.95189265303832715</v>
      </c>
    </row>
    <row r="174" spans="1:8" ht="15" customHeight="1" x14ac:dyDescent="0.25">
      <c r="A174" s="122" t="s">
        <v>202</v>
      </c>
      <c r="B174" s="117">
        <v>5989401.7495000036</v>
      </c>
      <c r="C174" s="117">
        <v>0</v>
      </c>
      <c r="D174" s="117">
        <v>5989401.7495000036</v>
      </c>
      <c r="E174" s="117">
        <v>5713890.0465596635</v>
      </c>
      <c r="F174" s="117">
        <v>0</v>
      </c>
      <c r="G174" s="117">
        <v>5713890.0465596635</v>
      </c>
      <c r="H174" s="123">
        <v>0.95400012981875193</v>
      </c>
    </row>
    <row r="175" spans="1:8" ht="15" customHeight="1" x14ac:dyDescent="0.25">
      <c r="A175" s="122" t="s">
        <v>203</v>
      </c>
      <c r="B175" s="117">
        <v>28694.239499999992</v>
      </c>
      <c r="C175" s="117">
        <v>-28694.239499999992</v>
      </c>
      <c r="D175" s="117">
        <v>0</v>
      </c>
      <c r="E175" s="117">
        <v>27313.835764572155</v>
      </c>
      <c r="F175" s="117">
        <v>-27313.835764572155</v>
      </c>
      <c r="G175" s="117">
        <v>0</v>
      </c>
      <c r="H175" s="123">
        <v>0.95189265303832715</v>
      </c>
    </row>
    <row r="176" spans="1:8" ht="15" customHeight="1" x14ac:dyDescent="0.25">
      <c r="A176" s="122" t="s">
        <v>204</v>
      </c>
      <c r="B176" s="117">
        <v>3359399.165</v>
      </c>
      <c r="C176" s="117">
        <v>0</v>
      </c>
      <c r="D176" s="117">
        <v>3359399.165</v>
      </c>
      <c r="E176" s="117">
        <v>3197787.3837865908</v>
      </c>
      <c r="F176" s="117">
        <v>0</v>
      </c>
      <c r="G176" s="117">
        <v>3197787.3837865908</v>
      </c>
      <c r="H176" s="123">
        <v>0.95189265303832704</v>
      </c>
    </row>
    <row r="177" spans="1:8" ht="15" customHeight="1" x14ac:dyDescent="0.25">
      <c r="A177" s="122" t="s">
        <v>205</v>
      </c>
      <c r="B177" s="117">
        <v>3447988.6132499995</v>
      </c>
      <c r="C177" s="117">
        <v>0</v>
      </c>
      <c r="D177" s="117">
        <v>3447988.6132499995</v>
      </c>
      <c r="E177" s="117">
        <v>3282115.0287124845</v>
      </c>
      <c r="F177" s="117">
        <v>0</v>
      </c>
      <c r="G177" s="117">
        <v>3282115.0287124845</v>
      </c>
      <c r="H177" s="123">
        <v>0.95189265303832715</v>
      </c>
    </row>
    <row r="178" spans="1:8" ht="15" customHeight="1" thickBot="1" x14ac:dyDescent="0.3">
      <c r="A178" s="122" t="s">
        <v>206</v>
      </c>
      <c r="B178" s="117">
        <v>0</v>
      </c>
      <c r="C178" s="117">
        <v>0</v>
      </c>
      <c r="D178" s="117">
        <v>0</v>
      </c>
      <c r="E178" s="117">
        <v>0</v>
      </c>
      <c r="F178" s="117">
        <v>0</v>
      </c>
      <c r="G178" s="117">
        <v>0</v>
      </c>
      <c r="H178" s="123">
        <v>0</v>
      </c>
    </row>
    <row r="179" spans="1:8" ht="15" customHeight="1" x14ac:dyDescent="0.25">
      <c r="A179" s="121" t="s">
        <v>173</v>
      </c>
      <c r="B179" s="124">
        <v>182117911.11424994</v>
      </c>
      <c r="C179" s="124">
        <v>-8165811.9757499984</v>
      </c>
      <c r="D179" s="124">
        <v>173952099.13849995</v>
      </c>
      <c r="E179" s="124">
        <v>173531578.49089929</v>
      </c>
      <c r="F179" s="124">
        <v>-7772976.4258088097</v>
      </c>
      <c r="G179" s="124">
        <v>165758602.06509048</v>
      </c>
      <c r="H179" s="125">
        <v>0.95285289310196353</v>
      </c>
    </row>
    <row r="180" spans="1:8" ht="15" customHeight="1" thickBot="1" x14ac:dyDescent="0.3"/>
    <row r="181" spans="1:8" ht="15" customHeight="1" x14ac:dyDescent="0.25">
      <c r="A181" s="119" t="s">
        <v>153</v>
      </c>
      <c r="B181" s="124">
        <v>182117911.11424994</v>
      </c>
      <c r="C181" s="124">
        <v>-8165811.9757499984</v>
      </c>
      <c r="D181" s="124">
        <v>173952099.13849995</v>
      </c>
      <c r="E181" s="124">
        <v>173531578.49089929</v>
      </c>
      <c r="F181" s="124">
        <v>-7772976.4258088097</v>
      </c>
      <c r="G181" s="124">
        <v>165758602.06509048</v>
      </c>
      <c r="H181" s="126">
        <v>0.95285289310196353</v>
      </c>
    </row>
    <row r="182" spans="1:8" ht="15" customHeight="1" x14ac:dyDescent="0.25"/>
    <row r="183" spans="1:8" ht="15" customHeight="1" x14ac:dyDescent="0.25">
      <c r="A183" s="119" t="s">
        <v>207</v>
      </c>
      <c r="B183" s="117"/>
      <c r="C183" s="117"/>
      <c r="D183" s="117"/>
      <c r="E183" s="117"/>
      <c r="F183" s="117"/>
      <c r="G183" s="117"/>
      <c r="H183" s="120"/>
    </row>
    <row r="184" spans="1:8" ht="15" customHeight="1" x14ac:dyDescent="0.25">
      <c r="A184" s="121" t="s">
        <v>156</v>
      </c>
      <c r="B184" s="117"/>
      <c r="C184" s="117"/>
      <c r="D184" s="117"/>
      <c r="E184" s="117"/>
      <c r="F184" s="117"/>
      <c r="G184" s="117"/>
      <c r="H184" s="120"/>
    </row>
    <row r="185" spans="1:8" ht="15" customHeight="1" x14ac:dyDescent="0.25">
      <c r="A185" s="122" t="s">
        <v>208</v>
      </c>
      <c r="B185" s="117">
        <v>6929165.3734999998</v>
      </c>
      <c r="C185" s="117">
        <v>0</v>
      </c>
      <c r="D185" s="117">
        <v>6929165.3734999998</v>
      </c>
      <c r="E185" s="117">
        <v>6244351.0638608979</v>
      </c>
      <c r="F185" s="117">
        <v>0</v>
      </c>
      <c r="G185" s="117">
        <v>6244351.0638608979</v>
      </c>
      <c r="H185" s="123">
        <v>0.90116929345370866</v>
      </c>
    </row>
    <row r="186" spans="1:8" ht="15" customHeight="1" x14ac:dyDescent="0.25">
      <c r="A186" s="122" t="s">
        <v>209</v>
      </c>
      <c r="B186" s="117">
        <v>10436784.356000001</v>
      </c>
      <c r="C186" s="117">
        <v>0</v>
      </c>
      <c r="D186" s="117">
        <v>10436784.356000001</v>
      </c>
      <c r="E186" s="117">
        <v>9405309.5840252396</v>
      </c>
      <c r="F186" s="117">
        <v>0</v>
      </c>
      <c r="G186" s="117">
        <v>9405309.5840252396</v>
      </c>
      <c r="H186" s="123">
        <v>0.90116929345370855</v>
      </c>
    </row>
    <row r="187" spans="1:8" ht="15" customHeight="1" x14ac:dyDescent="0.25">
      <c r="A187" s="122" t="s">
        <v>210</v>
      </c>
      <c r="B187" s="117">
        <v>2020877.7409999999</v>
      </c>
      <c r="C187" s="117">
        <v>0</v>
      </c>
      <c r="D187" s="117">
        <v>2020877.7409999999</v>
      </c>
      <c r="E187" s="117">
        <v>1821152.9660132967</v>
      </c>
      <c r="F187" s="117">
        <v>0</v>
      </c>
      <c r="G187" s="117">
        <v>1821152.9660132967</v>
      </c>
      <c r="H187" s="123">
        <v>0.90116929345370866</v>
      </c>
    </row>
    <row r="188" spans="1:8" ht="15" customHeight="1" x14ac:dyDescent="0.25">
      <c r="A188" s="122" t="s">
        <v>211</v>
      </c>
      <c r="B188" s="117">
        <v>1183147.8650000002</v>
      </c>
      <c r="C188" s="117">
        <v>0</v>
      </c>
      <c r="D188" s="117">
        <v>1183147.8650000002</v>
      </c>
      <c r="E188" s="117">
        <v>1066216.525553314</v>
      </c>
      <c r="F188" s="117">
        <v>0</v>
      </c>
      <c r="G188" s="117">
        <v>1066216.525553314</v>
      </c>
      <c r="H188" s="123">
        <v>0.90116929345370855</v>
      </c>
    </row>
    <row r="189" spans="1:8" ht="15" customHeight="1" x14ac:dyDescent="0.25">
      <c r="A189" s="122" t="s">
        <v>212</v>
      </c>
      <c r="B189" s="117">
        <v>19042450</v>
      </c>
      <c r="C189" s="117">
        <v>0</v>
      </c>
      <c r="D189" s="117">
        <v>19042450</v>
      </c>
      <c r="E189" s="117">
        <v>17160471.212127574</v>
      </c>
      <c r="F189" s="117">
        <v>0</v>
      </c>
      <c r="G189" s="117">
        <v>17160471.212127574</v>
      </c>
      <c r="H189" s="123">
        <v>0.90116929345370866</v>
      </c>
    </row>
    <row r="190" spans="1:8" ht="15" customHeight="1" x14ac:dyDescent="0.25">
      <c r="A190" s="122" t="s">
        <v>214</v>
      </c>
      <c r="B190" s="117">
        <v>238505.91749999998</v>
      </c>
      <c r="C190" s="117">
        <v>-238505.91749999998</v>
      </c>
      <c r="D190" s="117">
        <v>0</v>
      </c>
      <c r="E190" s="117">
        <v>238505.91749999998</v>
      </c>
      <c r="F190" s="117">
        <v>-238505.91749999998</v>
      </c>
      <c r="G190" s="117">
        <v>0</v>
      </c>
      <c r="H190" s="123">
        <v>1</v>
      </c>
    </row>
    <row r="191" spans="1:8" ht="15" customHeight="1" x14ac:dyDescent="0.25">
      <c r="A191" s="122" t="s">
        <v>215</v>
      </c>
      <c r="B191" s="117">
        <v>2692109.8457499999</v>
      </c>
      <c r="C191" s="117">
        <v>0</v>
      </c>
      <c r="D191" s="117">
        <v>2692109.8457499999</v>
      </c>
      <c r="E191" s="117">
        <v>2426046.7275943002</v>
      </c>
      <c r="F191" s="117">
        <v>0</v>
      </c>
      <c r="G191" s="117">
        <v>2426046.7275943002</v>
      </c>
      <c r="H191" s="123">
        <v>0.90116929345370878</v>
      </c>
    </row>
    <row r="192" spans="1:8" ht="15" customHeight="1" x14ac:dyDescent="0.25">
      <c r="A192" s="122" t="s">
        <v>216</v>
      </c>
      <c r="B192" s="117">
        <v>257147.89999999997</v>
      </c>
      <c r="C192" s="117">
        <v>0</v>
      </c>
      <c r="D192" s="117">
        <v>257147.89999999997</v>
      </c>
      <c r="E192" s="117">
        <v>231733.79135610489</v>
      </c>
      <c r="F192" s="117">
        <v>0</v>
      </c>
      <c r="G192" s="117">
        <v>231733.79135610489</v>
      </c>
      <c r="H192" s="123">
        <v>0.90116929345370866</v>
      </c>
    </row>
    <row r="193" spans="1:8" ht="15" customHeight="1" x14ac:dyDescent="0.25">
      <c r="A193" s="122" t="s">
        <v>217</v>
      </c>
      <c r="B193" s="117">
        <v>328410.55350000004</v>
      </c>
      <c r="C193" s="117">
        <v>0</v>
      </c>
      <c r="D193" s="117">
        <v>328410.55350000004</v>
      </c>
      <c r="E193" s="117">
        <v>295953.50646033644</v>
      </c>
      <c r="F193" s="117">
        <v>0</v>
      </c>
      <c r="G193" s="117">
        <v>295953.50646033644</v>
      </c>
      <c r="H193" s="123">
        <v>0.90116929345370878</v>
      </c>
    </row>
    <row r="194" spans="1:8" ht="15" customHeight="1" x14ac:dyDescent="0.25">
      <c r="A194" s="122" t="s">
        <v>218</v>
      </c>
      <c r="B194" s="117">
        <v>4537485.1290000007</v>
      </c>
      <c r="C194" s="117">
        <v>0</v>
      </c>
      <c r="D194" s="117">
        <v>4537485.1290000007</v>
      </c>
      <c r="E194" s="117">
        <v>4089042.2677576407</v>
      </c>
      <c r="F194" s="117">
        <v>0</v>
      </c>
      <c r="G194" s="117">
        <v>4089042.2677576407</v>
      </c>
      <c r="H194" s="123">
        <v>0.90116929345370866</v>
      </c>
    </row>
    <row r="195" spans="1:8" ht="15" customHeight="1" x14ac:dyDescent="0.25">
      <c r="A195" s="122" t="s">
        <v>219</v>
      </c>
      <c r="B195" s="117">
        <v>6457511.6747499984</v>
      </c>
      <c r="C195" s="117">
        <v>0</v>
      </c>
      <c r="D195" s="117">
        <v>6457511.6747499984</v>
      </c>
      <c r="E195" s="117">
        <v>5819311.2334035309</v>
      </c>
      <c r="F195" s="117">
        <v>0</v>
      </c>
      <c r="G195" s="117">
        <v>5819311.2334035309</v>
      </c>
      <c r="H195" s="123">
        <v>0.90116929345370866</v>
      </c>
    </row>
    <row r="196" spans="1:8" ht="15" customHeight="1" x14ac:dyDescent="0.25">
      <c r="A196" s="122" t="s">
        <v>220</v>
      </c>
      <c r="B196" s="117">
        <v>1956519.5490000003</v>
      </c>
      <c r="C196" s="117">
        <v>-1956519.5490000003</v>
      </c>
      <c r="D196" s="117">
        <v>0</v>
      </c>
      <c r="E196" s="117">
        <v>1862396.5842189617</v>
      </c>
      <c r="F196" s="117">
        <v>-1862396.5842189617</v>
      </c>
      <c r="G196" s="117">
        <v>0</v>
      </c>
      <c r="H196" s="123">
        <v>0.95189265303832715</v>
      </c>
    </row>
    <row r="197" spans="1:8" ht="15" customHeight="1" x14ac:dyDescent="0.25">
      <c r="A197" s="122" t="s">
        <v>221</v>
      </c>
      <c r="B197" s="117">
        <v>10890836.867500002</v>
      </c>
      <c r="C197" s="117">
        <v>0</v>
      </c>
      <c r="D197" s="117">
        <v>10890836.867500002</v>
      </c>
      <c r="E197" s="117">
        <v>9814487.765004579</v>
      </c>
      <c r="F197" s="117">
        <v>0</v>
      </c>
      <c r="G197" s="117">
        <v>9814487.765004579</v>
      </c>
      <c r="H197" s="123">
        <v>0.90116929345370878</v>
      </c>
    </row>
    <row r="198" spans="1:8" ht="15" customHeight="1" x14ac:dyDescent="0.25">
      <c r="A198" s="122" t="s">
        <v>222</v>
      </c>
      <c r="B198" s="117">
        <v>1298202.4647499998</v>
      </c>
      <c r="C198" s="117">
        <v>0</v>
      </c>
      <c r="D198" s="117">
        <v>1298202.4647499998</v>
      </c>
      <c r="E198" s="117">
        <v>1169900.1979186204</v>
      </c>
      <c r="F198" s="117">
        <v>0</v>
      </c>
      <c r="G198" s="117">
        <v>1169900.1979186204</v>
      </c>
      <c r="H198" s="123">
        <v>0.90116929345370866</v>
      </c>
    </row>
    <row r="199" spans="1:8" ht="15" customHeight="1" thickBot="1" x14ac:dyDescent="0.3">
      <c r="A199" s="122" t="s">
        <v>223</v>
      </c>
      <c r="B199" s="117">
        <v>736135.65824999998</v>
      </c>
      <c r="C199" s="117">
        <v>0</v>
      </c>
      <c r="D199" s="117">
        <v>736135.65824999998</v>
      </c>
      <c r="E199" s="117">
        <v>663382.85103123321</v>
      </c>
      <c r="F199" s="117">
        <v>0</v>
      </c>
      <c r="G199" s="117">
        <v>663382.85103123321</v>
      </c>
      <c r="H199" s="123">
        <v>0.90116929345370866</v>
      </c>
    </row>
    <row r="200" spans="1:8" ht="15" customHeight="1" x14ac:dyDescent="0.25">
      <c r="A200" s="121" t="s">
        <v>173</v>
      </c>
      <c r="B200" s="124">
        <v>69005290.895500004</v>
      </c>
      <c r="C200" s="124">
        <v>-2195025.4665000001</v>
      </c>
      <c r="D200" s="124">
        <v>66810265.429000005</v>
      </c>
      <c r="E200" s="124">
        <v>62308262.19382564</v>
      </c>
      <c r="F200" s="124">
        <v>-2100902.5017189616</v>
      </c>
      <c r="G200" s="124">
        <v>60207359.692106679</v>
      </c>
      <c r="H200" s="125">
        <v>0.90294905485122601</v>
      </c>
    </row>
    <row r="201" spans="1:8" ht="15" customHeight="1" thickBot="1" x14ac:dyDescent="0.3"/>
    <row r="202" spans="1:8" ht="15" customHeight="1" x14ac:dyDescent="0.25">
      <c r="A202" s="119" t="s">
        <v>224</v>
      </c>
      <c r="B202" s="124">
        <v>69005290.895500004</v>
      </c>
      <c r="C202" s="124">
        <v>-2195025.4665000001</v>
      </c>
      <c r="D202" s="124">
        <v>66810265.429000005</v>
      </c>
      <c r="E202" s="124">
        <v>62308262.19382564</v>
      </c>
      <c r="F202" s="124">
        <v>-2100902.5017189616</v>
      </c>
      <c r="G202" s="124">
        <v>60207359.692106679</v>
      </c>
      <c r="H202" s="126">
        <v>0.90294905485122601</v>
      </c>
    </row>
    <row r="203" spans="1:8" ht="15" customHeight="1" x14ac:dyDescent="0.25"/>
    <row r="204" spans="1:8" ht="15" customHeight="1" x14ac:dyDescent="0.25">
      <c r="A204" s="119" t="s">
        <v>225</v>
      </c>
      <c r="B204" s="117"/>
      <c r="C204" s="117"/>
      <c r="D204" s="117"/>
      <c r="E204" s="117"/>
      <c r="F204" s="117"/>
      <c r="G204" s="117"/>
      <c r="H204" s="120"/>
    </row>
    <row r="205" spans="1:8" ht="15" customHeight="1" x14ac:dyDescent="0.25">
      <c r="A205" s="121" t="s">
        <v>156</v>
      </c>
      <c r="B205" s="117"/>
      <c r="C205" s="117"/>
      <c r="D205" s="117"/>
      <c r="E205" s="117"/>
      <c r="F205" s="117"/>
      <c r="G205" s="117"/>
      <c r="H205" s="120"/>
    </row>
    <row r="206" spans="1:8" ht="15" customHeight="1" x14ac:dyDescent="0.25">
      <c r="A206" s="122" t="s">
        <v>226</v>
      </c>
      <c r="B206" s="117">
        <v>23563483.735500026</v>
      </c>
      <c r="C206" s="117">
        <v>0</v>
      </c>
      <c r="D206" s="117">
        <v>23563483.735500026</v>
      </c>
      <c r="E206" s="117">
        <v>23563483.735500026</v>
      </c>
      <c r="F206" s="117">
        <v>0</v>
      </c>
      <c r="G206" s="117">
        <v>23563483.735500026</v>
      </c>
      <c r="H206" s="123">
        <v>1</v>
      </c>
    </row>
    <row r="207" spans="1:8" ht="15" customHeight="1" x14ac:dyDescent="0.25">
      <c r="A207" s="122" t="s">
        <v>227</v>
      </c>
      <c r="B207" s="117">
        <v>4312728.09</v>
      </c>
      <c r="C207" s="117">
        <v>0</v>
      </c>
      <c r="D207" s="117">
        <v>4312728.09</v>
      </c>
      <c r="E207" s="117">
        <v>4312728.09</v>
      </c>
      <c r="F207" s="117">
        <v>0</v>
      </c>
      <c r="G207" s="117">
        <v>4312728.09</v>
      </c>
      <c r="H207" s="123">
        <v>1</v>
      </c>
    </row>
    <row r="208" spans="1:8" ht="15" customHeight="1" x14ac:dyDescent="0.25">
      <c r="A208" s="122" t="s">
        <v>228</v>
      </c>
      <c r="B208" s="117">
        <v>2636350.4094999996</v>
      </c>
      <c r="C208" s="117">
        <v>0</v>
      </c>
      <c r="D208" s="117">
        <v>2636350.4094999996</v>
      </c>
      <c r="E208" s="117">
        <v>2636350.4094999996</v>
      </c>
      <c r="F208" s="117">
        <v>0</v>
      </c>
      <c r="G208" s="117">
        <v>2636350.4094999996</v>
      </c>
      <c r="H208" s="123">
        <v>1</v>
      </c>
    </row>
    <row r="209" spans="1:8" ht="15" customHeight="1" x14ac:dyDescent="0.25">
      <c r="A209" s="122" t="s">
        <v>229</v>
      </c>
      <c r="B209" s="117">
        <v>8160869.528250007</v>
      </c>
      <c r="C209" s="117">
        <v>0</v>
      </c>
      <c r="D209" s="117">
        <v>8160869.528250007</v>
      </c>
      <c r="E209" s="117">
        <v>8160869.5282500088</v>
      </c>
      <c r="F209" s="117">
        <v>0</v>
      </c>
      <c r="G209" s="117">
        <v>8160869.5282500088</v>
      </c>
      <c r="H209" s="123">
        <v>1.0000000000000002</v>
      </c>
    </row>
    <row r="210" spans="1:8" ht="15" customHeight="1" x14ac:dyDescent="0.25">
      <c r="A210" s="122" t="s">
        <v>230</v>
      </c>
      <c r="B210" s="117">
        <v>6190399.7292500008</v>
      </c>
      <c r="C210" s="117">
        <v>0</v>
      </c>
      <c r="D210" s="117">
        <v>6190399.7292500008</v>
      </c>
      <c r="E210" s="117">
        <v>6190399.7292500008</v>
      </c>
      <c r="F210" s="117">
        <v>0</v>
      </c>
      <c r="G210" s="117">
        <v>6190399.7292500008</v>
      </c>
      <c r="H210" s="123">
        <v>1</v>
      </c>
    </row>
    <row r="211" spans="1:8" ht="15" customHeight="1" x14ac:dyDescent="0.25">
      <c r="A211" s="122" t="s">
        <v>231</v>
      </c>
      <c r="B211" s="117">
        <v>315358.75700000004</v>
      </c>
      <c r="C211" s="117">
        <v>0</v>
      </c>
      <c r="D211" s="117">
        <v>315358.75700000004</v>
      </c>
      <c r="E211" s="117">
        <v>0</v>
      </c>
      <c r="F211" s="117">
        <v>0</v>
      </c>
      <c r="G211" s="117">
        <v>0</v>
      </c>
      <c r="H211" s="123">
        <v>0</v>
      </c>
    </row>
    <row r="212" spans="1:8" ht="15" customHeight="1" x14ac:dyDescent="0.25">
      <c r="A212" s="122" t="s">
        <v>232</v>
      </c>
      <c r="B212" s="117">
        <v>7426608.8922499977</v>
      </c>
      <c r="C212" s="117">
        <v>0</v>
      </c>
      <c r="D212" s="117">
        <v>7426608.8922499977</v>
      </c>
      <c r="E212" s="117">
        <v>0</v>
      </c>
      <c r="F212" s="117">
        <v>0</v>
      </c>
      <c r="G212" s="117">
        <v>0</v>
      </c>
      <c r="H212" s="123">
        <v>0</v>
      </c>
    </row>
    <row r="213" spans="1:8" ht="15" customHeight="1" x14ac:dyDescent="0.25">
      <c r="A213" s="122" t="s">
        <v>233</v>
      </c>
      <c r="B213" s="117">
        <v>2456974.9789999994</v>
      </c>
      <c r="C213" s="117">
        <v>0</v>
      </c>
      <c r="D213" s="117">
        <v>2456974.9789999994</v>
      </c>
      <c r="E213" s="117">
        <v>2456974.9789999994</v>
      </c>
      <c r="F213" s="117">
        <v>0</v>
      </c>
      <c r="G213" s="117">
        <v>2456974.9789999994</v>
      </c>
      <c r="H213" s="123">
        <v>1</v>
      </c>
    </row>
    <row r="214" spans="1:8" ht="15" customHeight="1" x14ac:dyDescent="0.25">
      <c r="A214" s="122" t="s">
        <v>234</v>
      </c>
      <c r="B214" s="117">
        <v>58591.172999999893</v>
      </c>
      <c r="C214" s="117">
        <v>-58591.172999999893</v>
      </c>
      <c r="D214" s="117">
        <v>0</v>
      </c>
      <c r="E214" s="117">
        <v>58591.172999999893</v>
      </c>
      <c r="F214" s="117">
        <v>-58591.172999999893</v>
      </c>
      <c r="G214" s="117">
        <v>0</v>
      </c>
      <c r="H214" s="123">
        <v>1</v>
      </c>
    </row>
    <row r="215" spans="1:8" ht="15" customHeight="1" x14ac:dyDescent="0.25">
      <c r="A215" s="122" t="s">
        <v>235</v>
      </c>
      <c r="B215" s="117">
        <v>74245379.955749929</v>
      </c>
      <c r="C215" s="117">
        <v>0</v>
      </c>
      <c r="D215" s="117">
        <v>74245379.955749929</v>
      </c>
      <c r="E215" s="117">
        <v>74245379.955749929</v>
      </c>
      <c r="F215" s="117">
        <v>0</v>
      </c>
      <c r="G215" s="117">
        <v>74245379.955749929</v>
      </c>
      <c r="H215" s="123">
        <v>1</v>
      </c>
    </row>
    <row r="216" spans="1:8" ht="15" customHeight="1" x14ac:dyDescent="0.25">
      <c r="A216" s="122" t="s">
        <v>236</v>
      </c>
      <c r="B216" s="117">
        <v>10452305.07</v>
      </c>
      <c r="C216" s="117">
        <v>0</v>
      </c>
      <c r="D216" s="117">
        <v>10452305.07</v>
      </c>
      <c r="E216" s="117">
        <v>10452305.07</v>
      </c>
      <c r="F216" s="117">
        <v>0</v>
      </c>
      <c r="G216" s="117">
        <v>10452305.07</v>
      </c>
      <c r="H216" s="123">
        <v>1</v>
      </c>
    </row>
    <row r="217" spans="1:8" ht="15" customHeight="1" x14ac:dyDescent="0.25">
      <c r="A217" s="122" t="s">
        <v>237</v>
      </c>
      <c r="B217" s="117">
        <v>19321419.863000009</v>
      </c>
      <c r="C217" s="117">
        <v>0</v>
      </c>
      <c r="D217" s="117">
        <v>19321419.863000009</v>
      </c>
      <c r="E217" s="117">
        <v>19321419.863000009</v>
      </c>
      <c r="F217" s="117">
        <v>0</v>
      </c>
      <c r="G217" s="117">
        <v>19321419.863000009</v>
      </c>
      <c r="H217" s="123">
        <v>1</v>
      </c>
    </row>
    <row r="218" spans="1:8" ht="15" customHeight="1" x14ac:dyDescent="0.25">
      <c r="A218" s="122" t="s">
        <v>238</v>
      </c>
      <c r="B218" s="117">
        <v>2097617.1642499999</v>
      </c>
      <c r="C218" s="117">
        <v>-2097617.1642499999</v>
      </c>
      <c r="D218" s="117">
        <v>0</v>
      </c>
      <c r="E218" s="117">
        <v>2097617.1642499999</v>
      </c>
      <c r="F218" s="117">
        <v>-2097617.1642499999</v>
      </c>
      <c r="G218" s="117">
        <v>0</v>
      </c>
      <c r="H218" s="123">
        <v>1</v>
      </c>
    </row>
    <row r="219" spans="1:8" ht="15" customHeight="1" x14ac:dyDescent="0.25">
      <c r="A219" s="122" t="s">
        <v>240</v>
      </c>
      <c r="B219" s="117">
        <v>10126254.83525</v>
      </c>
      <c r="C219" s="117">
        <v>0</v>
      </c>
      <c r="D219" s="117">
        <v>10126254.83525</v>
      </c>
      <c r="E219" s="117">
        <v>10126254.83525</v>
      </c>
      <c r="F219" s="117">
        <v>0</v>
      </c>
      <c r="G219" s="117">
        <v>10126254.83525</v>
      </c>
      <c r="H219" s="123">
        <v>1</v>
      </c>
    </row>
    <row r="220" spans="1:8" ht="15" customHeight="1" x14ac:dyDescent="0.25">
      <c r="A220" s="122" t="s">
        <v>241</v>
      </c>
      <c r="B220" s="117">
        <v>3180074.6975000007</v>
      </c>
      <c r="C220" s="117">
        <v>-3180074.6975000007</v>
      </c>
      <c r="D220" s="117">
        <v>0</v>
      </c>
      <c r="E220" s="117">
        <v>3027089.7406633315</v>
      </c>
      <c r="F220" s="117">
        <v>-3027089.7406633315</v>
      </c>
      <c r="G220" s="117">
        <v>0</v>
      </c>
      <c r="H220" s="123">
        <v>0.95189265303832715</v>
      </c>
    </row>
    <row r="221" spans="1:8" ht="15" customHeight="1" x14ac:dyDescent="0.25">
      <c r="A221" s="122" t="s">
        <v>242</v>
      </c>
      <c r="B221" s="117">
        <v>111614225.52349979</v>
      </c>
      <c r="C221" s="117">
        <v>0</v>
      </c>
      <c r="D221" s="117">
        <v>111614225.52349979</v>
      </c>
      <c r="E221" s="117">
        <v>111614225.5234998</v>
      </c>
      <c r="F221" s="117">
        <v>0</v>
      </c>
      <c r="G221" s="117">
        <v>111614225.5234998</v>
      </c>
      <c r="H221" s="123">
        <v>1.0000000000000002</v>
      </c>
    </row>
    <row r="222" spans="1:8" ht="15" customHeight="1" x14ac:dyDescent="0.25">
      <c r="A222" s="122" t="s">
        <v>243</v>
      </c>
      <c r="B222" s="117">
        <v>22902087.458999984</v>
      </c>
      <c r="C222" s="117">
        <v>0</v>
      </c>
      <c r="D222" s="117">
        <v>22902087.458999984</v>
      </c>
      <c r="E222" s="117">
        <v>22902087.458999984</v>
      </c>
      <c r="F222" s="117">
        <v>0</v>
      </c>
      <c r="G222" s="117">
        <v>22902087.458999984</v>
      </c>
      <c r="H222" s="123">
        <v>1</v>
      </c>
    </row>
    <row r="223" spans="1:8" ht="15" customHeight="1" x14ac:dyDescent="0.25">
      <c r="A223" s="122" t="s">
        <v>244</v>
      </c>
      <c r="B223" s="117">
        <v>40009.726999999992</v>
      </c>
      <c r="C223" s="117">
        <v>0</v>
      </c>
      <c r="D223" s="117">
        <v>40009.726999999992</v>
      </c>
      <c r="E223" s="117">
        <v>40009.726999999992</v>
      </c>
      <c r="F223" s="117">
        <v>0</v>
      </c>
      <c r="G223" s="117">
        <v>40009.726999999992</v>
      </c>
      <c r="H223" s="123">
        <v>1</v>
      </c>
    </row>
    <row r="224" spans="1:8" ht="15" customHeight="1" x14ac:dyDescent="0.25">
      <c r="A224" s="122" t="s">
        <v>245</v>
      </c>
      <c r="B224" s="117">
        <v>9592636.1042500138</v>
      </c>
      <c r="C224" s="117">
        <v>0</v>
      </c>
      <c r="D224" s="117">
        <v>9592636.1042500138</v>
      </c>
      <c r="E224" s="117">
        <v>0</v>
      </c>
      <c r="F224" s="117">
        <v>0</v>
      </c>
      <c r="G224" s="117">
        <v>0</v>
      </c>
      <c r="H224" s="123">
        <v>0</v>
      </c>
    </row>
    <row r="225" spans="1:8" ht="15" customHeight="1" x14ac:dyDescent="0.25">
      <c r="A225" s="122" t="s">
        <v>246</v>
      </c>
      <c r="B225" s="117">
        <v>3952658.2282499997</v>
      </c>
      <c r="C225" s="117">
        <v>0</v>
      </c>
      <c r="D225" s="117">
        <v>3952658.2282499997</v>
      </c>
      <c r="E225" s="117">
        <v>0</v>
      </c>
      <c r="F225" s="117">
        <v>0</v>
      </c>
      <c r="G225" s="117">
        <v>0</v>
      </c>
      <c r="H225" s="123">
        <v>0</v>
      </c>
    </row>
    <row r="226" spans="1:8" ht="15" customHeight="1" thickBot="1" x14ac:dyDescent="0.3">
      <c r="A226" s="122" t="s">
        <v>247</v>
      </c>
      <c r="B226" s="117">
        <v>6751822.4257500079</v>
      </c>
      <c r="C226" s="117">
        <v>0</v>
      </c>
      <c r="D226" s="117">
        <v>6751822.4257500079</v>
      </c>
      <c r="E226" s="117">
        <v>6751822.4257500079</v>
      </c>
      <c r="F226" s="117">
        <v>0</v>
      </c>
      <c r="G226" s="117">
        <v>6751822.4257500079</v>
      </c>
      <c r="H226" s="123">
        <v>1</v>
      </c>
    </row>
    <row r="227" spans="1:8" ht="15" customHeight="1" x14ac:dyDescent="0.25">
      <c r="A227" s="121" t="s">
        <v>173</v>
      </c>
      <c r="B227" s="124">
        <v>329397856.34724975</v>
      </c>
      <c r="C227" s="124">
        <v>-5336283.0347500006</v>
      </c>
      <c r="D227" s="124">
        <v>324061573.31249976</v>
      </c>
      <c r="E227" s="124">
        <v>307957609.40866309</v>
      </c>
      <c r="F227" s="124">
        <v>-5183298.0779133309</v>
      </c>
      <c r="G227" s="124">
        <v>302774311.33074975</v>
      </c>
      <c r="H227" s="125">
        <v>0.93491078789540016</v>
      </c>
    </row>
    <row r="228" spans="1:8" ht="15" customHeight="1" thickBot="1" x14ac:dyDescent="0.3"/>
    <row r="229" spans="1:8" ht="15" customHeight="1" x14ac:dyDescent="0.25">
      <c r="A229" s="119" t="s">
        <v>248</v>
      </c>
      <c r="B229" s="124">
        <v>329397856.34724975</v>
      </c>
      <c r="C229" s="124">
        <v>-5336283.0347500006</v>
      </c>
      <c r="D229" s="124">
        <v>324061573.31249976</v>
      </c>
      <c r="E229" s="124">
        <v>307957609.40866309</v>
      </c>
      <c r="F229" s="124">
        <v>-5183298.0779133309</v>
      </c>
      <c r="G229" s="124">
        <v>302774311.33074975</v>
      </c>
      <c r="H229" s="126">
        <v>0.93491078789540016</v>
      </c>
    </row>
    <row r="230" spans="1:8" ht="15" customHeight="1" x14ac:dyDescent="0.25"/>
    <row r="231" spans="1:8" ht="15" customHeight="1" x14ac:dyDescent="0.25">
      <c r="A231" s="119" t="s">
        <v>249</v>
      </c>
      <c r="B231" s="117"/>
      <c r="C231" s="117"/>
      <c r="D231" s="117"/>
      <c r="E231" s="117"/>
      <c r="F231" s="117"/>
      <c r="G231" s="117"/>
      <c r="H231" s="120"/>
    </row>
    <row r="232" spans="1:8" ht="15" customHeight="1" x14ac:dyDescent="0.25">
      <c r="A232" s="121" t="s">
        <v>156</v>
      </c>
      <c r="B232" s="117"/>
      <c r="C232" s="117"/>
      <c r="D232" s="117"/>
      <c r="E232" s="117"/>
      <c r="F232" s="117"/>
      <c r="G232" s="117"/>
      <c r="H232" s="120"/>
    </row>
    <row r="233" spans="1:8" ht="15" customHeight="1" x14ac:dyDescent="0.25">
      <c r="A233" s="122" t="s">
        <v>250</v>
      </c>
      <c r="B233" s="117">
        <v>4628312.2957500005</v>
      </c>
      <c r="C233" s="117">
        <v>0</v>
      </c>
      <c r="D233" s="117">
        <v>4628312.2957500005</v>
      </c>
      <c r="E233" s="117">
        <v>4147032.4778878726</v>
      </c>
      <c r="F233" s="117">
        <v>0</v>
      </c>
      <c r="G233" s="117">
        <v>4147032.4778878726</v>
      </c>
      <c r="H233" s="123">
        <v>0.89601397072879707</v>
      </c>
    </row>
    <row r="234" spans="1:8" ht="15" customHeight="1" x14ac:dyDescent="0.25">
      <c r="A234" s="122" t="s">
        <v>251</v>
      </c>
      <c r="B234" s="117">
        <v>11622569.330750005</v>
      </c>
      <c r="C234" s="117">
        <v>0</v>
      </c>
      <c r="D234" s="117">
        <v>11622569.330750005</v>
      </c>
      <c r="E234" s="117">
        <v>0</v>
      </c>
      <c r="F234" s="117">
        <v>0</v>
      </c>
      <c r="G234" s="117">
        <v>0</v>
      </c>
      <c r="H234" s="123">
        <v>0</v>
      </c>
    </row>
    <row r="235" spans="1:8" ht="15" customHeight="1" x14ac:dyDescent="0.25">
      <c r="A235" s="122" t="s">
        <v>252</v>
      </c>
      <c r="B235" s="117">
        <v>90039707.855499983</v>
      </c>
      <c r="C235" s="117">
        <v>0</v>
      </c>
      <c r="D235" s="117">
        <v>90039707.855499983</v>
      </c>
      <c r="E235" s="117">
        <v>90039707.855499983</v>
      </c>
      <c r="F235" s="117">
        <v>0</v>
      </c>
      <c r="G235" s="117">
        <v>90039707.855499983</v>
      </c>
      <c r="H235" s="123">
        <v>1</v>
      </c>
    </row>
    <row r="236" spans="1:8" ht="15" customHeight="1" x14ac:dyDescent="0.25">
      <c r="A236" s="129" t="s">
        <v>54</v>
      </c>
      <c r="B236" s="127">
        <v>7005084.5500000007</v>
      </c>
      <c r="C236" s="117">
        <v>0</v>
      </c>
      <c r="D236" s="117">
        <v>9996534.5969999991</v>
      </c>
      <c r="E236" s="117">
        <v>9996534.5969999991</v>
      </c>
      <c r="F236" s="117">
        <v>0</v>
      </c>
      <c r="G236" s="117">
        <v>9996534.5969999991</v>
      </c>
      <c r="H236" s="123">
        <v>1</v>
      </c>
    </row>
    <row r="237" spans="1:8" ht="15" customHeight="1" thickBot="1" x14ac:dyDescent="0.3">
      <c r="A237" s="122" t="s">
        <v>253</v>
      </c>
      <c r="B237" s="117">
        <v>111677.12</v>
      </c>
      <c r="C237" s="117">
        <v>-111677.12</v>
      </c>
      <c r="D237" s="117">
        <v>0</v>
      </c>
      <c r="E237" s="117">
        <v>111677.12</v>
      </c>
      <c r="F237" s="117">
        <v>-111677.12</v>
      </c>
      <c r="G237" s="117">
        <v>0</v>
      </c>
      <c r="H237" s="123">
        <v>1</v>
      </c>
    </row>
    <row r="238" spans="1:8" ht="15" customHeight="1" x14ac:dyDescent="0.25">
      <c r="A238" s="121" t="s">
        <v>173</v>
      </c>
      <c r="B238" s="124">
        <v>116398801.199</v>
      </c>
      <c r="C238" s="124">
        <v>-111677.12</v>
      </c>
      <c r="D238" s="124">
        <v>116287124.079</v>
      </c>
      <c r="E238" s="124">
        <v>104294952.05038786</v>
      </c>
      <c r="F238" s="124">
        <v>-111677.12</v>
      </c>
      <c r="G238" s="124">
        <v>104183274.93038785</v>
      </c>
      <c r="H238" s="125">
        <v>0.89601397072879707</v>
      </c>
    </row>
    <row r="239" spans="1:8" ht="15" customHeight="1" thickBot="1" x14ac:dyDescent="0.3"/>
    <row r="240" spans="1:8" ht="15" customHeight="1" x14ac:dyDescent="0.25">
      <c r="A240" s="119" t="s">
        <v>254</v>
      </c>
      <c r="B240" s="124">
        <v>116398801.199</v>
      </c>
      <c r="C240" s="124">
        <v>-111677.12</v>
      </c>
      <c r="D240" s="124">
        <v>116287124.079</v>
      </c>
      <c r="E240" s="124">
        <v>104294952.05038786</v>
      </c>
      <c r="F240" s="124">
        <v>-111677.12</v>
      </c>
      <c r="G240" s="124">
        <v>104183274.93038785</v>
      </c>
      <c r="H240" s="126">
        <v>0.89601397072879707</v>
      </c>
    </row>
    <row r="241" spans="1:8" ht="15" customHeight="1" x14ac:dyDescent="0.25"/>
    <row r="242" spans="1:8" ht="15" customHeight="1" x14ac:dyDescent="0.25">
      <c r="A242" s="119" t="s">
        <v>255</v>
      </c>
      <c r="B242" s="117"/>
      <c r="C242" s="117"/>
      <c r="D242" s="117"/>
      <c r="E242" s="117"/>
      <c r="F242" s="117"/>
      <c r="G242" s="117"/>
      <c r="H242" s="120"/>
    </row>
    <row r="243" spans="1:8" ht="15" customHeight="1" x14ac:dyDescent="0.25">
      <c r="A243" s="121" t="s">
        <v>156</v>
      </c>
      <c r="B243" s="117"/>
      <c r="C243" s="117"/>
      <c r="D243" s="117"/>
      <c r="E243" s="117"/>
      <c r="F243" s="117"/>
      <c r="G243" s="117"/>
      <c r="H243" s="120"/>
    </row>
    <row r="244" spans="1:8" ht="15" customHeight="1" x14ac:dyDescent="0.25">
      <c r="A244" s="122" t="s">
        <v>256</v>
      </c>
      <c r="B244" s="117">
        <v>1902504.72425</v>
      </c>
      <c r="C244" s="117">
        <v>0</v>
      </c>
      <c r="D244" s="117">
        <v>1902504.72425</v>
      </c>
      <c r="E244" s="117">
        <v>1902504.72425</v>
      </c>
      <c r="F244" s="117">
        <v>0</v>
      </c>
      <c r="G244" s="117">
        <v>1902504.72425</v>
      </c>
      <c r="H244" s="123">
        <v>1</v>
      </c>
    </row>
    <row r="245" spans="1:8" ht="15" customHeight="1" x14ac:dyDescent="0.25">
      <c r="A245" s="122" t="s">
        <v>257</v>
      </c>
      <c r="B245" s="117">
        <v>4639025.1447500018</v>
      </c>
      <c r="C245" s="117">
        <v>-4639025.1447500018</v>
      </c>
      <c r="D245" s="117">
        <v>0</v>
      </c>
      <c r="E245" s="117">
        <v>4639025.1447500018</v>
      </c>
      <c r="F245" s="117">
        <v>-4639025.1447500018</v>
      </c>
      <c r="G245" s="117">
        <v>0</v>
      </c>
      <c r="H245" s="123">
        <v>1</v>
      </c>
    </row>
    <row r="246" spans="1:8" ht="15" customHeight="1" x14ac:dyDescent="0.25">
      <c r="A246" s="122" t="s">
        <v>258</v>
      </c>
      <c r="B246" s="117">
        <v>5485278.4492500005</v>
      </c>
      <c r="C246" s="117">
        <v>0</v>
      </c>
      <c r="D246" s="117">
        <v>5485278.4492500005</v>
      </c>
      <c r="E246" s="117">
        <v>5485278.4492500005</v>
      </c>
      <c r="F246" s="117">
        <v>0</v>
      </c>
      <c r="G246" s="117">
        <v>5485278.4492500005</v>
      </c>
      <c r="H246" s="123">
        <v>1</v>
      </c>
    </row>
    <row r="247" spans="1:8" ht="15" customHeight="1" x14ac:dyDescent="0.25">
      <c r="A247" s="122" t="s">
        <v>259</v>
      </c>
      <c r="B247" s="117">
        <v>35694751.638499975</v>
      </c>
      <c r="C247" s="117">
        <v>-35694751.638499975</v>
      </c>
      <c r="D247" s="117">
        <v>0</v>
      </c>
      <c r="E247" s="117">
        <v>35694751.638499975</v>
      </c>
      <c r="F247" s="117">
        <v>-35694751.638499975</v>
      </c>
      <c r="G247" s="117">
        <v>0</v>
      </c>
      <c r="H247" s="123">
        <v>1</v>
      </c>
    </row>
    <row r="248" spans="1:8" ht="15" customHeight="1" x14ac:dyDescent="0.25">
      <c r="A248" s="122" t="s">
        <v>260</v>
      </c>
      <c r="B248" s="117">
        <v>71693.717249999987</v>
      </c>
      <c r="C248" s="117">
        <v>0</v>
      </c>
      <c r="D248" s="117">
        <v>71693.717249999987</v>
      </c>
      <c r="E248" s="117">
        <v>71693.717249999987</v>
      </c>
      <c r="F248" s="117">
        <v>0</v>
      </c>
      <c r="G248" s="117">
        <v>71693.717249999987</v>
      </c>
      <c r="H248" s="123">
        <v>1</v>
      </c>
    </row>
    <row r="249" spans="1:8" ht="15" customHeight="1" x14ac:dyDescent="0.25">
      <c r="A249" s="122" t="s">
        <v>261</v>
      </c>
      <c r="B249" s="117">
        <v>27148.764999999999</v>
      </c>
      <c r="C249" s="117">
        <v>-27148.764999999999</v>
      </c>
      <c r="D249" s="117">
        <v>0</v>
      </c>
      <c r="E249" s="117">
        <v>27148.764999999999</v>
      </c>
      <c r="F249" s="117">
        <v>-27148.764999999999</v>
      </c>
      <c r="G249" s="117">
        <v>0</v>
      </c>
      <c r="H249" s="123">
        <v>1</v>
      </c>
    </row>
    <row r="250" spans="1:8" ht="15" customHeight="1" x14ac:dyDescent="0.25">
      <c r="A250" s="122" t="s">
        <v>262</v>
      </c>
      <c r="B250" s="117">
        <v>7219781.9220000003</v>
      </c>
      <c r="C250" s="117">
        <v>0</v>
      </c>
      <c r="D250" s="117">
        <v>7219781.9220000003</v>
      </c>
      <c r="E250" s="117">
        <v>7219781.9220000003</v>
      </c>
      <c r="F250" s="117">
        <v>0</v>
      </c>
      <c r="G250" s="117">
        <v>7219781.9220000003</v>
      </c>
      <c r="H250" s="123">
        <v>1</v>
      </c>
    </row>
    <row r="251" spans="1:8" ht="15" customHeight="1" thickBot="1" x14ac:dyDescent="0.3">
      <c r="A251" s="122" t="s">
        <v>263</v>
      </c>
      <c r="B251" s="117">
        <v>3816082.8515000003</v>
      </c>
      <c r="C251" s="117">
        <v>-3816082.8515000003</v>
      </c>
      <c r="D251" s="117">
        <v>0</v>
      </c>
      <c r="E251" s="117">
        <v>3816082.8515000003</v>
      </c>
      <c r="F251" s="117">
        <v>-3816082.8515000003</v>
      </c>
      <c r="G251" s="117">
        <v>0</v>
      </c>
      <c r="H251" s="123">
        <v>1</v>
      </c>
    </row>
    <row r="252" spans="1:8" ht="15" customHeight="1" x14ac:dyDescent="0.25">
      <c r="A252" s="121" t="s">
        <v>173</v>
      </c>
      <c r="B252" s="124">
        <v>58856267.212499969</v>
      </c>
      <c r="C252" s="124">
        <v>-44177008.399749972</v>
      </c>
      <c r="D252" s="124">
        <v>14679258.812749997</v>
      </c>
      <c r="E252" s="124">
        <v>58856267.212499969</v>
      </c>
      <c r="F252" s="124">
        <v>-44177008.399749972</v>
      </c>
      <c r="G252" s="124">
        <v>14679258.812749997</v>
      </c>
      <c r="H252" s="125">
        <v>1</v>
      </c>
    </row>
    <row r="253" spans="1:8" ht="15" customHeight="1" thickBot="1" x14ac:dyDescent="0.3"/>
    <row r="254" spans="1:8" ht="15" customHeight="1" x14ac:dyDescent="0.25">
      <c r="A254" s="119" t="s">
        <v>264</v>
      </c>
      <c r="B254" s="124">
        <v>58856267.212499969</v>
      </c>
      <c r="C254" s="124">
        <v>-44177008.399749972</v>
      </c>
      <c r="D254" s="124">
        <v>14679258.812749997</v>
      </c>
      <c r="E254" s="124">
        <v>58856267.212499969</v>
      </c>
      <c r="F254" s="124">
        <v>-44177008.399749972</v>
      </c>
      <c r="G254" s="124">
        <v>14679258.812749997</v>
      </c>
      <c r="H254" s="126">
        <v>1</v>
      </c>
    </row>
    <row r="255" spans="1:8" ht="15" customHeight="1" x14ac:dyDescent="0.25"/>
    <row r="256" spans="1:8" ht="15" customHeight="1" x14ac:dyDescent="0.25">
      <c r="A256" s="119" t="s">
        <v>265</v>
      </c>
      <c r="B256" s="117"/>
      <c r="C256" s="117"/>
      <c r="D256" s="117"/>
      <c r="E256" s="117"/>
      <c r="F256" s="117"/>
      <c r="G256" s="117"/>
      <c r="H256" s="120"/>
    </row>
    <row r="257" spans="1:8" ht="15" customHeight="1" x14ac:dyDescent="0.25">
      <c r="A257" s="121" t="s">
        <v>156</v>
      </c>
      <c r="B257" s="117"/>
      <c r="C257" s="117"/>
      <c r="D257" s="117"/>
      <c r="E257" s="117"/>
      <c r="F257" s="117"/>
      <c r="G257" s="117"/>
      <c r="H257" s="120"/>
    </row>
    <row r="258" spans="1:8" ht="15" customHeight="1" thickBot="1" x14ac:dyDescent="0.3">
      <c r="A258" s="122" t="s">
        <v>266</v>
      </c>
      <c r="B258" s="117">
        <v>20824271.839249998</v>
      </c>
      <c r="C258" s="117">
        <v>0</v>
      </c>
      <c r="D258" s="117">
        <v>20824271.839249998</v>
      </c>
      <c r="E258" s="117">
        <v>20824271.839249998</v>
      </c>
      <c r="F258" s="117">
        <v>0</v>
      </c>
      <c r="G258" s="117">
        <v>20824271.839249998</v>
      </c>
      <c r="H258" s="123">
        <v>1</v>
      </c>
    </row>
    <row r="259" spans="1:8" ht="15" customHeight="1" x14ac:dyDescent="0.25">
      <c r="A259" s="121" t="s">
        <v>173</v>
      </c>
      <c r="B259" s="124">
        <v>20824271.839249998</v>
      </c>
      <c r="C259" s="124">
        <v>0</v>
      </c>
      <c r="D259" s="124">
        <v>20824271.839249998</v>
      </c>
      <c r="E259" s="124">
        <v>20824271.839249998</v>
      </c>
      <c r="F259" s="124">
        <v>0</v>
      </c>
      <c r="G259" s="124">
        <v>20824271.839249998</v>
      </c>
      <c r="H259" s="125">
        <v>1</v>
      </c>
    </row>
    <row r="260" spans="1:8" ht="15" customHeight="1" thickBot="1" x14ac:dyDescent="0.3"/>
    <row r="261" spans="1:8" ht="15" customHeight="1" x14ac:dyDescent="0.25">
      <c r="A261" s="119" t="s">
        <v>267</v>
      </c>
      <c r="B261" s="124">
        <v>20824271.839249998</v>
      </c>
      <c r="C261" s="124">
        <v>0</v>
      </c>
      <c r="D261" s="124">
        <v>20824271.839249998</v>
      </c>
      <c r="E261" s="124">
        <v>20824271.839249998</v>
      </c>
      <c r="F261" s="124">
        <v>0</v>
      </c>
      <c r="G261" s="124">
        <v>20824271.839249998</v>
      </c>
      <c r="H261" s="126">
        <v>1</v>
      </c>
    </row>
    <row r="262" spans="1:8" ht="15" customHeight="1" x14ac:dyDescent="0.25"/>
    <row r="263" spans="1:8" ht="15" customHeight="1" x14ac:dyDescent="0.25">
      <c r="A263" s="119" t="s">
        <v>268</v>
      </c>
      <c r="B263" s="117"/>
      <c r="C263" s="117"/>
      <c r="D263" s="117"/>
      <c r="E263" s="117"/>
      <c r="F263" s="117"/>
      <c r="G263" s="117"/>
      <c r="H263" s="120"/>
    </row>
    <row r="264" spans="1:8" ht="15" customHeight="1" x14ac:dyDescent="0.25">
      <c r="A264" s="121" t="s">
        <v>156</v>
      </c>
      <c r="B264" s="117"/>
      <c r="C264" s="117"/>
      <c r="D264" s="117"/>
      <c r="E264" s="117"/>
      <c r="F264" s="117"/>
      <c r="G264" s="117"/>
      <c r="H264" s="120"/>
    </row>
    <row r="265" spans="1:8" ht="15" customHeight="1" x14ac:dyDescent="0.25">
      <c r="A265" s="122" t="s">
        <v>269</v>
      </c>
      <c r="B265" s="117">
        <v>210697098.63524988</v>
      </c>
      <c r="C265" s="117">
        <v>-27627463.536656022</v>
      </c>
      <c r="D265" s="117">
        <v>183069635.09859386</v>
      </c>
      <c r="E265" s="117">
        <v>0</v>
      </c>
      <c r="F265" s="117">
        <v>0</v>
      </c>
      <c r="G265" s="117">
        <v>0</v>
      </c>
      <c r="H265" s="123">
        <v>0</v>
      </c>
    </row>
    <row r="266" spans="1:8" ht="15" customHeight="1" x14ac:dyDescent="0.25">
      <c r="A266" s="122" t="s">
        <v>270</v>
      </c>
      <c r="B266" s="117">
        <v>37420606.191999666</v>
      </c>
      <c r="C266" s="117">
        <v>-382129.20999999996</v>
      </c>
      <c r="D266" s="117">
        <v>37038476.981999665</v>
      </c>
      <c r="E266" s="117">
        <v>0</v>
      </c>
      <c r="F266" s="117">
        <v>0</v>
      </c>
      <c r="G266" s="117">
        <v>0</v>
      </c>
      <c r="H266" s="123">
        <v>0</v>
      </c>
    </row>
    <row r="267" spans="1:8" ht="15" customHeight="1" x14ac:dyDescent="0.25">
      <c r="A267" s="122" t="s">
        <v>271</v>
      </c>
      <c r="B267" s="117">
        <v>517249.99999999988</v>
      </c>
      <c r="C267" s="117">
        <v>-517249.99999999988</v>
      </c>
      <c r="D267" s="117">
        <v>0</v>
      </c>
      <c r="E267" s="117">
        <v>517249.99999999988</v>
      </c>
      <c r="F267" s="117">
        <v>-517249.99999999988</v>
      </c>
      <c r="G267" s="117">
        <v>0</v>
      </c>
      <c r="H267" s="123">
        <v>1</v>
      </c>
    </row>
    <row r="268" spans="1:8" ht="15" customHeight="1" x14ac:dyDescent="0.25">
      <c r="A268" s="122" t="s">
        <v>272</v>
      </c>
      <c r="B268" s="117">
        <v>-92081314.028000042</v>
      </c>
      <c r="C268" s="117">
        <v>0</v>
      </c>
      <c r="D268" s="117">
        <v>-92081314.028000042</v>
      </c>
      <c r="E268" s="117">
        <v>0</v>
      </c>
      <c r="F268" s="117">
        <v>0</v>
      </c>
      <c r="G268" s="117">
        <v>0</v>
      </c>
      <c r="H268" s="123">
        <v>0</v>
      </c>
    </row>
    <row r="269" spans="1:8" ht="15" customHeight="1" x14ac:dyDescent="0.25">
      <c r="A269" s="122" t="s">
        <v>273</v>
      </c>
      <c r="B269" s="117">
        <v>-450999.99999999988</v>
      </c>
      <c r="C269" s="117">
        <v>450999.99999999988</v>
      </c>
      <c r="D269" s="117">
        <v>0</v>
      </c>
      <c r="E269" s="117">
        <v>-450999.99999999988</v>
      </c>
      <c r="F269" s="117">
        <v>450999.99999999988</v>
      </c>
      <c r="G269" s="117">
        <v>0</v>
      </c>
      <c r="H269" s="123">
        <v>1</v>
      </c>
    </row>
    <row r="270" spans="1:8" ht="15" customHeight="1" x14ac:dyDescent="0.25">
      <c r="A270" s="122" t="s">
        <v>274</v>
      </c>
      <c r="B270" s="117">
        <v>32892000.914750014</v>
      </c>
      <c r="C270" s="117">
        <v>0</v>
      </c>
      <c r="D270" s="117">
        <v>32892000.914750014</v>
      </c>
      <c r="E270" s="117">
        <v>0</v>
      </c>
      <c r="F270" s="117">
        <v>0</v>
      </c>
      <c r="G270" s="117">
        <v>0</v>
      </c>
      <c r="H270" s="123">
        <v>0</v>
      </c>
    </row>
    <row r="271" spans="1:8" ht="15" customHeight="1" x14ac:dyDescent="0.25">
      <c r="A271" s="122" t="s">
        <v>275</v>
      </c>
      <c r="B271" s="117">
        <v>16186594.958999997</v>
      </c>
      <c r="C271" s="117">
        <v>0</v>
      </c>
      <c r="D271" s="117">
        <v>16186594.958999997</v>
      </c>
      <c r="E271" s="117">
        <v>14337216.935400054</v>
      </c>
      <c r="F271" s="117">
        <v>0</v>
      </c>
      <c r="G271" s="117">
        <v>14337216.935400054</v>
      </c>
      <c r="H271" s="123">
        <v>0.88574632105860784</v>
      </c>
    </row>
    <row r="272" spans="1:8" ht="15" customHeight="1" x14ac:dyDescent="0.25">
      <c r="A272" s="122" t="s">
        <v>276</v>
      </c>
      <c r="B272" s="117">
        <v>-401410.5</v>
      </c>
      <c r="C272" s="117">
        <v>0</v>
      </c>
      <c r="D272" s="117">
        <v>-401410.5</v>
      </c>
      <c r="E272" s="117">
        <v>-382099.7058024414</v>
      </c>
      <c r="F272" s="117">
        <v>0</v>
      </c>
      <c r="G272" s="117">
        <v>-382099.7058024414</v>
      </c>
      <c r="H272" s="123">
        <v>0.95189265303832715</v>
      </c>
    </row>
    <row r="273" spans="1:8" ht="15" customHeight="1" x14ac:dyDescent="0.25">
      <c r="A273" s="122" t="s">
        <v>277</v>
      </c>
      <c r="B273" s="117">
        <v>602954.25957846944</v>
      </c>
      <c r="C273" s="117">
        <v>-602954.25957846944</v>
      </c>
      <c r="D273" s="117">
        <v>0</v>
      </c>
      <c r="E273" s="117">
        <v>534064.51718824613</v>
      </c>
      <c r="F273" s="117">
        <v>-534064.51718824613</v>
      </c>
      <c r="G273" s="117">
        <v>0</v>
      </c>
      <c r="H273" s="123">
        <v>0.88574632105860773</v>
      </c>
    </row>
    <row r="274" spans="1:8" ht="15" customHeight="1" x14ac:dyDescent="0.25">
      <c r="A274" s="122" t="s">
        <v>278</v>
      </c>
      <c r="B274" s="117">
        <v>31199980.719499994</v>
      </c>
      <c r="C274" s="117">
        <v>0</v>
      </c>
      <c r="D274" s="117">
        <v>31199980.719499994</v>
      </c>
      <c r="E274" s="117">
        <v>0</v>
      </c>
      <c r="F274" s="117">
        <v>0</v>
      </c>
      <c r="G274" s="117">
        <v>0</v>
      </c>
      <c r="H274" s="123">
        <v>0</v>
      </c>
    </row>
    <row r="275" spans="1:8" ht="15" customHeight="1" x14ac:dyDescent="0.25">
      <c r="A275" s="122" t="s">
        <v>279</v>
      </c>
      <c r="B275" s="117">
        <v>746180.25849999988</v>
      </c>
      <c r="C275" s="117">
        <v>-746180.25849999988</v>
      </c>
      <c r="D275" s="117">
        <v>0</v>
      </c>
      <c r="E275" s="117">
        <v>710283.50590838969</v>
      </c>
      <c r="F275" s="117">
        <v>-710283.50590838969</v>
      </c>
      <c r="G275" s="117">
        <v>0</v>
      </c>
      <c r="H275" s="123">
        <v>0.95189265303832726</v>
      </c>
    </row>
    <row r="276" spans="1:8" ht="15" customHeight="1" x14ac:dyDescent="0.25">
      <c r="A276" s="122" t="s">
        <v>280</v>
      </c>
      <c r="B276" s="117">
        <v>802.46224999999993</v>
      </c>
      <c r="C276" s="117">
        <v>-802.46224999999993</v>
      </c>
      <c r="D276" s="117">
        <v>0</v>
      </c>
      <c r="E276" s="117">
        <v>802.46224999999993</v>
      </c>
      <c r="F276" s="117">
        <v>-802.46224999999993</v>
      </c>
      <c r="G276" s="117">
        <v>0</v>
      </c>
      <c r="H276" s="123">
        <v>1</v>
      </c>
    </row>
    <row r="277" spans="1:8" ht="15" customHeight="1" x14ac:dyDescent="0.25">
      <c r="A277" s="122" t="s">
        <v>281</v>
      </c>
      <c r="B277" s="117">
        <v>165542.58399999994</v>
      </c>
      <c r="C277" s="117">
        <v>-165542.58399999994</v>
      </c>
      <c r="D277" s="117">
        <v>0</v>
      </c>
      <c r="E277" s="117">
        <v>165542.58399999994</v>
      </c>
      <c r="F277" s="117">
        <v>-165542.58399999994</v>
      </c>
      <c r="G277" s="117">
        <v>0</v>
      </c>
      <c r="H277" s="123">
        <v>1</v>
      </c>
    </row>
    <row r="278" spans="1:8" ht="15" customHeight="1" x14ac:dyDescent="0.25">
      <c r="A278" s="122" t="s">
        <v>282</v>
      </c>
      <c r="B278" s="117">
        <v>12220.972499999998</v>
      </c>
      <c r="C278" s="117">
        <v>-12220.972499999998</v>
      </c>
      <c r="D278" s="117">
        <v>0</v>
      </c>
      <c r="E278" s="117">
        <v>11633.053935733436</v>
      </c>
      <c r="F278" s="117">
        <v>-11633.053935733436</v>
      </c>
      <c r="G278" s="117">
        <v>0</v>
      </c>
      <c r="H278" s="123">
        <v>0.95189265303832726</v>
      </c>
    </row>
    <row r="279" spans="1:8" ht="15" customHeight="1" x14ac:dyDescent="0.25">
      <c r="A279" s="122" t="s">
        <v>283</v>
      </c>
      <c r="B279" s="117">
        <v>66786215.197999865</v>
      </c>
      <c r="C279" s="117">
        <v>0</v>
      </c>
      <c r="D279" s="117">
        <v>66786215.197999865</v>
      </c>
      <c r="E279" s="117">
        <v>0</v>
      </c>
      <c r="F279" s="117">
        <v>0</v>
      </c>
      <c r="G279" s="117">
        <v>0</v>
      </c>
      <c r="H279" s="123">
        <v>0</v>
      </c>
    </row>
    <row r="280" spans="1:8" ht="15" customHeight="1" x14ac:dyDescent="0.25">
      <c r="A280" s="122" t="s">
        <v>284</v>
      </c>
      <c r="B280" s="117">
        <v>32808.845749999993</v>
      </c>
      <c r="C280" s="117">
        <v>-32808.845749999993</v>
      </c>
      <c r="D280" s="117">
        <v>0</v>
      </c>
      <c r="E280" s="117">
        <v>32808.845749999993</v>
      </c>
      <c r="F280" s="117">
        <v>-32808.845749999993</v>
      </c>
      <c r="G280" s="117">
        <v>0</v>
      </c>
      <c r="H280" s="123">
        <v>1</v>
      </c>
    </row>
    <row r="281" spans="1:8" ht="15" customHeight="1" x14ac:dyDescent="0.25">
      <c r="A281" s="122" t="s">
        <v>285</v>
      </c>
      <c r="B281" s="117">
        <v>255796.38624999992</v>
      </c>
      <c r="C281" s="117">
        <v>-255796.38624999992</v>
      </c>
      <c r="D281" s="117">
        <v>0</v>
      </c>
      <c r="E281" s="117">
        <v>255796.38624999992</v>
      </c>
      <c r="F281" s="117">
        <v>-255796.38624999992</v>
      </c>
      <c r="G281" s="117">
        <v>0</v>
      </c>
      <c r="H281" s="123">
        <v>1</v>
      </c>
    </row>
    <row r="282" spans="1:8" ht="15" customHeight="1" x14ac:dyDescent="0.25">
      <c r="A282" s="122" t="s">
        <v>286</v>
      </c>
      <c r="B282" s="117">
        <v>240428.51000000004</v>
      </c>
      <c r="C282" s="117">
        <v>-240428.51000000004</v>
      </c>
      <c r="D282" s="117">
        <v>0</v>
      </c>
      <c r="E282" s="117">
        <v>228862.132249952</v>
      </c>
      <c r="F282" s="117">
        <v>-228862.132249952</v>
      </c>
      <c r="G282" s="117">
        <v>0</v>
      </c>
      <c r="H282" s="123">
        <v>0.95189265303832715</v>
      </c>
    </row>
    <row r="283" spans="1:8" ht="15" customHeight="1" x14ac:dyDescent="0.25">
      <c r="A283" s="122" t="s">
        <v>287</v>
      </c>
      <c r="B283" s="117">
        <v>1693279.9509999999</v>
      </c>
      <c r="C283" s="117">
        <v>-1693279.9509999999</v>
      </c>
      <c r="D283" s="117">
        <v>0</v>
      </c>
      <c r="E283" s="117">
        <v>1693279.9509999999</v>
      </c>
      <c r="F283" s="117">
        <v>-1693279.9509999999</v>
      </c>
      <c r="G283" s="117">
        <v>0</v>
      </c>
      <c r="H283" s="123">
        <v>1</v>
      </c>
    </row>
    <row r="284" spans="1:8" ht="15" customHeight="1" x14ac:dyDescent="0.25">
      <c r="A284" s="122" t="s">
        <v>288</v>
      </c>
      <c r="B284" s="117">
        <v>1939726.2257499998</v>
      </c>
      <c r="C284" s="117">
        <v>0</v>
      </c>
      <c r="D284" s="117">
        <v>1939726.2257499998</v>
      </c>
      <c r="E284" s="117">
        <v>1939726.2257499998</v>
      </c>
      <c r="F284" s="117">
        <v>0</v>
      </c>
      <c r="G284" s="117">
        <v>1939726.2257499998</v>
      </c>
      <c r="H284" s="123">
        <v>1</v>
      </c>
    </row>
    <row r="285" spans="1:8" ht="15" customHeight="1" x14ac:dyDescent="0.25">
      <c r="A285" s="122" t="s">
        <v>289</v>
      </c>
      <c r="B285" s="117">
        <v>98.092500000000015</v>
      </c>
      <c r="C285" s="117">
        <v>0</v>
      </c>
      <c r="D285" s="117">
        <v>98.092500000000015</v>
      </c>
      <c r="E285" s="117">
        <v>0</v>
      </c>
      <c r="F285" s="117">
        <v>0</v>
      </c>
      <c r="G285" s="117">
        <v>0</v>
      </c>
      <c r="H285" s="123">
        <v>0</v>
      </c>
    </row>
    <row r="286" spans="1:8" ht="15" customHeight="1" x14ac:dyDescent="0.25">
      <c r="A286" s="122" t="s">
        <v>290</v>
      </c>
      <c r="B286" s="117">
        <v>4175.8910000000005</v>
      </c>
      <c r="C286" s="117">
        <v>0</v>
      </c>
      <c r="D286" s="117">
        <v>4175.8910000000005</v>
      </c>
      <c r="E286" s="117">
        <v>0</v>
      </c>
      <c r="F286" s="117">
        <v>0</v>
      </c>
      <c r="G286" s="117">
        <v>0</v>
      </c>
      <c r="H286" s="123">
        <v>0</v>
      </c>
    </row>
    <row r="287" spans="1:8" ht="15" customHeight="1" x14ac:dyDescent="0.25">
      <c r="A287" s="122" t="s">
        <v>292</v>
      </c>
      <c r="B287" s="117">
        <v>13647088.825000003</v>
      </c>
      <c r="C287" s="117">
        <v>-2250858.1805000002</v>
      </c>
      <c r="D287" s="117">
        <v>11396230.644500002</v>
      </c>
      <c r="E287" s="117">
        <v>0</v>
      </c>
      <c r="F287" s="117">
        <v>0</v>
      </c>
      <c r="G287" s="117">
        <v>0</v>
      </c>
      <c r="H287" s="123">
        <v>0</v>
      </c>
    </row>
    <row r="288" spans="1:8" ht="15" customHeight="1" x14ac:dyDescent="0.25">
      <c r="A288" s="122" t="s">
        <v>293</v>
      </c>
      <c r="B288" s="117">
        <v>10389632.941500001</v>
      </c>
      <c r="C288" s="117">
        <v>0</v>
      </c>
      <c r="D288" s="117">
        <v>10389632.941500001</v>
      </c>
      <c r="E288" s="117">
        <v>0</v>
      </c>
      <c r="F288" s="117">
        <v>0</v>
      </c>
      <c r="G288" s="117">
        <v>0</v>
      </c>
      <c r="H288" s="123">
        <v>0</v>
      </c>
    </row>
    <row r="289" spans="1:8" ht="15" customHeight="1" thickBot="1" x14ac:dyDescent="0.3">
      <c r="A289" s="122" t="s">
        <v>294</v>
      </c>
      <c r="B289" s="117">
        <v>11557549.275750004</v>
      </c>
      <c r="C289" s="117">
        <v>0</v>
      </c>
      <c r="D289" s="117">
        <v>11557549.275750004</v>
      </c>
      <c r="E289" s="117">
        <v>0</v>
      </c>
      <c r="F289" s="117">
        <v>0</v>
      </c>
      <c r="G289" s="117">
        <v>0</v>
      </c>
      <c r="H289" s="123">
        <v>0</v>
      </c>
    </row>
    <row r="290" spans="1:8" ht="15" customHeight="1" x14ac:dyDescent="0.25">
      <c r="A290" s="121" t="s">
        <v>173</v>
      </c>
      <c r="B290" s="124">
        <v>344054307.57182777</v>
      </c>
      <c r="C290" s="124">
        <v>-34076715.156984493</v>
      </c>
      <c r="D290" s="124">
        <v>309977592.41484326</v>
      </c>
      <c r="E290" s="124">
        <v>19594166.893879935</v>
      </c>
      <c r="F290" s="124">
        <v>-3699323.4385323217</v>
      </c>
      <c r="G290" s="124">
        <v>15894843.455347613</v>
      </c>
      <c r="H290" s="125">
        <v>5.6950796611634595E-2</v>
      </c>
    </row>
    <row r="291" spans="1:8" ht="15" customHeight="1" thickBot="1" x14ac:dyDescent="0.3"/>
    <row r="292" spans="1:8" ht="15" customHeight="1" x14ac:dyDescent="0.25">
      <c r="A292" s="119" t="s">
        <v>295</v>
      </c>
      <c r="B292" s="124">
        <v>344054307.57182777</v>
      </c>
      <c r="C292" s="124">
        <v>-34076715.156984493</v>
      </c>
      <c r="D292" s="124">
        <v>309977592.41484326</v>
      </c>
      <c r="E292" s="124">
        <v>19594166.893879935</v>
      </c>
      <c r="F292" s="124">
        <v>-3699323.4385323217</v>
      </c>
      <c r="G292" s="124">
        <v>15894843.455347613</v>
      </c>
      <c r="H292" s="126">
        <v>5.6950796611634595E-2</v>
      </c>
    </row>
    <row r="293" spans="1:8" ht="15" customHeight="1" thickBot="1" x14ac:dyDescent="0.3"/>
    <row r="294" spans="1:8" ht="15" customHeight="1" x14ac:dyDescent="0.25">
      <c r="A294" s="118" t="s">
        <v>296</v>
      </c>
      <c r="B294" s="124">
        <v>1609696487.3303275</v>
      </c>
      <c r="C294" s="124">
        <v>-143961117.63223445</v>
      </c>
      <c r="D294" s="124">
        <v>1465735369.6980929</v>
      </c>
      <c r="E294" s="124">
        <v>1213511769.0342655</v>
      </c>
      <c r="F294" s="124">
        <v>-110845320.40602107</v>
      </c>
      <c r="G294" s="124">
        <v>1102666448.6282444</v>
      </c>
      <c r="H294" s="126">
        <v>0.75387613664167707</v>
      </c>
    </row>
    <row r="295" spans="1:8" ht="15" customHeight="1" x14ac:dyDescent="0.25"/>
    <row r="296" spans="1:8" ht="15" customHeight="1" x14ac:dyDescent="0.25">
      <c r="A296" s="118" t="s">
        <v>297</v>
      </c>
      <c r="B296" s="117"/>
      <c r="C296" s="117"/>
      <c r="D296" s="117"/>
      <c r="E296" s="117"/>
      <c r="F296" s="117"/>
      <c r="G296" s="117"/>
      <c r="H296" s="117"/>
    </row>
    <row r="297" spans="1:8" ht="15" customHeight="1" x14ac:dyDescent="0.25">
      <c r="A297" s="119" t="s">
        <v>298</v>
      </c>
      <c r="B297" s="117"/>
      <c r="C297" s="117"/>
      <c r="D297" s="117"/>
      <c r="E297" s="117"/>
      <c r="F297" s="117"/>
      <c r="G297" s="117"/>
      <c r="H297" s="120"/>
    </row>
    <row r="298" spans="1:8" ht="15" customHeight="1" x14ac:dyDescent="0.25">
      <c r="A298" s="121" t="s">
        <v>299</v>
      </c>
      <c r="B298" s="117"/>
      <c r="C298" s="117"/>
      <c r="D298" s="117"/>
      <c r="E298" s="117"/>
      <c r="F298" s="117"/>
      <c r="G298" s="117"/>
      <c r="H298" s="120"/>
    </row>
    <row r="299" spans="1:8" ht="15" customHeight="1" x14ac:dyDescent="0.25">
      <c r="A299" s="122" t="s">
        <v>300</v>
      </c>
      <c r="B299" s="117">
        <v>87978501.675924584</v>
      </c>
      <c r="C299" s="117">
        <v>0</v>
      </c>
      <c r="D299" s="117">
        <v>87978501.675924584</v>
      </c>
      <c r="E299" s="117">
        <v>0</v>
      </c>
      <c r="F299" s="117">
        <v>0</v>
      </c>
      <c r="G299" s="117">
        <v>0</v>
      </c>
      <c r="H299" s="123">
        <v>0</v>
      </c>
    </row>
    <row r="300" spans="1:8" ht="15" customHeight="1" x14ac:dyDescent="0.25">
      <c r="A300" s="122" t="s">
        <v>301</v>
      </c>
      <c r="B300" s="117">
        <v>-910223.38634334737</v>
      </c>
      <c r="C300" s="117">
        <v>0</v>
      </c>
      <c r="D300" s="117">
        <v>-910223.38634334737</v>
      </c>
      <c r="E300" s="117">
        <v>0</v>
      </c>
      <c r="F300" s="117">
        <v>0</v>
      </c>
      <c r="G300" s="117">
        <v>0</v>
      </c>
      <c r="H300" s="123">
        <v>0</v>
      </c>
    </row>
    <row r="301" spans="1:8" ht="15" customHeight="1" x14ac:dyDescent="0.25">
      <c r="A301" s="122" t="s">
        <v>302</v>
      </c>
      <c r="B301" s="117">
        <v>1143857.9641623604</v>
      </c>
      <c r="C301" s="117">
        <v>0</v>
      </c>
      <c r="D301" s="117">
        <v>1143857.9641623604</v>
      </c>
      <c r="E301" s="117">
        <v>0</v>
      </c>
      <c r="F301" s="117">
        <v>0</v>
      </c>
      <c r="G301" s="117">
        <v>0</v>
      </c>
      <c r="H301" s="123">
        <v>0</v>
      </c>
    </row>
    <row r="302" spans="1:8" ht="15" customHeight="1" x14ac:dyDescent="0.25">
      <c r="A302" s="122" t="s">
        <v>304</v>
      </c>
      <c r="B302" s="117">
        <v>533560.54735993058</v>
      </c>
      <c r="C302" s="117">
        <v>-533560.54735993058</v>
      </c>
      <c r="D302" s="117">
        <v>0</v>
      </c>
      <c r="E302" s="117">
        <v>533560.54735993058</v>
      </c>
      <c r="F302" s="117">
        <v>-533560.54735993058</v>
      </c>
      <c r="G302" s="117">
        <v>0</v>
      </c>
      <c r="H302" s="123">
        <v>1</v>
      </c>
    </row>
    <row r="303" spans="1:8" ht="15" customHeight="1" thickBot="1" x14ac:dyDescent="0.3">
      <c r="A303" s="122" t="s">
        <v>305</v>
      </c>
      <c r="B303" s="117">
        <v>225120.44888099469</v>
      </c>
      <c r="C303" s="117">
        <v>-225120.44888099469</v>
      </c>
      <c r="D303" s="117">
        <v>0</v>
      </c>
      <c r="E303" s="117">
        <v>214290.50133850914</v>
      </c>
      <c r="F303" s="117">
        <v>-214290.50133850914</v>
      </c>
      <c r="G303" s="117">
        <v>0</v>
      </c>
      <c r="H303" s="123">
        <v>0.95189265303832715</v>
      </c>
    </row>
    <row r="304" spans="1:8" ht="15" customHeight="1" x14ac:dyDescent="0.25">
      <c r="A304" s="121" t="s">
        <v>306</v>
      </c>
      <c r="B304" s="124">
        <v>88970817.249984533</v>
      </c>
      <c r="C304" s="124">
        <v>-758680.99624092528</v>
      </c>
      <c r="D304" s="124">
        <v>88212136.253743604</v>
      </c>
      <c r="E304" s="124">
        <v>747851.04869843973</v>
      </c>
      <c r="F304" s="124">
        <v>-747851.04869843973</v>
      </c>
      <c r="G304" s="124">
        <v>0</v>
      </c>
      <c r="H304" s="125">
        <v>8.4055769275129342E-3</v>
      </c>
    </row>
    <row r="305" spans="1:8" ht="15" customHeight="1" thickBot="1" x14ac:dyDescent="0.3"/>
    <row r="306" spans="1:8" ht="15" customHeight="1" x14ac:dyDescent="0.25">
      <c r="A306" s="119" t="s">
        <v>307</v>
      </c>
      <c r="B306" s="124">
        <v>88970817.249984533</v>
      </c>
      <c r="C306" s="124">
        <v>-758680.99624092528</v>
      </c>
      <c r="D306" s="124">
        <v>88212136.253743604</v>
      </c>
      <c r="E306" s="124">
        <v>747851.04869843973</v>
      </c>
      <c r="F306" s="124">
        <v>-747851.04869843973</v>
      </c>
      <c r="G306" s="124">
        <v>0</v>
      </c>
      <c r="H306" s="126">
        <v>8.4055769275129342E-3</v>
      </c>
    </row>
    <row r="307" spans="1:8" ht="15" customHeight="1" x14ac:dyDescent="0.25"/>
    <row r="308" spans="1:8" ht="15" customHeight="1" x14ac:dyDescent="0.25">
      <c r="A308" s="119" t="s">
        <v>308</v>
      </c>
      <c r="B308" s="117"/>
      <c r="C308" s="117"/>
      <c r="D308" s="117"/>
      <c r="E308" s="117"/>
      <c r="F308" s="117"/>
      <c r="G308" s="117"/>
      <c r="H308" s="120"/>
    </row>
    <row r="309" spans="1:8" ht="15" customHeight="1" x14ac:dyDescent="0.25">
      <c r="A309" s="121" t="s">
        <v>299</v>
      </c>
      <c r="B309" s="117"/>
      <c r="C309" s="117"/>
      <c r="D309" s="117"/>
      <c r="E309" s="117"/>
      <c r="F309" s="117"/>
      <c r="G309" s="117"/>
      <c r="H309" s="120"/>
    </row>
    <row r="310" spans="1:8" ht="15" customHeight="1" x14ac:dyDescent="0.25">
      <c r="A310" s="122" t="s">
        <v>309</v>
      </c>
      <c r="B310" s="117">
        <v>82435537.596566617</v>
      </c>
      <c r="C310" s="117">
        <v>0</v>
      </c>
      <c r="D310" s="117">
        <v>82435537.596566617</v>
      </c>
      <c r="E310" s="117">
        <v>78469782.587436557</v>
      </c>
      <c r="F310" s="117">
        <v>0</v>
      </c>
      <c r="G310" s="117">
        <v>78469782.587436557</v>
      </c>
      <c r="H310" s="123">
        <v>0.95189265303832715</v>
      </c>
    </row>
    <row r="311" spans="1:8" ht="15" customHeight="1" x14ac:dyDescent="0.25">
      <c r="A311" s="122" t="s">
        <v>310</v>
      </c>
      <c r="B311" s="117">
        <v>9711696</v>
      </c>
      <c r="C311" s="117">
        <v>0</v>
      </c>
      <c r="D311" s="117">
        <v>9711696</v>
      </c>
      <c r="E311" s="117">
        <v>9244492.070941709</v>
      </c>
      <c r="F311" s="117">
        <v>0</v>
      </c>
      <c r="G311" s="117">
        <v>9244492.070941709</v>
      </c>
      <c r="H311" s="123">
        <v>0.95189265303832704</v>
      </c>
    </row>
    <row r="312" spans="1:8" ht="15" customHeight="1" x14ac:dyDescent="0.25">
      <c r="A312" s="122" t="s">
        <v>311</v>
      </c>
      <c r="B312" s="117">
        <v>39484811.954900913</v>
      </c>
      <c r="C312" s="117">
        <v>-39484811.954900913</v>
      </c>
      <c r="D312" s="117">
        <v>0</v>
      </c>
      <c r="E312" s="117">
        <v>39484811.954900913</v>
      </c>
      <c r="F312" s="117">
        <v>-39484811.954900913</v>
      </c>
      <c r="G312" s="117">
        <v>0</v>
      </c>
      <c r="H312" s="123">
        <v>1</v>
      </c>
    </row>
    <row r="313" spans="1:8" ht="15" customHeight="1" thickBot="1" x14ac:dyDescent="0.3">
      <c r="A313" s="122" t="s">
        <v>312</v>
      </c>
      <c r="B313" s="117">
        <v>1656000</v>
      </c>
      <c r="C313" s="117">
        <v>0</v>
      </c>
      <c r="D313" s="117">
        <v>1656000</v>
      </c>
      <c r="E313" s="117">
        <v>1656000</v>
      </c>
      <c r="F313" s="117">
        <v>0</v>
      </c>
      <c r="G313" s="117">
        <v>1656000</v>
      </c>
      <c r="H313" s="123">
        <v>1</v>
      </c>
    </row>
    <row r="314" spans="1:8" ht="15" customHeight="1" x14ac:dyDescent="0.25">
      <c r="A314" s="121" t="s">
        <v>306</v>
      </c>
      <c r="B314" s="124">
        <v>133288045.55146754</v>
      </c>
      <c r="C314" s="124">
        <v>-39484811.954900913</v>
      </c>
      <c r="D314" s="124">
        <v>93803233.596566617</v>
      </c>
      <c r="E314" s="124">
        <v>128855086.61327919</v>
      </c>
      <c r="F314" s="124">
        <v>-39484811.954900913</v>
      </c>
      <c r="G314" s="124">
        <v>89370274.658378273</v>
      </c>
      <c r="H314" s="125">
        <v>0.96674151143977416</v>
      </c>
    </row>
    <row r="315" spans="1:8" ht="15" customHeight="1" thickBot="1" x14ac:dyDescent="0.3"/>
    <row r="316" spans="1:8" ht="15" customHeight="1" x14ac:dyDescent="0.25">
      <c r="A316" s="119" t="s">
        <v>313</v>
      </c>
      <c r="B316" s="124">
        <v>133288045.55146754</v>
      </c>
      <c r="C316" s="124">
        <v>-39484811.954900913</v>
      </c>
      <c r="D316" s="124">
        <v>93803233.596566617</v>
      </c>
      <c r="E316" s="124">
        <v>128855086.61327919</v>
      </c>
      <c r="F316" s="124">
        <v>-39484811.954900913</v>
      </c>
      <c r="G316" s="124">
        <v>89370274.658378273</v>
      </c>
      <c r="H316" s="126">
        <v>0.96674151143977416</v>
      </c>
    </row>
    <row r="317" spans="1:8" ht="15" customHeight="1" x14ac:dyDescent="0.25"/>
    <row r="318" spans="1:8" ht="15" customHeight="1" x14ac:dyDescent="0.25">
      <c r="A318" s="119" t="s">
        <v>314</v>
      </c>
      <c r="B318" s="117"/>
      <c r="C318" s="117"/>
      <c r="D318" s="117"/>
      <c r="E318" s="117"/>
      <c r="F318" s="117"/>
      <c r="G318" s="117"/>
      <c r="H318" s="120"/>
    </row>
    <row r="319" spans="1:8" ht="15" customHeight="1" x14ac:dyDescent="0.25">
      <c r="A319" s="121" t="s">
        <v>299</v>
      </c>
      <c r="B319" s="117"/>
      <c r="C319" s="117"/>
      <c r="D319" s="117"/>
      <c r="E319" s="117"/>
      <c r="F319" s="117"/>
      <c r="G319" s="117"/>
      <c r="H319" s="120"/>
    </row>
    <row r="320" spans="1:8" ht="15" customHeight="1" x14ac:dyDescent="0.25">
      <c r="A320" s="122" t="s">
        <v>315</v>
      </c>
      <c r="B320" s="117">
        <v>77019198.86385116</v>
      </c>
      <c r="C320" s="117">
        <v>0</v>
      </c>
      <c r="D320" s="117">
        <v>77019198.86385116</v>
      </c>
      <c r="E320" s="117">
        <v>73314009.541397795</v>
      </c>
      <c r="F320" s="117">
        <v>0</v>
      </c>
      <c r="G320" s="117">
        <v>73314009.541397795</v>
      </c>
      <c r="H320" s="123">
        <v>0.95189265303832715</v>
      </c>
    </row>
    <row r="321" spans="1:8" ht="15" customHeight="1" x14ac:dyDescent="0.25">
      <c r="A321" s="122" t="s">
        <v>316</v>
      </c>
      <c r="B321" s="117">
        <v>30724849.15649141</v>
      </c>
      <c r="C321" s="117">
        <v>0</v>
      </c>
      <c r="D321" s="117">
        <v>30724849.15649141</v>
      </c>
      <c r="E321" s="117">
        <v>29246758.177775018</v>
      </c>
      <c r="F321" s="117">
        <v>0</v>
      </c>
      <c r="G321" s="117">
        <v>29246758.177775018</v>
      </c>
      <c r="H321" s="123">
        <v>0.95189265303832715</v>
      </c>
    </row>
    <row r="322" spans="1:8" ht="15" customHeight="1" x14ac:dyDescent="0.25">
      <c r="A322" s="122" t="s">
        <v>317</v>
      </c>
      <c r="B322" s="117">
        <v>12857707.513995795</v>
      </c>
      <c r="C322" s="117">
        <v>0</v>
      </c>
      <c r="D322" s="117">
        <v>12857707.513995795</v>
      </c>
      <c r="E322" s="117">
        <v>12239157.31748829</v>
      </c>
      <c r="F322" s="117">
        <v>0</v>
      </c>
      <c r="G322" s="117">
        <v>12239157.31748829</v>
      </c>
      <c r="H322" s="123">
        <v>0.95189265303832715</v>
      </c>
    </row>
    <row r="323" spans="1:8" ht="15" customHeight="1" x14ac:dyDescent="0.25">
      <c r="A323" s="122" t="s">
        <v>318</v>
      </c>
      <c r="B323" s="117">
        <v>123530544.7441292</v>
      </c>
      <c r="C323" s="117">
        <v>0</v>
      </c>
      <c r="D323" s="117">
        <v>123530544.7441292</v>
      </c>
      <c r="E323" s="117">
        <v>117587817.96775892</v>
      </c>
      <c r="F323" s="117">
        <v>0</v>
      </c>
      <c r="G323" s="117">
        <v>117587817.96775892</v>
      </c>
      <c r="H323" s="123">
        <v>0.95189265303832715</v>
      </c>
    </row>
    <row r="324" spans="1:8" ht="15" customHeight="1" x14ac:dyDescent="0.25">
      <c r="A324" s="122" t="s">
        <v>319</v>
      </c>
      <c r="B324" s="117">
        <v>3337499.2977982112</v>
      </c>
      <c r="C324" s="117">
        <v>0</v>
      </c>
      <c r="D324" s="117">
        <v>3337499.2977982112</v>
      </c>
      <c r="E324" s="117">
        <v>0</v>
      </c>
      <c r="F324" s="117">
        <v>0</v>
      </c>
      <c r="G324" s="117">
        <v>0</v>
      </c>
      <c r="H324" s="123">
        <v>0</v>
      </c>
    </row>
    <row r="325" spans="1:8" ht="15" customHeight="1" thickBot="1" x14ac:dyDescent="0.3">
      <c r="A325" s="122" t="s">
        <v>320</v>
      </c>
      <c r="B325" s="117">
        <v>1108844.7150589293</v>
      </c>
      <c r="C325" s="117">
        <v>-1108844.7150589293</v>
      </c>
      <c r="D325" s="117">
        <v>0</v>
      </c>
      <c r="E325" s="117">
        <v>1055501.137624972</v>
      </c>
      <c r="F325" s="117">
        <v>-1055501.137624972</v>
      </c>
      <c r="G325" s="117">
        <v>0</v>
      </c>
      <c r="H325" s="123">
        <v>0.95189265303832704</v>
      </c>
    </row>
    <row r="326" spans="1:8" ht="15" customHeight="1" x14ac:dyDescent="0.25">
      <c r="A326" s="121" t="s">
        <v>306</v>
      </c>
      <c r="B326" s="124">
        <v>248578644.2913247</v>
      </c>
      <c r="C326" s="124">
        <v>-1108844.7150589293</v>
      </c>
      <c r="D326" s="124">
        <v>247469799.57626578</v>
      </c>
      <c r="E326" s="124">
        <v>233443244.14204499</v>
      </c>
      <c r="F326" s="124">
        <v>-1055501.137624972</v>
      </c>
      <c r="G326" s="124">
        <v>232387743.00442001</v>
      </c>
      <c r="H326" s="125">
        <v>0.93911222666601402</v>
      </c>
    </row>
    <row r="327" spans="1:8" ht="15" customHeight="1" thickBot="1" x14ac:dyDescent="0.3"/>
    <row r="328" spans="1:8" ht="15" customHeight="1" x14ac:dyDescent="0.25">
      <c r="A328" s="119" t="s">
        <v>322</v>
      </c>
      <c r="B328" s="124">
        <v>248578644.2913247</v>
      </c>
      <c r="C328" s="124">
        <v>-1108844.7150589293</v>
      </c>
      <c r="D328" s="124">
        <v>247469799.57626578</v>
      </c>
      <c r="E328" s="124">
        <v>233443244.14204499</v>
      </c>
      <c r="F328" s="124">
        <v>-1055501.137624972</v>
      </c>
      <c r="G328" s="124">
        <v>232387743.00442001</v>
      </c>
      <c r="H328" s="126">
        <v>0.93911222666601402</v>
      </c>
    </row>
    <row r="329" spans="1:8" ht="15" customHeight="1" x14ac:dyDescent="0.25"/>
    <row r="330" spans="1:8" ht="15" customHeight="1" x14ac:dyDescent="0.25">
      <c r="A330" s="119" t="s">
        <v>323</v>
      </c>
      <c r="B330" s="117"/>
      <c r="C330" s="117"/>
      <c r="D330" s="117"/>
      <c r="E330" s="117"/>
      <c r="F330" s="117"/>
      <c r="G330" s="117"/>
      <c r="H330" s="120"/>
    </row>
    <row r="331" spans="1:8" ht="15" customHeight="1" x14ac:dyDescent="0.25">
      <c r="A331" s="121" t="s">
        <v>299</v>
      </c>
      <c r="B331" s="117"/>
      <c r="C331" s="117"/>
      <c r="D331" s="117"/>
      <c r="E331" s="117"/>
      <c r="F331" s="117"/>
      <c r="G331" s="117"/>
      <c r="H331" s="120"/>
    </row>
    <row r="332" spans="1:8" ht="15" customHeight="1" x14ac:dyDescent="0.25">
      <c r="A332" s="122" t="s">
        <v>324</v>
      </c>
      <c r="B332" s="117">
        <v>582488028.64009953</v>
      </c>
      <c r="C332" s="117">
        <v>0</v>
      </c>
      <c r="D332" s="117">
        <v>582488028.64009953</v>
      </c>
      <c r="E332" s="117">
        <v>554466074.94528937</v>
      </c>
      <c r="F332" s="117">
        <v>0</v>
      </c>
      <c r="G332" s="117">
        <v>554466074.94528937</v>
      </c>
      <c r="H332" s="123">
        <v>0.95189265303832704</v>
      </c>
    </row>
    <row r="333" spans="1:8" ht="15" customHeight="1" x14ac:dyDescent="0.25">
      <c r="A333" s="122" t="s">
        <v>325</v>
      </c>
      <c r="B333" s="117">
        <v>8272812</v>
      </c>
      <c r="C333" s="117">
        <v>0</v>
      </c>
      <c r="D333" s="117">
        <v>8272812</v>
      </c>
      <c r="E333" s="117">
        <v>7874828.9627673095</v>
      </c>
      <c r="F333" s="117">
        <v>0</v>
      </c>
      <c r="G333" s="117">
        <v>7874828.9627673095</v>
      </c>
      <c r="H333" s="123">
        <v>0.95189265303832715</v>
      </c>
    </row>
    <row r="334" spans="1:8" ht="15" customHeight="1" x14ac:dyDescent="0.25">
      <c r="A334" s="122" t="s">
        <v>326</v>
      </c>
      <c r="B334" s="117">
        <v>453816</v>
      </c>
      <c r="C334" s="117">
        <v>-453816</v>
      </c>
      <c r="D334" s="117">
        <v>0</v>
      </c>
      <c r="E334" s="117">
        <v>431984.1162312415</v>
      </c>
      <c r="F334" s="117">
        <v>-431984.1162312415</v>
      </c>
      <c r="G334" s="117">
        <v>0</v>
      </c>
      <c r="H334" s="123">
        <v>0.95189265303832715</v>
      </c>
    </row>
    <row r="335" spans="1:8" ht="15" customHeight="1" x14ac:dyDescent="0.25">
      <c r="A335" s="122" t="s">
        <v>327</v>
      </c>
      <c r="B335" s="117">
        <v>154388644.91231185</v>
      </c>
      <c r="C335" s="117">
        <v>-154388644.91231185</v>
      </c>
      <c r="D335" s="117">
        <v>0</v>
      </c>
      <c r="E335" s="117">
        <v>154388644.91231185</v>
      </c>
      <c r="F335" s="117">
        <v>-154388644.91231185</v>
      </c>
      <c r="G335" s="117">
        <v>0</v>
      </c>
      <c r="H335" s="123">
        <v>1</v>
      </c>
    </row>
    <row r="336" spans="1:8" ht="15" customHeight="1" thickBot="1" x14ac:dyDescent="0.3">
      <c r="A336" s="122" t="s">
        <v>328</v>
      </c>
      <c r="B336" s="117">
        <v>21283617.937817659</v>
      </c>
      <c r="C336" s="117">
        <v>-21283617.937817659</v>
      </c>
      <c r="D336" s="117">
        <v>0</v>
      </c>
      <c r="E336" s="117">
        <v>20259719.545083381</v>
      </c>
      <c r="F336" s="117">
        <v>-20259719.545083381</v>
      </c>
      <c r="G336" s="117">
        <v>0</v>
      </c>
      <c r="H336" s="123">
        <v>0.95189265303832715</v>
      </c>
    </row>
    <row r="337" spans="1:8" ht="15" customHeight="1" x14ac:dyDescent="0.25">
      <c r="A337" s="121" t="s">
        <v>306</v>
      </c>
      <c r="B337" s="124">
        <v>766886919.49022901</v>
      </c>
      <c r="C337" s="124">
        <v>-176126078.85012951</v>
      </c>
      <c r="D337" s="124">
        <v>590760840.64009953</v>
      </c>
      <c r="E337" s="124">
        <v>737421252.48168314</v>
      </c>
      <c r="F337" s="124">
        <v>-175080348.57362646</v>
      </c>
      <c r="G337" s="124">
        <v>562340903.90805674</v>
      </c>
      <c r="H337" s="125">
        <v>0.96157755953363699</v>
      </c>
    </row>
    <row r="338" spans="1:8" ht="15" customHeight="1" thickBot="1" x14ac:dyDescent="0.3"/>
    <row r="339" spans="1:8" ht="15" customHeight="1" x14ac:dyDescent="0.25">
      <c r="A339" s="119" t="s">
        <v>329</v>
      </c>
      <c r="B339" s="124">
        <v>766886919.49022901</v>
      </c>
      <c r="C339" s="124">
        <v>-176126078.85012951</v>
      </c>
      <c r="D339" s="124">
        <v>590760840.64009953</v>
      </c>
      <c r="E339" s="124">
        <v>737421252.48168314</v>
      </c>
      <c r="F339" s="124">
        <v>-175080348.57362646</v>
      </c>
      <c r="G339" s="124">
        <v>562340903.90805674</v>
      </c>
      <c r="H339" s="126">
        <v>0.96157755953363699</v>
      </c>
    </row>
    <row r="340" spans="1:8" ht="15" customHeight="1" x14ac:dyDescent="0.25"/>
    <row r="341" spans="1:8" ht="15" customHeight="1" x14ac:dyDescent="0.25">
      <c r="A341" s="119" t="s">
        <v>330</v>
      </c>
      <c r="B341" s="117"/>
      <c r="C341" s="117"/>
      <c r="D341" s="117"/>
      <c r="E341" s="117"/>
      <c r="F341" s="117"/>
      <c r="G341" s="117"/>
      <c r="H341" s="120"/>
    </row>
    <row r="342" spans="1:8" ht="15" customHeight="1" x14ac:dyDescent="0.25">
      <c r="A342" s="121" t="s">
        <v>299</v>
      </c>
      <c r="B342" s="117"/>
      <c r="C342" s="117"/>
      <c r="D342" s="117"/>
      <c r="E342" s="117"/>
      <c r="F342" s="117"/>
      <c r="G342" s="117"/>
      <c r="H342" s="120"/>
    </row>
    <row r="343" spans="1:8" ht="15" customHeight="1" x14ac:dyDescent="0.25">
      <c r="A343" s="122" t="s">
        <v>331</v>
      </c>
      <c r="B343" s="117">
        <v>132912422.81015192</v>
      </c>
      <c r="C343" s="117">
        <v>0</v>
      </c>
      <c r="D343" s="117">
        <v>132912422.81015192</v>
      </c>
      <c r="E343" s="117">
        <v>119776594.1550452</v>
      </c>
      <c r="F343" s="117">
        <v>0</v>
      </c>
      <c r="G343" s="117">
        <v>119776594.1550452</v>
      </c>
      <c r="H343" s="123">
        <v>0.90116929345370866</v>
      </c>
    </row>
    <row r="344" spans="1:8" ht="15" customHeight="1" x14ac:dyDescent="0.25">
      <c r="A344" s="122" t="s">
        <v>332</v>
      </c>
      <c r="B344" s="117">
        <v>238485.38327981395</v>
      </c>
      <c r="C344" s="117">
        <v>-238485.38327981395</v>
      </c>
      <c r="D344" s="117">
        <v>0</v>
      </c>
      <c r="E344" s="117">
        <v>227012.48420108441</v>
      </c>
      <c r="F344" s="117">
        <v>-227012.48420108441</v>
      </c>
      <c r="G344" s="117">
        <v>0</v>
      </c>
      <c r="H344" s="123">
        <v>0.95189265303832715</v>
      </c>
    </row>
    <row r="345" spans="1:8" ht="15" customHeight="1" x14ac:dyDescent="0.25">
      <c r="A345" s="122" t="s">
        <v>333</v>
      </c>
      <c r="B345" s="117">
        <v>19007.306085001721</v>
      </c>
      <c r="C345" s="117">
        <v>0</v>
      </c>
      <c r="D345" s="117">
        <v>19007.306085001721</v>
      </c>
      <c r="E345" s="117">
        <v>0</v>
      </c>
      <c r="F345" s="117">
        <v>0</v>
      </c>
      <c r="G345" s="117">
        <v>0</v>
      </c>
      <c r="H345" s="123">
        <v>0</v>
      </c>
    </row>
    <row r="346" spans="1:8" ht="15" customHeight="1" x14ac:dyDescent="0.25">
      <c r="A346" s="122" t="s">
        <v>334</v>
      </c>
      <c r="B346" s="117">
        <v>11886556.27511912</v>
      </c>
      <c r="C346" s="117">
        <v>0</v>
      </c>
      <c r="D346" s="117">
        <v>11886556.27511912</v>
      </c>
      <c r="E346" s="117">
        <v>11314725.588212514</v>
      </c>
      <c r="F346" s="117">
        <v>0</v>
      </c>
      <c r="G346" s="117">
        <v>11314725.588212514</v>
      </c>
      <c r="H346" s="123">
        <v>0.95189265303832704</v>
      </c>
    </row>
    <row r="347" spans="1:8" ht="15" customHeight="1" x14ac:dyDescent="0.25">
      <c r="A347" s="122" t="s">
        <v>335</v>
      </c>
      <c r="B347" s="117">
        <v>1859234.267377197</v>
      </c>
      <c r="C347" s="117">
        <v>0</v>
      </c>
      <c r="D347" s="117">
        <v>1859234.267377197</v>
      </c>
      <c r="E347" s="117">
        <v>1859234.267377197</v>
      </c>
      <c r="F347" s="117">
        <v>0</v>
      </c>
      <c r="G347" s="117">
        <v>1859234.267377197</v>
      </c>
      <c r="H347" s="123">
        <v>1</v>
      </c>
    </row>
    <row r="348" spans="1:8" ht="15" customHeight="1" thickBot="1" x14ac:dyDescent="0.3">
      <c r="A348" s="122" t="s">
        <v>336</v>
      </c>
      <c r="B348" s="117">
        <v>129363.45614473351</v>
      </c>
      <c r="C348" s="117">
        <v>0</v>
      </c>
      <c r="D348" s="117">
        <v>129363.45614473351</v>
      </c>
      <c r="E348" s="117">
        <v>0</v>
      </c>
      <c r="F348" s="117">
        <v>0</v>
      </c>
      <c r="G348" s="117">
        <v>0</v>
      </c>
      <c r="H348" s="123">
        <v>0</v>
      </c>
    </row>
    <row r="349" spans="1:8" ht="15" customHeight="1" x14ac:dyDescent="0.25">
      <c r="A349" s="121" t="s">
        <v>306</v>
      </c>
      <c r="B349" s="124">
        <v>147045069.49815777</v>
      </c>
      <c r="C349" s="124">
        <v>-238485.38327981395</v>
      </c>
      <c r="D349" s="124">
        <v>146806584.11487797</v>
      </c>
      <c r="E349" s="124">
        <v>133177566.494836</v>
      </c>
      <c r="F349" s="124">
        <v>-227012.48420108441</v>
      </c>
      <c r="G349" s="124">
        <v>132950554.01063491</v>
      </c>
      <c r="H349" s="125">
        <v>0.90569215920908175</v>
      </c>
    </row>
    <row r="350" spans="1:8" ht="15" customHeight="1" thickBot="1" x14ac:dyDescent="0.3"/>
    <row r="351" spans="1:8" ht="15" customHeight="1" x14ac:dyDescent="0.25">
      <c r="A351" s="119" t="s">
        <v>337</v>
      </c>
      <c r="B351" s="124">
        <v>147045069.49815777</v>
      </c>
      <c r="C351" s="124">
        <v>-238485.38327981395</v>
      </c>
      <c r="D351" s="124">
        <v>146806584.11487797</v>
      </c>
      <c r="E351" s="124">
        <v>133177566.494836</v>
      </c>
      <c r="F351" s="124">
        <v>-227012.48420108441</v>
      </c>
      <c r="G351" s="124">
        <v>132950554.01063491</v>
      </c>
      <c r="H351" s="126">
        <v>0.90569215920908175</v>
      </c>
    </row>
    <row r="352" spans="1:8" ht="15" customHeight="1" x14ac:dyDescent="0.25"/>
    <row r="353" spans="1:8" ht="15" customHeight="1" x14ac:dyDescent="0.25">
      <c r="A353" s="119" t="s">
        <v>338</v>
      </c>
      <c r="B353" s="117"/>
      <c r="C353" s="117"/>
      <c r="D353" s="117"/>
      <c r="E353" s="117"/>
      <c r="F353" s="117"/>
      <c r="G353" s="117"/>
      <c r="H353" s="120"/>
    </row>
    <row r="354" spans="1:8" ht="15" customHeight="1" x14ac:dyDescent="0.25">
      <c r="A354" s="121" t="s">
        <v>299</v>
      </c>
      <c r="B354" s="117"/>
      <c r="C354" s="117"/>
      <c r="D354" s="117"/>
      <c r="E354" s="117"/>
      <c r="F354" s="117"/>
      <c r="G354" s="117"/>
      <c r="H354" s="120"/>
    </row>
    <row r="355" spans="1:8" ht="15" customHeight="1" x14ac:dyDescent="0.25">
      <c r="A355" s="122" t="s">
        <v>339</v>
      </c>
      <c r="B355" s="117">
        <v>3690099.3112300122</v>
      </c>
      <c r="C355" s="117">
        <v>0</v>
      </c>
      <c r="D355" s="117">
        <v>3690099.3112300122</v>
      </c>
      <c r="E355" s="117">
        <v>3690099.3112300122</v>
      </c>
      <c r="F355" s="117">
        <v>0</v>
      </c>
      <c r="G355" s="117">
        <v>3690099.3112300122</v>
      </c>
      <c r="H355" s="123">
        <v>1</v>
      </c>
    </row>
    <row r="356" spans="1:8" ht="15" customHeight="1" x14ac:dyDescent="0.25">
      <c r="A356" s="122" t="s">
        <v>340</v>
      </c>
      <c r="B356" s="117">
        <v>45988704.730976962</v>
      </c>
      <c r="C356" s="117">
        <v>0</v>
      </c>
      <c r="D356" s="117">
        <v>45988704.730976962</v>
      </c>
      <c r="E356" s="117">
        <v>45988704.730976962</v>
      </c>
      <c r="F356" s="117">
        <v>0</v>
      </c>
      <c r="G356" s="117">
        <v>45988704.730976962</v>
      </c>
      <c r="H356" s="123">
        <v>1</v>
      </c>
    </row>
    <row r="357" spans="1:8" ht="15" customHeight="1" x14ac:dyDescent="0.25">
      <c r="A357" s="122" t="s">
        <v>341</v>
      </c>
      <c r="B357" s="117">
        <v>96447058.665757254</v>
      </c>
      <c r="C357" s="117">
        <v>0</v>
      </c>
      <c r="D357" s="117">
        <v>96447058.665757254</v>
      </c>
      <c r="E357" s="117">
        <v>96447058.665757254</v>
      </c>
      <c r="F357" s="117">
        <v>0</v>
      </c>
      <c r="G357" s="117">
        <v>96447058.665757254</v>
      </c>
      <c r="H357" s="123">
        <v>1</v>
      </c>
    </row>
    <row r="358" spans="1:8" ht="15" customHeight="1" x14ac:dyDescent="0.25">
      <c r="A358" s="122" t="s">
        <v>342</v>
      </c>
      <c r="B358" s="117">
        <v>93131593.106325969</v>
      </c>
      <c r="C358" s="117">
        <v>0</v>
      </c>
      <c r="D358" s="117">
        <v>93131593.106325969</v>
      </c>
      <c r="E358" s="117">
        <v>93131593.106325969</v>
      </c>
      <c r="F358" s="117">
        <v>0</v>
      </c>
      <c r="G358" s="117">
        <v>93131593.106325969</v>
      </c>
      <c r="H358" s="123">
        <v>1</v>
      </c>
    </row>
    <row r="359" spans="1:8" ht="15" customHeight="1" x14ac:dyDescent="0.25">
      <c r="A359" s="122" t="s">
        <v>343</v>
      </c>
      <c r="B359" s="117">
        <v>28993745.473726638</v>
      </c>
      <c r="C359" s="117">
        <v>0</v>
      </c>
      <c r="D359" s="117">
        <v>28993745.473726638</v>
      </c>
      <c r="E359" s="117">
        <v>28993745.473726638</v>
      </c>
      <c r="F359" s="117">
        <v>0</v>
      </c>
      <c r="G359" s="117">
        <v>28993745.473726638</v>
      </c>
      <c r="H359" s="123">
        <v>1</v>
      </c>
    </row>
    <row r="360" spans="1:8" ht="15" customHeight="1" x14ac:dyDescent="0.25">
      <c r="A360" s="122" t="s">
        <v>344</v>
      </c>
      <c r="B360" s="117">
        <v>99107048.749273777</v>
      </c>
      <c r="C360" s="117">
        <v>0</v>
      </c>
      <c r="D360" s="117">
        <v>99107048.749273777</v>
      </c>
      <c r="E360" s="117">
        <v>99107048.749273777</v>
      </c>
      <c r="F360" s="117">
        <v>0</v>
      </c>
      <c r="G360" s="117">
        <v>99107048.749273777</v>
      </c>
      <c r="H360" s="123">
        <v>1</v>
      </c>
    </row>
    <row r="361" spans="1:8" ht="15" customHeight="1" x14ac:dyDescent="0.25">
      <c r="A361" s="122" t="s">
        <v>345</v>
      </c>
      <c r="B361" s="117">
        <v>85248564.014727369</v>
      </c>
      <c r="C361" s="117">
        <v>0</v>
      </c>
      <c r="D361" s="117">
        <v>85248564.014727369</v>
      </c>
      <c r="E361" s="117">
        <v>85248564.014727369</v>
      </c>
      <c r="F361" s="117">
        <v>0</v>
      </c>
      <c r="G361" s="117">
        <v>85248564.014727369</v>
      </c>
      <c r="H361" s="123">
        <v>1</v>
      </c>
    </row>
    <row r="362" spans="1:8" ht="15" customHeight="1" x14ac:dyDescent="0.25">
      <c r="A362" s="122" t="s">
        <v>346</v>
      </c>
      <c r="B362" s="117">
        <v>46623230.11635001</v>
      </c>
      <c r="C362" s="117">
        <v>0</v>
      </c>
      <c r="D362" s="117">
        <v>46623230.11635001</v>
      </c>
      <c r="E362" s="117">
        <v>46623230.11635001</v>
      </c>
      <c r="F362" s="117">
        <v>0</v>
      </c>
      <c r="G362" s="117">
        <v>46623230.11635001</v>
      </c>
      <c r="H362" s="123">
        <v>1</v>
      </c>
    </row>
    <row r="363" spans="1:8" ht="15" customHeight="1" x14ac:dyDescent="0.25">
      <c r="A363" s="122" t="s">
        <v>347</v>
      </c>
      <c r="B363" s="117">
        <v>49939236.328108713</v>
      </c>
      <c r="C363" s="117">
        <v>0</v>
      </c>
      <c r="D363" s="117">
        <v>49939236.328108713</v>
      </c>
      <c r="E363" s="117">
        <v>0</v>
      </c>
      <c r="F363" s="117">
        <v>0</v>
      </c>
      <c r="G363" s="117">
        <v>0</v>
      </c>
      <c r="H363" s="123">
        <v>0</v>
      </c>
    </row>
    <row r="364" spans="1:8" ht="15" customHeight="1" x14ac:dyDescent="0.25">
      <c r="A364" s="122" t="s">
        <v>348</v>
      </c>
      <c r="B364" s="117">
        <v>3595848.457796684</v>
      </c>
      <c r="C364" s="117">
        <v>0</v>
      </c>
      <c r="D364" s="117">
        <v>3595848.457796684</v>
      </c>
      <c r="E364" s="117">
        <v>0</v>
      </c>
      <c r="F364" s="117">
        <v>0</v>
      </c>
      <c r="G364" s="117">
        <v>0</v>
      </c>
      <c r="H364" s="123">
        <v>0</v>
      </c>
    </row>
    <row r="365" spans="1:8" ht="15" customHeight="1" x14ac:dyDescent="0.25">
      <c r="A365" s="122" t="s">
        <v>349</v>
      </c>
      <c r="B365" s="117">
        <v>20236618.096071251</v>
      </c>
      <c r="C365" s="117">
        <v>0</v>
      </c>
      <c r="D365" s="117">
        <v>20236618.096071251</v>
      </c>
      <c r="E365" s="117">
        <v>0</v>
      </c>
      <c r="F365" s="117">
        <v>0</v>
      </c>
      <c r="G365" s="117">
        <v>0</v>
      </c>
      <c r="H365" s="123">
        <v>0</v>
      </c>
    </row>
    <row r="366" spans="1:8" ht="15" customHeight="1" x14ac:dyDescent="0.25">
      <c r="A366" s="122" t="s">
        <v>350</v>
      </c>
      <c r="B366" s="117">
        <v>188739.67396592189</v>
      </c>
      <c r="C366" s="117">
        <v>-188739.67396592189</v>
      </c>
      <c r="D366" s="117">
        <v>0</v>
      </c>
      <c r="E366" s="117">
        <v>179659.90898501026</v>
      </c>
      <c r="F366" s="117">
        <v>-179659.90898501026</v>
      </c>
      <c r="G366" s="117">
        <v>0</v>
      </c>
      <c r="H366" s="123">
        <v>0.95189265303832715</v>
      </c>
    </row>
    <row r="367" spans="1:8" ht="15" customHeight="1" x14ac:dyDescent="0.25">
      <c r="A367" s="122" t="s">
        <v>351</v>
      </c>
      <c r="B367" s="117">
        <v>3815395.6584614767</v>
      </c>
      <c r="C367" s="117">
        <v>-3815395.6584614767</v>
      </c>
      <c r="D367" s="117">
        <v>0</v>
      </c>
      <c r="E367" s="117">
        <v>3815395.6584614767</v>
      </c>
      <c r="F367" s="117">
        <v>-3815395.6584614767</v>
      </c>
      <c r="G367" s="117">
        <v>0</v>
      </c>
      <c r="H367" s="123">
        <v>1</v>
      </c>
    </row>
    <row r="368" spans="1:8" ht="15" customHeight="1" thickBot="1" x14ac:dyDescent="0.3">
      <c r="A368" s="122" t="s">
        <v>352</v>
      </c>
      <c r="B368" s="117">
        <v>2943371.6975510498</v>
      </c>
      <c r="C368" s="117">
        <v>-2943371.6975510498</v>
      </c>
      <c r="D368" s="117">
        <v>0</v>
      </c>
      <c r="E368" s="117">
        <v>2943371.6975510498</v>
      </c>
      <c r="F368" s="117">
        <v>-2943371.6975510498</v>
      </c>
      <c r="G368" s="117">
        <v>0</v>
      </c>
      <c r="H368" s="123">
        <v>1</v>
      </c>
    </row>
    <row r="369" spans="1:8" ht="15" customHeight="1" x14ac:dyDescent="0.25">
      <c r="A369" s="121" t="s">
        <v>306</v>
      </c>
      <c r="B369" s="124">
        <v>579949254.08032298</v>
      </c>
      <c r="C369" s="124">
        <v>-6947507.0299784485</v>
      </c>
      <c r="D369" s="124">
        <v>573001747.05034459</v>
      </c>
      <c r="E369" s="124">
        <v>506168471.43336552</v>
      </c>
      <c r="F369" s="124">
        <v>-6938427.2649975363</v>
      </c>
      <c r="G369" s="124">
        <v>499230044.16836798</v>
      </c>
      <c r="H369" s="125">
        <v>0.87278062325649819</v>
      </c>
    </row>
    <row r="370" spans="1:8" ht="15" customHeight="1" thickBot="1" x14ac:dyDescent="0.3"/>
    <row r="371" spans="1:8" ht="15" customHeight="1" x14ac:dyDescent="0.25">
      <c r="A371" s="119" t="s">
        <v>354</v>
      </c>
      <c r="B371" s="124">
        <v>579949254.08032298</v>
      </c>
      <c r="C371" s="124">
        <v>-6947507.0299784485</v>
      </c>
      <c r="D371" s="124">
        <v>573001747.05034459</v>
      </c>
      <c r="E371" s="124">
        <v>506168471.43336552</v>
      </c>
      <c r="F371" s="124">
        <v>-6938427.2649975363</v>
      </c>
      <c r="G371" s="124">
        <v>499230044.16836798</v>
      </c>
      <c r="H371" s="126">
        <v>0.87278062325649819</v>
      </c>
    </row>
    <row r="372" spans="1:8" ht="15" customHeight="1" x14ac:dyDescent="0.25"/>
    <row r="373" spans="1:8" ht="15" customHeight="1" x14ac:dyDescent="0.25">
      <c r="A373" s="119" t="s">
        <v>355</v>
      </c>
      <c r="B373" s="117"/>
      <c r="C373" s="117"/>
      <c r="D373" s="117"/>
      <c r="E373" s="117"/>
      <c r="F373" s="117"/>
      <c r="G373" s="117"/>
      <c r="H373" s="120"/>
    </row>
    <row r="374" spans="1:8" ht="15" customHeight="1" x14ac:dyDescent="0.25">
      <c r="A374" s="121" t="s">
        <v>299</v>
      </c>
      <c r="B374" s="117"/>
      <c r="C374" s="117"/>
      <c r="D374" s="117"/>
      <c r="E374" s="117"/>
      <c r="F374" s="117"/>
      <c r="G374" s="117"/>
      <c r="H374" s="120"/>
    </row>
    <row r="375" spans="1:8" ht="15" customHeight="1" x14ac:dyDescent="0.25">
      <c r="A375" s="122" t="s">
        <v>356</v>
      </c>
      <c r="B375" s="117">
        <v>10585871.562379092</v>
      </c>
      <c r="C375" s="117">
        <v>0</v>
      </c>
      <c r="D375" s="117">
        <v>10585871.562379092</v>
      </c>
      <c r="E375" s="117">
        <v>0</v>
      </c>
      <c r="F375" s="117">
        <v>0</v>
      </c>
      <c r="G375" s="117">
        <v>0</v>
      </c>
      <c r="H375" s="123">
        <v>0</v>
      </c>
    </row>
    <row r="376" spans="1:8" ht="15" customHeight="1" x14ac:dyDescent="0.25">
      <c r="A376" s="122" t="s">
        <v>357</v>
      </c>
      <c r="B376" s="117">
        <v>53025236.761246353</v>
      </c>
      <c r="C376" s="117">
        <v>0</v>
      </c>
      <c r="D376" s="117">
        <v>53025236.761246353</v>
      </c>
      <c r="E376" s="117">
        <v>0</v>
      </c>
      <c r="F376" s="117">
        <v>0</v>
      </c>
      <c r="G376" s="117">
        <v>0</v>
      </c>
      <c r="H376" s="123">
        <v>0</v>
      </c>
    </row>
    <row r="377" spans="1:8" ht="15" customHeight="1" x14ac:dyDescent="0.25">
      <c r="A377" s="122" t="s">
        <v>358</v>
      </c>
      <c r="B377" s="117">
        <v>233473.98353343803</v>
      </c>
      <c r="C377" s="117">
        <v>-233473.98353343803</v>
      </c>
      <c r="D377" s="117">
        <v>0</v>
      </c>
      <c r="E377" s="117">
        <v>233473.98353343803</v>
      </c>
      <c r="F377" s="117">
        <v>-233473.98353343803</v>
      </c>
      <c r="G377" s="117">
        <v>0</v>
      </c>
      <c r="H377" s="123">
        <v>1</v>
      </c>
    </row>
    <row r="378" spans="1:8" ht="15" customHeight="1" thickBot="1" x14ac:dyDescent="0.3">
      <c r="A378" s="122" t="s">
        <v>359</v>
      </c>
      <c r="B378" s="117">
        <v>63841.062152458595</v>
      </c>
      <c r="C378" s="117">
        <v>-63841.062152458595</v>
      </c>
      <c r="D378" s="117">
        <v>0</v>
      </c>
      <c r="E378" s="117">
        <v>60769.838025088546</v>
      </c>
      <c r="F378" s="117">
        <v>-60769.838025088546</v>
      </c>
      <c r="G378" s="117">
        <v>0</v>
      </c>
      <c r="H378" s="123">
        <v>0.95189265303832715</v>
      </c>
    </row>
    <row r="379" spans="1:8" ht="15" customHeight="1" x14ac:dyDescent="0.25">
      <c r="A379" s="121" t="s">
        <v>306</v>
      </c>
      <c r="B379" s="124">
        <v>63908423.36931134</v>
      </c>
      <c r="C379" s="124">
        <v>-297315.04568589665</v>
      </c>
      <c r="D379" s="124">
        <v>63611108.323625445</v>
      </c>
      <c r="E379" s="124">
        <v>294243.8215585266</v>
      </c>
      <c r="F379" s="124">
        <v>-294243.8215585266</v>
      </c>
      <c r="G379" s="124">
        <v>0</v>
      </c>
      <c r="H379" s="125">
        <v>4.6041477170882883E-3</v>
      </c>
    </row>
    <row r="380" spans="1:8" ht="15" customHeight="1" thickBot="1" x14ac:dyDescent="0.3"/>
    <row r="381" spans="1:8" ht="15" customHeight="1" x14ac:dyDescent="0.25">
      <c r="A381" s="119" t="s">
        <v>360</v>
      </c>
      <c r="B381" s="124">
        <v>63908423.36931134</v>
      </c>
      <c r="C381" s="124">
        <v>-297315.04568589665</v>
      </c>
      <c r="D381" s="124">
        <v>63611108.323625445</v>
      </c>
      <c r="E381" s="124">
        <v>294243.8215585266</v>
      </c>
      <c r="F381" s="124">
        <v>-294243.8215585266</v>
      </c>
      <c r="G381" s="124">
        <v>0</v>
      </c>
      <c r="H381" s="126">
        <v>4.6041477170882883E-3</v>
      </c>
    </row>
    <row r="382" spans="1:8" ht="15" customHeight="1" x14ac:dyDescent="0.25"/>
    <row r="383" spans="1:8" ht="15" customHeight="1" x14ac:dyDescent="0.25">
      <c r="A383" s="119" t="s">
        <v>361</v>
      </c>
      <c r="B383" s="117"/>
      <c r="C383" s="117"/>
      <c r="D383" s="117"/>
      <c r="E383" s="117"/>
      <c r="F383" s="117"/>
      <c r="G383" s="117"/>
      <c r="H383" s="120"/>
    </row>
    <row r="384" spans="1:8" ht="15" customHeight="1" x14ac:dyDescent="0.25">
      <c r="A384" s="121" t="s">
        <v>362</v>
      </c>
      <c r="B384" s="117"/>
      <c r="C384" s="117"/>
      <c r="D384" s="117"/>
      <c r="E384" s="117"/>
      <c r="F384" s="117"/>
      <c r="G384" s="117"/>
      <c r="H384" s="120"/>
    </row>
    <row r="385" spans="1:8" ht="15" customHeight="1" x14ac:dyDescent="0.25">
      <c r="A385" s="122" t="s">
        <v>363</v>
      </c>
      <c r="B385" s="117">
        <v>93907759.840000004</v>
      </c>
      <c r="C385" s="117">
        <v>0</v>
      </c>
      <c r="D385" s="117">
        <v>93907759.840000004</v>
      </c>
      <c r="E385" s="117">
        <v>0</v>
      </c>
      <c r="F385" s="117">
        <v>0</v>
      </c>
      <c r="G385" s="117">
        <v>0</v>
      </c>
      <c r="H385" s="123">
        <v>0</v>
      </c>
    </row>
    <row r="386" spans="1:8" ht="15" customHeight="1" x14ac:dyDescent="0.25">
      <c r="A386" s="122" t="s">
        <v>364</v>
      </c>
      <c r="B386" s="117">
        <v>-7191144</v>
      </c>
      <c r="C386" s="117">
        <v>0</v>
      </c>
      <c r="D386" s="117">
        <v>-7191144</v>
      </c>
      <c r="E386" s="117">
        <v>-5591328.4555034228</v>
      </c>
      <c r="F386" s="117">
        <v>0</v>
      </c>
      <c r="G386" s="117">
        <v>-5591328.4555034228</v>
      </c>
      <c r="H386" s="123">
        <v>0.77752975820028392</v>
      </c>
    </row>
    <row r="387" spans="1:8" ht="15" customHeight="1" x14ac:dyDescent="0.25">
      <c r="A387" s="122" t="s">
        <v>365</v>
      </c>
      <c r="B387" s="117">
        <v>-93043496.679999977</v>
      </c>
      <c r="C387" s="117">
        <v>0</v>
      </c>
      <c r="D387" s="117">
        <v>-93043496.679999977</v>
      </c>
      <c r="E387" s="117">
        <v>0</v>
      </c>
      <c r="F387" s="117">
        <v>0</v>
      </c>
      <c r="G387" s="117">
        <v>0</v>
      </c>
      <c r="H387" s="123">
        <v>0</v>
      </c>
    </row>
    <row r="388" spans="1:8" ht="15" customHeight="1" x14ac:dyDescent="0.25">
      <c r="A388" s="122" t="s">
        <v>366</v>
      </c>
      <c r="B388" s="117">
        <v>55767857.142857015</v>
      </c>
      <c r="C388" s="117">
        <v>-55767857.142857015</v>
      </c>
      <c r="D388" s="117">
        <v>0</v>
      </c>
      <c r="E388" s="117">
        <v>55767857.142857015</v>
      </c>
      <c r="F388" s="117">
        <v>-55767857.142857015</v>
      </c>
      <c r="G388" s="117">
        <v>0</v>
      </c>
      <c r="H388" s="123">
        <v>1</v>
      </c>
    </row>
    <row r="389" spans="1:8" ht="15" customHeight="1" x14ac:dyDescent="0.25">
      <c r="A389" s="122" t="s">
        <v>367</v>
      </c>
      <c r="B389" s="117">
        <v>101375889.24454215</v>
      </c>
      <c r="C389" s="117">
        <v>-101375889.24454215</v>
      </c>
      <c r="D389" s="117">
        <v>0</v>
      </c>
      <c r="E389" s="117">
        <v>101375889.24454215</v>
      </c>
      <c r="F389" s="117">
        <v>-101375889.24454215</v>
      </c>
      <c r="G389" s="117">
        <v>0</v>
      </c>
      <c r="H389" s="123">
        <v>1</v>
      </c>
    </row>
    <row r="390" spans="1:8" ht="15" customHeight="1" x14ac:dyDescent="0.25">
      <c r="A390" s="122" t="s">
        <v>372</v>
      </c>
      <c r="B390" s="117">
        <v>1948260</v>
      </c>
      <c r="C390" s="117">
        <v>-1948260</v>
      </c>
      <c r="D390" s="117">
        <v>0</v>
      </c>
      <c r="E390" s="117">
        <v>1854534.3802084513</v>
      </c>
      <c r="F390" s="117">
        <v>-1854534.3802084513</v>
      </c>
      <c r="G390" s="117">
        <v>0</v>
      </c>
      <c r="H390" s="123">
        <v>0.95189265303832715</v>
      </c>
    </row>
    <row r="391" spans="1:8" ht="15" customHeight="1" x14ac:dyDescent="0.25">
      <c r="A391" s="122" t="s">
        <v>373</v>
      </c>
      <c r="B391" s="117">
        <v>-10101168</v>
      </c>
      <c r="C391" s="117">
        <v>10101168</v>
      </c>
      <c r="D391" s="117">
        <v>0</v>
      </c>
      <c r="E391" s="117">
        <v>-9615227.6063058525</v>
      </c>
      <c r="F391" s="117">
        <v>9615227.6063058525</v>
      </c>
      <c r="G391" s="117">
        <v>0</v>
      </c>
      <c r="H391" s="123">
        <v>0.95189265303832715</v>
      </c>
    </row>
    <row r="392" spans="1:8" ht="15" customHeight="1" thickBot="1" x14ac:dyDescent="0.3">
      <c r="A392" s="122" t="s">
        <v>375</v>
      </c>
      <c r="B392" s="117">
        <v>-1229710.44</v>
      </c>
      <c r="C392" s="117">
        <v>0</v>
      </c>
      <c r="D392" s="117">
        <v>-1229710.44</v>
      </c>
      <c r="E392" s="117">
        <v>0</v>
      </c>
      <c r="F392" s="117">
        <v>0</v>
      </c>
      <c r="G392" s="117">
        <v>0</v>
      </c>
      <c r="H392" s="123">
        <v>0</v>
      </c>
    </row>
    <row r="393" spans="1:8" ht="15" customHeight="1" x14ac:dyDescent="0.25">
      <c r="A393" s="121" t="s">
        <v>376</v>
      </c>
      <c r="B393" s="124">
        <v>141434247.1073992</v>
      </c>
      <c r="C393" s="124">
        <v>-148990838.38739917</v>
      </c>
      <c r="D393" s="124">
        <v>-7556591.2799999714</v>
      </c>
      <c r="E393" s="124">
        <v>143791724.70579833</v>
      </c>
      <c r="F393" s="124">
        <v>-149383053.16130179</v>
      </c>
      <c r="G393" s="124">
        <v>-5591328.4555034637</v>
      </c>
      <c r="H393" s="125">
        <v>1.016668364604854</v>
      </c>
    </row>
    <row r="394" spans="1:8" ht="15" customHeight="1" thickBot="1" x14ac:dyDescent="0.3"/>
    <row r="395" spans="1:8" ht="15" customHeight="1" x14ac:dyDescent="0.25">
      <c r="A395" s="119" t="s">
        <v>377</v>
      </c>
      <c r="B395" s="124">
        <v>141434247.1073992</v>
      </c>
      <c r="C395" s="124">
        <v>-148990838.38739917</v>
      </c>
      <c r="D395" s="124">
        <v>-7556591.2799999714</v>
      </c>
      <c r="E395" s="124">
        <v>143791724.70579833</v>
      </c>
      <c r="F395" s="124">
        <v>-149383053.16130179</v>
      </c>
      <c r="G395" s="124">
        <v>-5591328.4555034637</v>
      </c>
      <c r="H395" s="126">
        <v>1.016668364604854</v>
      </c>
    </row>
    <row r="396" spans="1:8" ht="15" customHeight="1" thickBot="1" x14ac:dyDescent="0.3"/>
    <row r="397" spans="1:8" ht="15" customHeight="1" x14ac:dyDescent="0.25">
      <c r="A397" s="118" t="s">
        <v>378</v>
      </c>
      <c r="B397" s="124">
        <v>2170061420.6381969</v>
      </c>
      <c r="C397" s="124">
        <v>-373952562.36267364</v>
      </c>
      <c r="D397" s="124">
        <v>1796108858.2755232</v>
      </c>
      <c r="E397" s="124">
        <v>1883899440.7412643</v>
      </c>
      <c r="F397" s="124">
        <v>-373211249.44690973</v>
      </c>
      <c r="G397" s="124">
        <v>1510688191.2943547</v>
      </c>
      <c r="H397" s="126">
        <v>0.86813185231744516</v>
      </c>
    </row>
    <row r="398" spans="1:8" ht="15" customHeight="1" x14ac:dyDescent="0.25"/>
    <row r="399" spans="1:8" ht="15" customHeight="1" x14ac:dyDescent="0.25">
      <c r="A399" s="118" t="s">
        <v>379</v>
      </c>
      <c r="B399" s="117"/>
      <c r="C399" s="117"/>
      <c r="D399" s="117"/>
      <c r="E399" s="117"/>
      <c r="F399" s="117"/>
      <c r="G399" s="117"/>
      <c r="H399" s="117"/>
    </row>
    <row r="400" spans="1:8" ht="15" customHeight="1" x14ac:dyDescent="0.25">
      <c r="A400" s="119" t="s">
        <v>380</v>
      </c>
      <c r="B400" s="117"/>
      <c r="C400" s="117"/>
      <c r="D400" s="117"/>
      <c r="E400" s="117"/>
      <c r="F400" s="117"/>
      <c r="G400" s="117"/>
      <c r="H400" s="120"/>
    </row>
    <row r="401" spans="1:8" ht="15" customHeight="1" x14ac:dyDescent="0.25">
      <c r="A401" s="121" t="s">
        <v>381</v>
      </c>
      <c r="B401" s="117"/>
      <c r="C401" s="117"/>
      <c r="D401" s="117"/>
      <c r="E401" s="117"/>
      <c r="F401" s="117"/>
      <c r="G401" s="117"/>
      <c r="H401" s="120"/>
    </row>
    <row r="402" spans="1:8" ht="15" customHeight="1" x14ac:dyDescent="0.25">
      <c r="A402" s="122" t="s">
        <v>382</v>
      </c>
      <c r="B402" s="117">
        <v>44107103.535499908</v>
      </c>
      <c r="C402" s="117">
        <v>0</v>
      </c>
      <c r="D402" s="117">
        <v>44107103.535499908</v>
      </c>
      <c r="E402" s="117">
        <v>0</v>
      </c>
      <c r="F402" s="117">
        <v>0</v>
      </c>
      <c r="G402" s="117">
        <v>0</v>
      </c>
      <c r="H402" s="123">
        <v>0</v>
      </c>
    </row>
    <row r="403" spans="1:8" ht="15" customHeight="1" x14ac:dyDescent="0.25">
      <c r="A403" s="122" t="s">
        <v>383</v>
      </c>
      <c r="B403" s="117">
        <v>172454.323</v>
      </c>
      <c r="C403" s="117">
        <v>-172454.323</v>
      </c>
      <c r="D403" s="117">
        <v>0</v>
      </c>
      <c r="E403" s="117">
        <v>164158.00304839862</v>
      </c>
      <c r="F403" s="117">
        <v>-164158.00304839862</v>
      </c>
      <c r="G403" s="117">
        <v>0</v>
      </c>
      <c r="H403" s="123">
        <v>0.95189265303832726</v>
      </c>
    </row>
    <row r="404" spans="1:8" ht="15" customHeight="1" x14ac:dyDescent="0.25">
      <c r="A404" s="122" t="s">
        <v>384</v>
      </c>
      <c r="B404" s="117">
        <v>1157434.6330000001</v>
      </c>
      <c r="C404" s="117">
        <v>-1157434.6330000001</v>
      </c>
      <c r="D404" s="117">
        <v>0</v>
      </c>
      <c r="E404" s="117">
        <v>1157434.6330000001</v>
      </c>
      <c r="F404" s="117">
        <v>-1157434.6330000001</v>
      </c>
      <c r="G404" s="117">
        <v>0</v>
      </c>
      <c r="H404" s="123">
        <v>1</v>
      </c>
    </row>
    <row r="405" spans="1:8" ht="15" customHeight="1" x14ac:dyDescent="0.25">
      <c r="A405" s="122" t="s">
        <v>385</v>
      </c>
      <c r="B405" s="117">
        <v>178560.36074999996</v>
      </c>
      <c r="C405" s="117">
        <v>-178560.36074999996</v>
      </c>
      <c r="D405" s="117">
        <v>0</v>
      </c>
      <c r="E405" s="117">
        <v>169970.29552179825</v>
      </c>
      <c r="F405" s="117">
        <v>-169970.29552179825</v>
      </c>
      <c r="G405" s="117">
        <v>0</v>
      </c>
      <c r="H405" s="123">
        <v>0.95189265303832715</v>
      </c>
    </row>
    <row r="406" spans="1:8" ht="15" customHeight="1" x14ac:dyDescent="0.25">
      <c r="A406" s="122" t="s">
        <v>386</v>
      </c>
      <c r="B406" s="117">
        <v>543069999.99999964</v>
      </c>
      <c r="C406" s="117">
        <v>0</v>
      </c>
      <c r="D406" s="117">
        <v>543069999.99999964</v>
      </c>
      <c r="E406" s="117">
        <v>422253085.78582788</v>
      </c>
      <c r="F406" s="117">
        <v>0</v>
      </c>
      <c r="G406" s="117">
        <v>422253085.78582788</v>
      </c>
      <c r="H406" s="123">
        <v>0.7775297582002838</v>
      </c>
    </row>
    <row r="407" spans="1:8" ht="15" customHeight="1" x14ac:dyDescent="0.25">
      <c r="A407" s="122" t="s">
        <v>387</v>
      </c>
      <c r="B407" s="117">
        <v>23193.033750000002</v>
      </c>
      <c r="C407" s="117">
        <v>-23193.033750000002</v>
      </c>
      <c r="D407" s="117">
        <v>0</v>
      </c>
      <c r="E407" s="117">
        <v>23193.033750000002</v>
      </c>
      <c r="F407" s="117">
        <v>-23193.033750000002</v>
      </c>
      <c r="G407" s="117">
        <v>0</v>
      </c>
      <c r="H407" s="123">
        <v>1</v>
      </c>
    </row>
    <row r="408" spans="1:8" ht="15" customHeight="1" x14ac:dyDescent="0.25">
      <c r="A408" s="122" t="s">
        <v>388</v>
      </c>
      <c r="B408" s="117">
        <v>478582361.13273132</v>
      </c>
      <c r="C408" s="117">
        <v>-478582361.13273132</v>
      </c>
      <c r="D408" s="117">
        <v>0</v>
      </c>
      <c r="E408" s="117">
        <v>478582361.13273132</v>
      </c>
      <c r="F408" s="117">
        <v>-478582361.13273132</v>
      </c>
      <c r="G408" s="117">
        <v>0</v>
      </c>
      <c r="H408" s="123">
        <v>1</v>
      </c>
    </row>
    <row r="409" spans="1:8" ht="15" customHeight="1" x14ac:dyDescent="0.25">
      <c r="A409" s="122" t="s">
        <v>389</v>
      </c>
      <c r="B409" s="117">
        <v>259527367.74464348</v>
      </c>
      <c r="C409" s="117">
        <v>-259527367.74464348</v>
      </c>
      <c r="D409" s="117">
        <v>0</v>
      </c>
      <c r="E409" s="117">
        <v>259527367.74464348</v>
      </c>
      <c r="F409" s="117">
        <v>-259527367.74464348</v>
      </c>
      <c r="G409" s="117">
        <v>0</v>
      </c>
      <c r="H409" s="123">
        <v>1</v>
      </c>
    </row>
    <row r="410" spans="1:8" ht="15" customHeight="1" x14ac:dyDescent="0.25">
      <c r="A410" s="122" t="s">
        <v>390</v>
      </c>
      <c r="B410" s="117">
        <v>12280411.204497969</v>
      </c>
      <c r="C410" s="117">
        <v>-12280411.204497969</v>
      </c>
      <c r="D410" s="117">
        <v>0</v>
      </c>
      <c r="E410" s="117">
        <v>12280411.204497969</v>
      </c>
      <c r="F410" s="117">
        <v>-12280411.204497969</v>
      </c>
      <c r="G410" s="117">
        <v>0</v>
      </c>
      <c r="H410" s="123">
        <v>1</v>
      </c>
    </row>
    <row r="411" spans="1:8" ht="15" customHeight="1" x14ac:dyDescent="0.25">
      <c r="A411" s="122" t="s">
        <v>391</v>
      </c>
      <c r="B411" s="117">
        <v>4573409.8721907483</v>
      </c>
      <c r="C411" s="117">
        <v>0</v>
      </c>
      <c r="D411" s="117">
        <v>4573409.8721907483</v>
      </c>
      <c r="E411" s="117">
        <v>4573409.8721907483</v>
      </c>
      <c r="F411" s="117">
        <v>0</v>
      </c>
      <c r="G411" s="117">
        <v>4573409.8721907483</v>
      </c>
      <c r="H411" s="123">
        <v>1</v>
      </c>
    </row>
    <row r="412" spans="1:8" ht="15" customHeight="1" x14ac:dyDescent="0.25">
      <c r="A412" s="122" t="s">
        <v>392</v>
      </c>
      <c r="B412" s="117">
        <v>353675.84268954152</v>
      </c>
      <c r="C412" s="117">
        <v>-353675.84268954152</v>
      </c>
      <c r="D412" s="117">
        <v>0</v>
      </c>
      <c r="E412" s="117">
        <v>353675.84268954152</v>
      </c>
      <c r="F412" s="117">
        <v>-353675.84268954152</v>
      </c>
      <c r="G412" s="117">
        <v>0</v>
      </c>
      <c r="H412" s="123">
        <v>1</v>
      </c>
    </row>
    <row r="413" spans="1:8" ht="15" customHeight="1" x14ac:dyDescent="0.25">
      <c r="A413" s="122" t="s">
        <v>393</v>
      </c>
      <c r="B413" s="117">
        <v>42468.048675718368</v>
      </c>
      <c r="C413" s="117">
        <v>-42468.048675718368</v>
      </c>
      <c r="D413" s="117">
        <v>0</v>
      </c>
      <c r="E413" s="117">
        <v>42468.048675718368</v>
      </c>
      <c r="F413" s="117">
        <v>-42468.048675718368</v>
      </c>
      <c r="G413" s="117">
        <v>0</v>
      </c>
      <c r="H413" s="123">
        <v>1</v>
      </c>
    </row>
    <row r="414" spans="1:8" ht="15" customHeight="1" x14ac:dyDescent="0.25">
      <c r="A414" s="122" t="s">
        <v>394</v>
      </c>
      <c r="B414" s="117">
        <v>2581281.8224321296</v>
      </c>
      <c r="C414" s="117">
        <v>-2581281.8224321296</v>
      </c>
      <c r="D414" s="117">
        <v>0</v>
      </c>
      <c r="E414" s="117">
        <v>2581281.8224321296</v>
      </c>
      <c r="F414" s="117">
        <v>-2581281.8224321296</v>
      </c>
      <c r="G414" s="117">
        <v>0</v>
      </c>
      <c r="H414" s="123">
        <v>1</v>
      </c>
    </row>
    <row r="415" spans="1:8" ht="15" customHeight="1" x14ac:dyDescent="0.25">
      <c r="A415" s="122" t="s">
        <v>395</v>
      </c>
      <c r="B415" s="117">
        <v>228484.40601437303</v>
      </c>
      <c r="C415" s="117">
        <v>-228484.40601437303</v>
      </c>
      <c r="D415" s="117">
        <v>0</v>
      </c>
      <c r="E415" s="117">
        <v>228484.40601437303</v>
      </c>
      <c r="F415" s="117">
        <v>-228484.40601437303</v>
      </c>
      <c r="G415" s="117">
        <v>0</v>
      </c>
      <c r="H415" s="123">
        <v>1</v>
      </c>
    </row>
    <row r="416" spans="1:8" ht="15" customHeight="1" x14ac:dyDescent="0.25">
      <c r="A416" s="122" t="s">
        <v>396</v>
      </c>
      <c r="B416" s="117">
        <v>137945.67535898788</v>
      </c>
      <c r="C416" s="117">
        <v>-137945.67535898788</v>
      </c>
      <c r="D416" s="117">
        <v>0</v>
      </c>
      <c r="E416" s="117">
        <v>137945.67535898788</v>
      </c>
      <c r="F416" s="117">
        <v>-137945.67535898788</v>
      </c>
      <c r="G416" s="117">
        <v>0</v>
      </c>
      <c r="H416" s="123">
        <v>1</v>
      </c>
    </row>
    <row r="417" spans="1:8" ht="15" customHeight="1" thickBot="1" x14ac:dyDescent="0.3">
      <c r="A417" s="122" t="s">
        <v>397</v>
      </c>
      <c r="B417" s="117">
        <v>53714.54</v>
      </c>
      <c r="C417" s="117">
        <v>0</v>
      </c>
      <c r="D417" s="117">
        <v>53714.54</v>
      </c>
      <c r="E417" s="117">
        <v>0</v>
      </c>
      <c r="F417" s="117">
        <v>0</v>
      </c>
      <c r="G417" s="117">
        <v>0</v>
      </c>
      <c r="H417" s="123">
        <v>0</v>
      </c>
    </row>
    <row r="418" spans="1:8" ht="15" customHeight="1" x14ac:dyDescent="0.25">
      <c r="A418" s="121" t="s">
        <v>398</v>
      </c>
      <c r="B418" s="124">
        <v>1347069866.1752338</v>
      </c>
      <c r="C418" s="124">
        <v>-755265638.22754347</v>
      </c>
      <c r="D418" s="124">
        <v>591804227.94769037</v>
      </c>
      <c r="E418" s="124">
        <v>1182075247.5003824</v>
      </c>
      <c r="F418" s="124">
        <v>-755248751.84236372</v>
      </c>
      <c r="G418" s="124">
        <v>426826495.65801871</v>
      </c>
      <c r="H418" s="125">
        <v>0.87751591597596612</v>
      </c>
    </row>
    <row r="419" spans="1:8" ht="15" customHeight="1" thickBot="1" x14ac:dyDescent="0.3"/>
    <row r="420" spans="1:8" ht="15" customHeight="1" x14ac:dyDescent="0.25">
      <c r="A420" s="119" t="s">
        <v>399</v>
      </c>
      <c r="B420" s="124">
        <v>1347069866.1752338</v>
      </c>
      <c r="C420" s="124">
        <v>-755265638.22754347</v>
      </c>
      <c r="D420" s="124">
        <v>591804227.94769037</v>
      </c>
      <c r="E420" s="124">
        <v>1182075247.5003824</v>
      </c>
      <c r="F420" s="124">
        <v>-755248751.84236372</v>
      </c>
      <c r="G420" s="124">
        <v>426826495.65801871</v>
      </c>
      <c r="H420" s="126">
        <v>0.87751591597596612</v>
      </c>
    </row>
    <row r="421" spans="1:8" ht="15" customHeight="1" thickBot="1" x14ac:dyDescent="0.3"/>
    <row r="422" spans="1:8" ht="15" customHeight="1" x14ac:dyDescent="0.25">
      <c r="A422" s="118" t="s">
        <v>400</v>
      </c>
      <c r="B422" s="124">
        <v>1347069866.1752338</v>
      </c>
      <c r="C422" s="124">
        <v>-755265638.22754347</v>
      </c>
      <c r="D422" s="124">
        <v>591804227.94769037</v>
      </c>
      <c r="E422" s="124">
        <v>1182075247.5003824</v>
      </c>
      <c r="F422" s="124">
        <v>-755248751.84236372</v>
      </c>
      <c r="G422" s="124">
        <v>426826495.65801871</v>
      </c>
      <c r="H422" s="126">
        <v>0.87751591597596612</v>
      </c>
    </row>
    <row r="423" spans="1:8" ht="15" customHeight="1" x14ac:dyDescent="0.25"/>
    <row r="424" spans="1:8" ht="15" customHeight="1" x14ac:dyDescent="0.25">
      <c r="A424" s="118" t="s">
        <v>401</v>
      </c>
      <c r="B424" s="117"/>
      <c r="C424" s="117"/>
      <c r="D424" s="117"/>
      <c r="E424" s="117"/>
      <c r="F424" s="117"/>
      <c r="G424" s="117"/>
      <c r="H424" s="117"/>
    </row>
    <row r="425" spans="1:8" ht="15" customHeight="1" x14ac:dyDescent="0.25">
      <c r="A425" s="119" t="s">
        <v>401</v>
      </c>
      <c r="B425" s="117"/>
      <c r="C425" s="117"/>
      <c r="D425" s="117"/>
      <c r="E425" s="117"/>
      <c r="F425" s="117"/>
      <c r="G425" s="117"/>
      <c r="H425" s="120"/>
    </row>
    <row r="426" spans="1:8" ht="15" customHeight="1" x14ac:dyDescent="0.25">
      <c r="A426" s="121" t="s">
        <v>402</v>
      </c>
      <c r="B426" s="117"/>
      <c r="C426" s="117"/>
      <c r="D426" s="117"/>
      <c r="E426" s="117"/>
      <c r="F426" s="117"/>
      <c r="G426" s="117"/>
      <c r="H426" s="120"/>
    </row>
    <row r="427" spans="1:8" ht="15" customHeight="1" x14ac:dyDescent="0.25">
      <c r="A427" s="122" t="s">
        <v>403</v>
      </c>
      <c r="B427" s="117">
        <v>746331233.91249645</v>
      </c>
      <c r="C427" s="117">
        <v>-74147021.601316899</v>
      </c>
      <c r="D427" s="117">
        <v>672184212.31117952</v>
      </c>
      <c r="E427" s="117">
        <v>580294743.84130287</v>
      </c>
      <c r="F427" s="117">
        <v>-84155665.745473742</v>
      </c>
      <c r="G427" s="117">
        <v>496139078.09582913</v>
      </c>
      <c r="H427" s="123">
        <v>0.77752975820028392</v>
      </c>
    </row>
    <row r="428" spans="1:8" ht="15" customHeight="1" thickBot="1" x14ac:dyDescent="0.3">
      <c r="A428" s="122" t="s">
        <v>404</v>
      </c>
      <c r="B428" s="117">
        <v>51452404.985890262</v>
      </c>
      <c r="C428" s="117">
        <v>-12329814.627581034</v>
      </c>
      <c r="D428" s="117">
        <v>39122590.358309224</v>
      </c>
      <c r="E428" s="117">
        <v>40005776.007502332</v>
      </c>
      <c r="F428" s="117">
        <v>-13994139.428574614</v>
      </c>
      <c r="G428" s="117">
        <v>26011636.578927718</v>
      </c>
      <c r="H428" s="123">
        <v>0.7775297582002838</v>
      </c>
    </row>
    <row r="429" spans="1:8" ht="15" customHeight="1" x14ac:dyDescent="0.25">
      <c r="A429" s="121" t="s">
        <v>405</v>
      </c>
      <c r="B429" s="124">
        <v>797783638.89838672</v>
      </c>
      <c r="C429" s="124">
        <v>-86476836.228897929</v>
      </c>
      <c r="D429" s="124">
        <v>711306802.66948879</v>
      </c>
      <c r="E429" s="124">
        <v>620300519.84880519</v>
      </c>
      <c r="F429" s="124">
        <v>-98149805.174048364</v>
      </c>
      <c r="G429" s="124">
        <v>522150714.67475682</v>
      </c>
      <c r="H429" s="125">
        <v>0.7775297582002838</v>
      </c>
    </row>
    <row r="430" spans="1:8" ht="15" customHeight="1" thickBot="1" x14ac:dyDescent="0.3"/>
    <row r="431" spans="1:8" ht="15" customHeight="1" x14ac:dyDescent="0.25">
      <c r="A431" s="119" t="s">
        <v>406</v>
      </c>
      <c r="B431" s="124">
        <v>797783638.89838672</v>
      </c>
      <c r="C431" s="124">
        <v>-86476836.228897929</v>
      </c>
      <c r="D431" s="124">
        <v>711306802.66948879</v>
      </c>
      <c r="E431" s="124">
        <v>620300519.84880519</v>
      </c>
      <c r="F431" s="124">
        <v>-98149805.174048364</v>
      </c>
      <c r="G431" s="124">
        <v>522150714.67475682</v>
      </c>
      <c r="H431" s="126">
        <v>0.7775297582002838</v>
      </c>
    </row>
    <row r="432" spans="1:8" ht="15" customHeight="1" thickBot="1" x14ac:dyDescent="0.3"/>
    <row r="433" spans="1:8" ht="15" customHeight="1" x14ac:dyDescent="0.25">
      <c r="A433" s="118" t="s">
        <v>406</v>
      </c>
      <c r="B433" s="124">
        <v>797783638.89838672</v>
      </c>
      <c r="C433" s="124">
        <v>-86476836.228897929</v>
      </c>
      <c r="D433" s="124">
        <v>711306802.66948879</v>
      </c>
      <c r="E433" s="124">
        <v>620300519.84880519</v>
      </c>
      <c r="F433" s="124">
        <v>-98149805.174048364</v>
      </c>
      <c r="G433" s="124">
        <v>522150714.67475682</v>
      </c>
      <c r="H433" s="126">
        <v>0.7775297582002838</v>
      </c>
    </row>
    <row r="434" spans="1:8" ht="15" customHeight="1" x14ac:dyDescent="0.25"/>
    <row r="435" spans="1:8" ht="15" customHeight="1" x14ac:dyDescent="0.25">
      <c r="A435" s="118" t="s">
        <v>407</v>
      </c>
      <c r="B435" s="117"/>
      <c r="C435" s="117"/>
      <c r="D435" s="117"/>
      <c r="E435" s="117"/>
      <c r="F435" s="117"/>
      <c r="G435" s="117"/>
      <c r="H435" s="117"/>
    </row>
    <row r="436" spans="1:8" ht="15" customHeight="1" x14ac:dyDescent="0.25">
      <c r="A436" s="119" t="s">
        <v>408</v>
      </c>
      <c r="B436" s="117"/>
      <c r="C436" s="117"/>
      <c r="D436" s="117"/>
      <c r="E436" s="117"/>
      <c r="F436" s="117"/>
      <c r="G436" s="117"/>
      <c r="H436" s="120"/>
    </row>
    <row r="437" spans="1:8" ht="15" customHeight="1" x14ac:dyDescent="0.25">
      <c r="A437" s="121" t="s">
        <v>402</v>
      </c>
      <c r="B437" s="117"/>
      <c r="C437" s="117"/>
      <c r="D437" s="117"/>
      <c r="E437" s="117"/>
      <c r="F437" s="117"/>
      <c r="G437" s="117"/>
      <c r="H437" s="120"/>
    </row>
    <row r="438" spans="1:8" ht="15" customHeight="1" x14ac:dyDescent="0.25">
      <c r="A438" s="122" t="s">
        <v>409</v>
      </c>
      <c r="B438" s="117">
        <v>-37315136.635981999</v>
      </c>
      <c r="C438" s="117">
        <v>7.127528078854084E-8</v>
      </c>
      <c r="D438" s="117">
        <v>-37315136.635981925</v>
      </c>
      <c r="E438" s="117">
        <v>-29013629.165785633</v>
      </c>
      <c r="F438" s="117">
        <v>7.6106516644358635E-8</v>
      </c>
      <c r="G438" s="117">
        <v>-29013629.165785559</v>
      </c>
      <c r="H438" s="123">
        <v>0.77752975820028369</v>
      </c>
    </row>
    <row r="439" spans="1:8" ht="15" customHeight="1" thickBot="1" x14ac:dyDescent="0.3">
      <c r="A439" s="122" t="s">
        <v>410</v>
      </c>
      <c r="B439" s="117">
        <v>66690844.409036264</v>
      </c>
      <c r="C439" s="117">
        <v>1.1645170161500573E-8</v>
      </c>
      <c r="D439" s="117">
        <v>66690844.409036279</v>
      </c>
      <c r="E439" s="117">
        <v>51854116.127530709</v>
      </c>
      <c r="F439" s="117">
        <v>1.2430973583832383E-8</v>
      </c>
      <c r="G439" s="117">
        <v>51854116.127530724</v>
      </c>
      <c r="H439" s="123">
        <v>0.77752975820028369</v>
      </c>
    </row>
    <row r="440" spans="1:8" ht="15" customHeight="1" x14ac:dyDescent="0.25">
      <c r="A440" s="121" t="s">
        <v>405</v>
      </c>
      <c r="B440" s="124">
        <v>29375707.773054264</v>
      </c>
      <c r="C440" s="124">
        <v>8.2920450950041413E-8</v>
      </c>
      <c r="D440" s="124">
        <v>29375707.773054346</v>
      </c>
      <c r="E440" s="124">
        <v>22840486.961745076</v>
      </c>
      <c r="F440" s="124">
        <v>8.8537490228191018E-8</v>
      </c>
      <c r="G440" s="124">
        <v>22840486.961745165</v>
      </c>
      <c r="H440" s="125">
        <v>0.77752975820028369</v>
      </c>
    </row>
    <row r="441" spans="1:8" ht="15" customHeight="1" thickBot="1" x14ac:dyDescent="0.3"/>
    <row r="442" spans="1:8" ht="15" customHeight="1" x14ac:dyDescent="0.25">
      <c r="A442" s="119" t="s">
        <v>411</v>
      </c>
      <c r="B442" s="124">
        <v>29375707.773054264</v>
      </c>
      <c r="C442" s="124">
        <v>8.2920450950041413E-8</v>
      </c>
      <c r="D442" s="124">
        <v>29375707.773054346</v>
      </c>
      <c r="E442" s="124">
        <v>22840486.961745076</v>
      </c>
      <c r="F442" s="124">
        <v>8.8537490228191018E-8</v>
      </c>
      <c r="G442" s="124">
        <v>22840486.961745165</v>
      </c>
      <c r="H442" s="126">
        <v>0.77752975820028369</v>
      </c>
    </row>
    <row r="443" spans="1:8" ht="15" customHeight="1" thickBot="1" x14ac:dyDescent="0.3"/>
    <row r="444" spans="1:8" ht="15" customHeight="1" x14ac:dyDescent="0.25">
      <c r="A444" s="118" t="s">
        <v>412</v>
      </c>
      <c r="B444" s="124">
        <v>29375707.773054264</v>
      </c>
      <c r="C444" s="124">
        <v>8.2920450950041413E-8</v>
      </c>
      <c r="D444" s="124">
        <v>29375707.773054346</v>
      </c>
      <c r="E444" s="124">
        <v>22840486.961745076</v>
      </c>
      <c r="F444" s="124">
        <v>8.8537490228191018E-8</v>
      </c>
      <c r="G444" s="124">
        <v>22840486.961745165</v>
      </c>
      <c r="H444" s="126">
        <v>0.77752975820028369</v>
      </c>
    </row>
    <row r="445" spans="1:8" ht="15" customHeight="1" x14ac:dyDescent="0.25"/>
    <row r="446" spans="1:8" ht="15" customHeight="1" x14ac:dyDescent="0.25">
      <c r="A446" s="118" t="s">
        <v>413</v>
      </c>
      <c r="B446" s="117"/>
      <c r="C446" s="117"/>
      <c r="D446" s="117"/>
      <c r="E446" s="117"/>
      <c r="F446" s="117"/>
      <c r="G446" s="117"/>
      <c r="H446" s="117"/>
    </row>
    <row r="447" spans="1:8" ht="15" customHeight="1" x14ac:dyDescent="0.25">
      <c r="A447" s="119" t="s">
        <v>414</v>
      </c>
      <c r="B447" s="117"/>
      <c r="C447" s="117"/>
      <c r="D447" s="117"/>
      <c r="E447" s="117"/>
      <c r="F447" s="117"/>
      <c r="G447" s="117"/>
      <c r="H447" s="120"/>
    </row>
    <row r="448" spans="1:8" ht="15" customHeight="1" x14ac:dyDescent="0.25">
      <c r="A448" s="121" t="s">
        <v>402</v>
      </c>
      <c r="B448" s="117"/>
      <c r="C448" s="117"/>
      <c r="D448" s="117"/>
      <c r="E448" s="117"/>
      <c r="F448" s="117"/>
      <c r="G448" s="117"/>
      <c r="H448" s="120"/>
    </row>
    <row r="449" spans="1:8" ht="15" customHeight="1" thickBot="1" x14ac:dyDescent="0.3">
      <c r="A449" s="122" t="s">
        <v>415</v>
      </c>
      <c r="B449" s="117">
        <v>-4988672.2297777776</v>
      </c>
      <c r="C449" s="117">
        <v>0</v>
      </c>
      <c r="D449" s="117">
        <v>-4988672.2297777776</v>
      </c>
      <c r="E449" s="117">
        <v>-3878841.1125595858</v>
      </c>
      <c r="F449" s="117">
        <v>0</v>
      </c>
      <c r="G449" s="117">
        <v>-3878841.1125595858</v>
      </c>
      <c r="H449" s="123">
        <v>0.7775297582002838</v>
      </c>
    </row>
    <row r="450" spans="1:8" ht="15" customHeight="1" x14ac:dyDescent="0.25">
      <c r="A450" s="121" t="s">
        <v>405</v>
      </c>
      <c r="B450" s="124">
        <v>-4988672.2297777776</v>
      </c>
      <c r="C450" s="124">
        <v>0</v>
      </c>
      <c r="D450" s="124">
        <v>-4988672.2297777776</v>
      </c>
      <c r="E450" s="124">
        <v>-3878841.1125595858</v>
      </c>
      <c r="F450" s="124">
        <v>0</v>
      </c>
      <c r="G450" s="124">
        <v>-3878841.1125595858</v>
      </c>
      <c r="H450" s="125">
        <v>0.7775297582002838</v>
      </c>
    </row>
    <row r="451" spans="1:8" ht="15" customHeight="1" thickBot="1" x14ac:dyDescent="0.3"/>
    <row r="452" spans="1:8" ht="15" customHeight="1" x14ac:dyDescent="0.25">
      <c r="A452" s="119" t="s">
        <v>416</v>
      </c>
      <c r="B452" s="124">
        <v>-4988672.2297777776</v>
      </c>
      <c r="C452" s="124">
        <v>0</v>
      </c>
      <c r="D452" s="124">
        <v>-4988672.2297777776</v>
      </c>
      <c r="E452" s="124">
        <v>-3878841.1125595858</v>
      </c>
      <c r="F452" s="124">
        <v>0</v>
      </c>
      <c r="G452" s="124">
        <v>-3878841.1125595858</v>
      </c>
      <c r="H452" s="126">
        <v>0.7775297582002838</v>
      </c>
    </row>
    <row r="453" spans="1:8" ht="15" customHeight="1" thickBot="1" x14ac:dyDescent="0.3"/>
    <row r="454" spans="1:8" ht="15" customHeight="1" x14ac:dyDescent="0.25">
      <c r="A454" s="118" t="s">
        <v>417</v>
      </c>
      <c r="B454" s="124">
        <v>-4988672.2297777776</v>
      </c>
      <c r="C454" s="124">
        <v>0</v>
      </c>
      <c r="D454" s="124">
        <v>-4988672.2297777776</v>
      </c>
      <c r="E454" s="124">
        <v>-3878841.1125595858</v>
      </c>
      <c r="F454" s="124">
        <v>0</v>
      </c>
      <c r="G454" s="124">
        <v>-3878841.1125595858</v>
      </c>
      <c r="H454" s="126">
        <v>0.7775297582002838</v>
      </c>
    </row>
    <row r="455" spans="1:8" ht="15" customHeight="1" x14ac:dyDescent="0.25"/>
    <row r="456" spans="1:8" ht="15" customHeight="1" x14ac:dyDescent="0.25">
      <c r="A456" s="118" t="s">
        <v>418</v>
      </c>
      <c r="B456" s="117"/>
      <c r="C456" s="117"/>
      <c r="D456" s="117"/>
      <c r="E456" s="117"/>
      <c r="F456" s="117"/>
      <c r="G456" s="117"/>
      <c r="H456" s="117"/>
    </row>
    <row r="457" spans="1:8" ht="15" customHeight="1" x14ac:dyDescent="0.25">
      <c r="A457" s="119" t="s">
        <v>419</v>
      </c>
      <c r="B457" s="117"/>
      <c r="C457" s="117"/>
      <c r="D457" s="117"/>
      <c r="E457" s="117"/>
      <c r="F457" s="117"/>
      <c r="G457" s="117"/>
      <c r="H457" s="120"/>
    </row>
    <row r="458" spans="1:8" ht="15" customHeight="1" x14ac:dyDescent="0.25">
      <c r="A458" s="121" t="s">
        <v>420</v>
      </c>
      <c r="B458" s="117"/>
      <c r="C458" s="117"/>
      <c r="D458" s="117"/>
      <c r="E458" s="117"/>
      <c r="F458" s="117"/>
      <c r="G458" s="117"/>
      <c r="H458" s="120"/>
    </row>
    <row r="459" spans="1:8" ht="15" customHeight="1" x14ac:dyDescent="0.25">
      <c r="A459" s="122" t="s">
        <v>421</v>
      </c>
      <c r="B459" s="117">
        <v>-10508937</v>
      </c>
      <c r="C459" s="117">
        <v>0</v>
      </c>
      <c r="D459" s="117">
        <v>-10508937</v>
      </c>
      <c r="E459" s="117">
        <v>-10508937</v>
      </c>
      <c r="F459" s="117">
        <v>0</v>
      </c>
      <c r="G459" s="117">
        <v>-10508937</v>
      </c>
      <c r="H459" s="123">
        <v>1</v>
      </c>
    </row>
    <row r="460" spans="1:8" ht="15" customHeight="1" thickBot="1" x14ac:dyDescent="0.3">
      <c r="A460" s="122" t="s">
        <v>422</v>
      </c>
      <c r="B460" s="117">
        <v>-702.76428571439703</v>
      </c>
      <c r="C460" s="117">
        <v>702.76428571439703</v>
      </c>
      <c r="D460" s="117">
        <v>0</v>
      </c>
      <c r="E460" s="117">
        <v>-668.95616038926232</v>
      </c>
      <c r="F460" s="117">
        <v>668.95616038926232</v>
      </c>
      <c r="G460" s="117">
        <v>0</v>
      </c>
      <c r="H460" s="123">
        <v>0.95189265303832715</v>
      </c>
    </row>
    <row r="461" spans="1:8" ht="15" customHeight="1" x14ac:dyDescent="0.25">
      <c r="A461" s="121" t="s">
        <v>423</v>
      </c>
      <c r="B461" s="124">
        <v>-10509639.764285715</v>
      </c>
      <c r="C461" s="124">
        <v>702.76428571439703</v>
      </c>
      <c r="D461" s="124">
        <v>-10508937</v>
      </c>
      <c r="E461" s="124">
        <v>-10509605.956160389</v>
      </c>
      <c r="F461" s="124">
        <v>668.95616038926232</v>
      </c>
      <c r="G461" s="124">
        <v>-10508937</v>
      </c>
      <c r="H461" s="125">
        <v>0.99999678313185947</v>
      </c>
    </row>
    <row r="462" spans="1:8" ht="15" customHeight="1" thickBot="1" x14ac:dyDescent="0.3"/>
    <row r="463" spans="1:8" ht="15" customHeight="1" x14ac:dyDescent="0.25">
      <c r="A463" s="119" t="s">
        <v>424</v>
      </c>
      <c r="B463" s="124">
        <v>-10509639.764285715</v>
      </c>
      <c r="C463" s="124">
        <v>702.76428571439703</v>
      </c>
      <c r="D463" s="124">
        <v>-10508937</v>
      </c>
      <c r="E463" s="124">
        <v>-10509605.956160389</v>
      </c>
      <c r="F463" s="124">
        <v>668.95616038926232</v>
      </c>
      <c r="G463" s="124">
        <v>-10508937</v>
      </c>
      <c r="H463" s="126">
        <v>0.99999678313185947</v>
      </c>
    </row>
    <row r="464" spans="1:8" ht="15" customHeight="1" thickBot="1" x14ac:dyDescent="0.3"/>
    <row r="465" spans="1:8" ht="15" customHeight="1" x14ac:dyDescent="0.25">
      <c r="A465" s="118" t="s">
        <v>425</v>
      </c>
      <c r="B465" s="124">
        <v>-10509639.764285715</v>
      </c>
      <c r="C465" s="124">
        <v>702.76428571439703</v>
      </c>
      <c r="D465" s="124">
        <v>-10508937</v>
      </c>
      <c r="E465" s="124">
        <v>-10509605.956160389</v>
      </c>
      <c r="F465" s="124">
        <v>668.95616038926232</v>
      </c>
      <c r="G465" s="124">
        <v>-10508937</v>
      </c>
      <c r="H465" s="126">
        <v>0.99999678313185947</v>
      </c>
    </row>
    <row r="466" spans="1:8" ht="15" customHeight="1" thickBot="1" x14ac:dyDescent="0.3"/>
    <row r="467" spans="1:8" ht="15" customHeight="1" x14ac:dyDescent="0.25">
      <c r="A467" s="116" t="s">
        <v>426</v>
      </c>
      <c r="B467" s="124">
        <v>-1908771563.109463</v>
      </c>
      <c r="C467" s="124">
        <v>137701611.5453018</v>
      </c>
      <c r="D467" s="124">
        <v>-1771069951.5641613</v>
      </c>
      <c r="E467" s="124">
        <v>-2524863647.7002034</v>
      </c>
      <c r="F467" s="124">
        <v>-955734.4294730504</v>
      </c>
      <c r="G467" s="124">
        <v>-2525819382.1296763</v>
      </c>
      <c r="H467" s="126">
        <v>1.3227688930922161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4C2EA9-615F-4AE1-9D23-7942D5D3CE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E3F7E2-8432-4AD0-B0D4-D98B561234F1}">
  <ds:schemaRefs>
    <ds:schemaRef ds:uri="c85253b9-0a55-49a1-98ad-b5b6252d7079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F2A973F-62AA-4852-8E41-77739268E8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2012 - UI Inputs</vt:lpstr>
      <vt:lpstr>2013 - UI Inputs</vt:lpstr>
      <vt:lpstr>2014 - UI Inputs</vt:lpstr>
      <vt:lpstr>Uncollectible Analysis 2015-19</vt:lpstr>
      <vt:lpstr>2015 SEP - NOI - Per Books</vt:lpstr>
      <vt:lpstr>2016 SEP - NOI - Per Books</vt:lpstr>
      <vt:lpstr>2017 SEP - NOI - Per Books</vt:lpstr>
      <vt:lpstr>2018 SEP - NOI - Per Books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Zamora</dc:creator>
  <cp:lastModifiedBy>FPL_User</cp:lastModifiedBy>
  <dcterms:created xsi:type="dcterms:W3CDTF">2015-03-12T19:30:15Z</dcterms:created>
  <dcterms:modified xsi:type="dcterms:W3CDTF">2016-04-16T14:11:47Z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