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36" yWindow="528" windowWidth="19416" windowHeight="11016" tabRatio="921"/>
  </bookViews>
  <sheets>
    <sheet name="A2 Schedule" sheetId="3" r:id="rId1"/>
    <sheet name="A6 Schedule" sheetId="7" r:id="rId2"/>
    <sheet name="A6.1 Schedule" sheetId="8" r:id="rId3"/>
    <sheet name="A9 Schedule" sheetId="20" r:id="rId4"/>
    <sheet name="A9.1 Schedule" sheetId="21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[1]FTI!#REF!</definedName>
    <definedName name="\B">#REF!</definedName>
    <definedName name="\c">[2]ISFPLSUB!#REF!</definedName>
    <definedName name="\d">[2]ISFPLSUB!#REF!</definedName>
    <definedName name="\K">#REF!</definedName>
    <definedName name="\l">[2]ISFPLSUB!#REF!</definedName>
    <definedName name="\p">#N/A</definedName>
    <definedName name="\W">#REF!</definedName>
    <definedName name="\y">[2]JVTAX.XLS!#REF!</definedName>
    <definedName name="_____ESY12">[2]ISFPLSUB!#REF!</definedName>
    <definedName name="_____INP5">[1]SITRP!#REF!</definedName>
    <definedName name="___DOC1">#REF!</definedName>
    <definedName name="___DOC2">#REF!</definedName>
    <definedName name="___ESY12">[2]ISFPLSUB!#REF!</definedName>
    <definedName name="___INP5">[1]SITRP!#REF!</definedName>
    <definedName name="___PG1">#N/A</definedName>
    <definedName name="___PG2">#N/A</definedName>
    <definedName name="___PG3">#N/A</definedName>
    <definedName name="___SCH1">#REF!</definedName>
    <definedName name="___SCH2">#REF!</definedName>
    <definedName name="__DOC1">#REF!</definedName>
    <definedName name="__DOC2">#REF!</definedName>
    <definedName name="__PG1">#N/A</definedName>
    <definedName name="__PG2">#N/A</definedName>
    <definedName name="__PG3">#N/A</definedName>
    <definedName name="__SCH1">#REF!</definedName>
    <definedName name="__SCH2">#REF!</definedName>
    <definedName name="_12MOS">[2]ISFPLSUB!#REF!</definedName>
    <definedName name="_12MOSA">[2]ISFPLSUB!#REF!</definedName>
    <definedName name="_1990">[1]SITRP!#REF!</definedName>
    <definedName name="_1990C">[1]SITRP!#REF!</definedName>
    <definedName name="_1991">[1]SITRP!#REF!</definedName>
    <definedName name="_1991C">[1]SITRP!#REF!</definedName>
    <definedName name="_DOC1">#REF!</definedName>
    <definedName name="_DOC2">#REF!</definedName>
    <definedName name="_ESY12">[2]ISFPLSUB!#REF!</definedName>
    <definedName name="_Fill" hidden="1">#REF!</definedName>
    <definedName name="_INP5">[1]SITRP!#REF!</definedName>
    <definedName name="_PG1">#N/A</definedName>
    <definedName name="_PG2">#N/A</definedName>
    <definedName name="_PG3">#N/A</definedName>
    <definedName name="_SCH1">#REF!</definedName>
    <definedName name="_SCH2">#REF!</definedName>
    <definedName name="a" hidden="1">{"Martin Oct94_Mar95",#N/A,FALSE,"Martin Oct94 - Mar95"}</definedName>
    <definedName name="A6_">#REF!</definedName>
    <definedName name="A6_OS">#REF!</definedName>
    <definedName name="A6_PTD_DATA">#REF!</definedName>
    <definedName name="A6a">#REF!</definedName>
    <definedName name="A6a_C">#REF!</definedName>
    <definedName name="A6Worksheet">#REF!</definedName>
    <definedName name="A7_">#REF!</definedName>
    <definedName name="A7Worksheet">#REF!</definedName>
    <definedName name="A8_">#REF!</definedName>
    <definedName name="A8Worksheet">#REF!</definedName>
    <definedName name="A9_">#REF!</definedName>
    <definedName name="A9_PTD_DATA">#REF!</definedName>
    <definedName name="A9Worksheet">#REF!</definedName>
    <definedName name="aa" hidden="1">{"Martin Oct94_Mar95",#N/A,FALSE,"Martin Oct94 - Mar95"}</definedName>
    <definedName name="aaa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a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CTUALS">#REF!</definedName>
    <definedName name="ANALYSIS_OF_BREAKDOWN_OF_OS_SALE_BYACCOUNTS">#REF!</definedName>
    <definedName name="ANNUAL">[2]ISFPLSUB!#REF!</definedName>
    <definedName name="BONNIE">#N/A</definedName>
    <definedName name="CMCY">[2]ISFPLSUB!#REF!</definedName>
    <definedName name="COLUMN1">'[3]FPSC TU'!#REF!</definedName>
    <definedName name="COLUMN2">'[3]FPSC TU'!#REF!</definedName>
    <definedName name="COLUMN3">'[3]FPSC TU'!#REF!</definedName>
    <definedName name="COLUMN4">'[3]FPSC TU'!#REF!</definedName>
    <definedName name="COLUMN5">'[3]FPSC TU'!#REF!</definedName>
    <definedName name="COLUMN6">'[3]FPSC TU'!#REF!</definedName>
    <definedName name="COLUMN7">'[3]FPSC TU'!#REF!</definedName>
    <definedName name="COLUMN8">'[3]FPSC TU'!#REF!</definedName>
    <definedName name="COLUMN9">'[3]FPSC TU'!#REF!</definedName>
    <definedName name="COMPTAX">[1]FTI!#REF!</definedName>
    <definedName name="COSTS">#REF!</definedName>
    <definedName name="CRIT5">[1]SITRP!#REF!</definedName>
    <definedName name="_xlnm.Criteria">#REF!</definedName>
    <definedName name="Criteria_MI">[1]SITRP!#REF!</definedName>
    <definedName name="DATE1">'[3]FPSC TU'!#REF!</definedName>
    <definedName name="Ddd">#REF!,#REF!,#REF!</definedName>
    <definedName name="DOC1A">#REF!</definedName>
    <definedName name="E6Sys1">#REF!</definedName>
    <definedName name="EMTA6">'[4]EMT A6'!$A$1:$J$1997</definedName>
    <definedName name="EMTA9">'[4]EMT A9'!$A$1:$H$1995</definedName>
    <definedName name="ESYA">[2]ISFPLSUB!#REF!</definedName>
    <definedName name="ESYTD">[2]ISFPLSUB!#REF!</definedName>
    <definedName name="ESYY">[2]ISFPLSUB!#REF!</definedName>
    <definedName name="_xlnm.Extract">[1]SITRP!#REF!</definedName>
    <definedName name="Extract_MI">[1]SITRP!#REF!</definedName>
    <definedName name="FERC">#REF!</definedName>
    <definedName name="FERCTAX">#REF!</definedName>
    <definedName name="FPSC">#REF!</definedName>
    <definedName name="FPSCTAX">#REF!</definedName>
    <definedName name="GUY">[1]SITRP!#REF!</definedName>
    <definedName name="HISTORY">[2]ISFPLSUB!#REF!</definedName>
    <definedName name="INCSTA">[1]A194!#REF!</definedName>
    <definedName name="INPUT5">[1]SITRP!#REF!</definedName>
    <definedName name="INPUTS">#REF!</definedName>
    <definedName name="INTCALC">#REF!</definedName>
    <definedName name="LRIC12">[2]ISFPLSUB!#REF!</definedName>
    <definedName name="LRICA">[2]ISFPLSUB!#REF!</definedName>
    <definedName name="LRICY">[2]ISFPLSUB!#REF!</definedName>
    <definedName name="LRICYTD">[2]ISFPLSUB!#REF!</definedName>
    <definedName name="MACROS">'[1]Storm Fund Earn Gross Up'!#REF!</definedName>
    <definedName name="mnth_range">#REF!</definedName>
    <definedName name="MONTH">[2]ISFPLSUB!#REF!</definedName>
    <definedName name="MONTHS">#N/A</definedName>
    <definedName name="NAMES">#REF!</definedName>
    <definedName name="OBO">[1]A194!#REF!</definedName>
    <definedName name="OBODEFTX">'[5]0394OBF.XLS'!#REF!</definedName>
    <definedName name="OTHINC">[1]A194!#REF!</definedName>
    <definedName name="OUTPUT5">[1]SITRP!#REF!</definedName>
    <definedName name="PAGE1">#REF!</definedName>
    <definedName name="PAGE2">#REF!</definedName>
    <definedName name="PAGE21">'[1]Storm Fund Earn Gross Up'!#REF!</definedName>
    <definedName name="PAGE3">[2]ISFPLSUB!#REF!</definedName>
    <definedName name="PERIOD">#REF!</definedName>
    <definedName name="PRINT">[1]FTI!#REF!</definedName>
    <definedName name="_xlnm.Print_Area">'[6]Final Fuel Sch 2001'!#REF!</definedName>
    <definedName name="_xlnm.Print_Titles" localSheetId="0">'A2 Schedule'!$A:$B,'A2 Schedule'!$3:$9</definedName>
    <definedName name="_xlnm.Print_Titles" localSheetId="1">'A6 Schedule'!$A:$B,'A6 Schedule'!$3:$8</definedName>
    <definedName name="_xlnm.Print_Titles" localSheetId="2">'A6.1 Schedule'!$A:$B,'A6.1 Schedule'!$3:$8</definedName>
    <definedName name="_xlnm.Print_Titles" localSheetId="3">'A9 Schedule'!$A:$B,'A9 Schedule'!$3:$8</definedName>
    <definedName name="_xlnm.Print_Titles" localSheetId="4">'A9.1 Schedule'!$A:$B,'A9.1 Schedule'!$3:$8</definedName>
    <definedName name="PRIOR">[2]JVTAX.XLS!#REF!</definedName>
    <definedName name="PURCHASE">#REF!</definedName>
    <definedName name="PURCHFRM">'[4]EMT A9'!$A:$A</definedName>
    <definedName name="PURE">[1]SITRP!#REF!</definedName>
    <definedName name="PUREC">[1]SITRP!#REF!</definedName>
    <definedName name="qqq" hidden="1">{"Martin Oct94_Mar95",#N/A,FALSE,"Martin Oct94 - Mar95"}</definedName>
    <definedName name="RECON">#REF!</definedName>
    <definedName name="Reconciliation">#REF!</definedName>
    <definedName name="RepAllFormat">#REF!</definedName>
    <definedName name="RepAllHead">#REF!</definedName>
    <definedName name="RepDataFormat">#REF!</definedName>
    <definedName name="RepDataMoney">'[7]Incr Hedg'!#REF!</definedName>
    <definedName name="RepDataMoney1">'[7]Incr Hedg'!#REF!</definedName>
    <definedName name="RepDataMoney2">'[7]Incr Hedg'!#REF!</definedName>
    <definedName name="RepDataMoney3">'[7]Incr Hedg'!#REF!</definedName>
    <definedName name="RepDataMoney4">'[7]Incr Hedg'!#REF!</definedName>
    <definedName name="RepDataPercent">'[7]Incr Hedg'!#REF!</definedName>
    <definedName name="RepDataPercent1">'[7]Incr Hedg'!#REF!</definedName>
    <definedName name="RepDataPercent2">'[7]Incr Hedg'!#REF!</definedName>
    <definedName name="RepDataPercent3">'[7]Incr Hedg'!#REF!</definedName>
    <definedName name="RepDelete">'[7]Incr Hedg'!#REF!</definedName>
    <definedName name="RepPercent">#REF!</definedName>
    <definedName name="REVENUERPT">'[3]FPSC TU'!#REF!</definedName>
    <definedName name="S">#REF!</definedName>
    <definedName name="SALES">#REF!</definedName>
    <definedName name="SAPBEXrevision" hidden="1">0</definedName>
    <definedName name="SAPBEXsysID" hidden="1">"GP1"</definedName>
    <definedName name="SAPBEXwbID" hidden="1">"4AFKCASG4W23WCCEKVGAHCKQ9"</definedName>
    <definedName name="SCH">#REF!</definedName>
    <definedName name="SOLDTO">'[4]EMT A6'!$A:$A</definedName>
    <definedName name="T">'[3]NFE 518 (Mo B)'!#REF!</definedName>
    <definedName name="TEN">#REF!</definedName>
    <definedName name="TRUPCALC">#REF!</definedName>
    <definedName name="TRUPVAR">#REF!</definedName>
    <definedName name="Ttt">#REF!,#REF!,#REF!</definedName>
    <definedName name="TWO">#REF!</definedName>
    <definedName name="WKSH">#REF!</definedName>
    <definedName name="wrn.ACTUAL._.ALL._.PAGES." hidden="1">{"ACTUAL",#N/A,FALSE,"OVER_UND"}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hidden="1">{"APAGE1",#N/A,FALSE,"JAN95_OU"}</definedName>
    <definedName name="wrn.APAGE2." hidden="1">{"APAGE2",#N/A,FALSE,"JAN95_OU"}</definedName>
    <definedName name="wrn.APAGE3." hidden="1">{"APAGE3",#N/A,FALSE,"JAN95_OU"}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PPAGE2." hidden="1">{"PPAGE2",#N/A,FALSE,"JAN95_OU"}</definedName>
    <definedName name="wrn.PPAGE3." hidden="1">{"PPAGE3",#N/A,FALSE,"JAN95_OU"}</definedName>
    <definedName name="wrn.PRELIMINARY._.ALL._.PAGES." hidden="1">{"PRELIMINARY",#N/A,FALSE,"MAR95_OU"}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YEAR">[2]ISFPLSUB!#REF!</definedName>
    <definedName name="YTDA">[2]ISFPLSUB!#REF!</definedName>
    <definedName name="Yyyy">#REF!,#REF!,#REF!,#REF!</definedName>
    <definedName name="zzz">'[8]Final Fuel Sch 2001'!#REF!</definedName>
  </definedNames>
  <calcPr calcId="145621"/>
</workbook>
</file>

<file path=xl/calcChain.xml><?xml version="1.0" encoding="utf-8"?>
<calcChain xmlns="http://schemas.openxmlformats.org/spreadsheetml/2006/main">
  <c r="E11" i="20" l="1"/>
  <c r="G11" i="20"/>
  <c r="E12" i="20"/>
  <c r="G12" i="20"/>
  <c r="E13" i="20"/>
  <c r="G13" i="20"/>
  <c r="E17" i="20"/>
  <c r="G17" i="20"/>
  <c r="E18" i="20"/>
  <c r="G18" i="20"/>
  <c r="E19" i="20"/>
  <c r="G19" i="20"/>
  <c r="E20" i="20"/>
  <c r="G20" i="20"/>
  <c r="E21" i="20"/>
  <c r="G21" i="20"/>
  <c r="E22" i="20"/>
  <c r="G22" i="20"/>
  <c r="E23" i="20"/>
  <c r="G23" i="20"/>
  <c r="E24" i="20"/>
  <c r="G24" i="20"/>
  <c r="E25" i="20"/>
  <c r="G25" i="20"/>
  <c r="E26" i="20"/>
  <c r="G26" i="20"/>
  <c r="E28" i="20"/>
  <c r="G28" i="20"/>
  <c r="E29" i="20"/>
  <c r="G29" i="20"/>
  <c r="E30" i="20"/>
  <c r="G30" i="20"/>
  <c r="G54" i="7" l="1"/>
  <c r="F54" i="7"/>
  <c r="G52" i="7"/>
  <c r="F52" i="7"/>
  <c r="G51" i="7"/>
  <c r="F51" i="7"/>
  <c r="G50" i="7"/>
  <c r="F50" i="7"/>
  <c r="G49" i="7"/>
  <c r="F49" i="7"/>
  <c r="G48" i="7"/>
  <c r="F48" i="7"/>
  <c r="G47" i="7"/>
  <c r="F47" i="7"/>
  <c r="G46" i="7"/>
  <c r="F46" i="7"/>
  <c r="G42" i="7"/>
  <c r="F42" i="7"/>
  <c r="G41" i="7"/>
  <c r="F41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G32" i="7"/>
  <c r="F32" i="7"/>
  <c r="G31" i="7"/>
  <c r="F31" i="7"/>
  <c r="G30" i="7"/>
  <c r="F30" i="7"/>
  <c r="G29" i="7"/>
  <c r="F29" i="7"/>
  <c r="G28" i="7"/>
  <c r="F28" i="7"/>
  <c r="G27" i="7"/>
  <c r="F27" i="7"/>
  <c r="G26" i="7"/>
  <c r="F26" i="7"/>
  <c r="G25" i="7"/>
  <c r="F25" i="7"/>
  <c r="G24" i="7"/>
  <c r="F24" i="7"/>
  <c r="G21" i="7"/>
  <c r="F21" i="7"/>
  <c r="G20" i="7"/>
  <c r="F20" i="7"/>
  <c r="G19" i="7"/>
  <c r="F19" i="7"/>
  <c r="G15" i="7"/>
  <c r="F15" i="7"/>
  <c r="G13" i="7"/>
  <c r="F13" i="7"/>
  <c r="G12" i="7"/>
  <c r="F12" i="7"/>
  <c r="G11" i="7"/>
  <c r="F11" i="7"/>
  <c r="J66" i="3"/>
  <c r="I66" i="3"/>
  <c r="F66" i="3"/>
  <c r="E66" i="3"/>
  <c r="J65" i="3"/>
  <c r="I65" i="3"/>
  <c r="F65" i="3"/>
  <c r="E65" i="3"/>
  <c r="J64" i="3"/>
  <c r="I64" i="3"/>
  <c r="F64" i="3"/>
  <c r="E64" i="3"/>
  <c r="J63" i="3"/>
  <c r="I63" i="3"/>
  <c r="F63" i="3"/>
  <c r="E63" i="3"/>
  <c r="J62" i="3"/>
  <c r="I62" i="3"/>
  <c r="F62" i="3"/>
  <c r="E62" i="3"/>
  <c r="J61" i="3"/>
  <c r="I61" i="3"/>
  <c r="F61" i="3"/>
  <c r="E61" i="3"/>
  <c r="J60" i="3"/>
  <c r="I60" i="3"/>
  <c r="F60" i="3"/>
  <c r="E60" i="3"/>
  <c r="J59" i="3"/>
  <c r="I59" i="3"/>
  <c r="F59" i="3"/>
  <c r="E59" i="3"/>
  <c r="J58" i="3"/>
  <c r="I58" i="3"/>
  <c r="F58" i="3"/>
  <c r="E58" i="3"/>
  <c r="J57" i="3"/>
  <c r="I57" i="3"/>
  <c r="F57" i="3"/>
  <c r="E57" i="3"/>
  <c r="J54" i="3"/>
  <c r="I54" i="3"/>
  <c r="F54" i="3"/>
  <c r="E54" i="3"/>
  <c r="J53" i="3"/>
  <c r="I53" i="3"/>
  <c r="F53" i="3"/>
  <c r="E53" i="3"/>
  <c r="J52" i="3"/>
  <c r="I52" i="3"/>
  <c r="F52" i="3"/>
  <c r="E52" i="3"/>
  <c r="J51" i="3"/>
  <c r="I51" i="3"/>
  <c r="F51" i="3"/>
  <c r="E51" i="3"/>
  <c r="J50" i="3"/>
  <c r="I50" i="3"/>
  <c r="F50" i="3"/>
  <c r="E50" i="3"/>
  <c r="J49" i="3"/>
  <c r="I49" i="3"/>
  <c r="F49" i="3"/>
  <c r="E49" i="3"/>
  <c r="J48" i="3"/>
  <c r="I48" i="3"/>
  <c r="F48" i="3"/>
  <c r="E48" i="3"/>
  <c r="J47" i="3"/>
  <c r="I47" i="3"/>
  <c r="F47" i="3"/>
  <c r="E47" i="3"/>
  <c r="J46" i="3"/>
  <c r="I46" i="3"/>
  <c r="F46" i="3"/>
  <c r="E46" i="3"/>
  <c r="J44" i="3"/>
  <c r="I44" i="3"/>
  <c r="F44" i="3"/>
  <c r="E44" i="3"/>
  <c r="J43" i="3"/>
  <c r="I43" i="3"/>
  <c r="F43" i="3"/>
  <c r="E43" i="3"/>
  <c r="J42" i="3"/>
  <c r="I42" i="3"/>
  <c r="F42" i="3"/>
  <c r="E42" i="3"/>
  <c r="J41" i="3"/>
  <c r="I41" i="3"/>
  <c r="F41" i="3"/>
  <c r="E41" i="3"/>
  <c r="J38" i="3"/>
  <c r="I38" i="3"/>
  <c r="F38" i="3"/>
  <c r="E38" i="3"/>
  <c r="J35" i="3"/>
  <c r="I35" i="3"/>
  <c r="F35" i="3"/>
  <c r="E35" i="3"/>
  <c r="J34" i="3"/>
  <c r="I34" i="3"/>
  <c r="F34" i="3"/>
  <c r="E34" i="3"/>
  <c r="J33" i="3"/>
  <c r="I33" i="3"/>
  <c r="F33" i="3"/>
  <c r="E33" i="3"/>
  <c r="J32" i="3"/>
  <c r="I32" i="3"/>
  <c r="F32" i="3"/>
  <c r="E32" i="3"/>
  <c r="J31" i="3"/>
  <c r="I31" i="3"/>
  <c r="F31" i="3"/>
  <c r="E31" i="3"/>
  <c r="J28" i="3"/>
  <c r="I28" i="3"/>
  <c r="F28" i="3"/>
  <c r="E28" i="3"/>
  <c r="J27" i="3"/>
  <c r="I27" i="3"/>
  <c r="F27" i="3"/>
  <c r="E27" i="3"/>
  <c r="J26" i="3"/>
  <c r="I26" i="3"/>
  <c r="F26" i="3"/>
  <c r="E26" i="3"/>
  <c r="J25" i="3"/>
  <c r="I25" i="3"/>
  <c r="F25" i="3"/>
  <c r="E25" i="3"/>
  <c r="J23" i="3"/>
  <c r="I23" i="3"/>
  <c r="F23" i="3"/>
  <c r="E23" i="3"/>
  <c r="J22" i="3"/>
  <c r="I22" i="3"/>
  <c r="F22" i="3"/>
  <c r="E22" i="3"/>
  <c r="J21" i="3"/>
  <c r="I21" i="3"/>
  <c r="F21" i="3"/>
  <c r="E21" i="3"/>
  <c r="J20" i="3"/>
  <c r="I20" i="3"/>
  <c r="F20" i="3"/>
  <c r="E20" i="3"/>
  <c r="J18" i="3"/>
  <c r="I18" i="3"/>
  <c r="F18" i="3"/>
  <c r="E18" i="3"/>
  <c r="J17" i="3"/>
  <c r="I17" i="3"/>
  <c r="F17" i="3"/>
  <c r="E17" i="3"/>
  <c r="J16" i="3"/>
  <c r="I16" i="3"/>
  <c r="F16" i="3"/>
  <c r="E16" i="3"/>
  <c r="J15" i="3"/>
  <c r="I15" i="3"/>
  <c r="F15" i="3"/>
  <c r="E15" i="3"/>
  <c r="J14" i="3"/>
  <c r="I14" i="3"/>
  <c r="F14" i="3"/>
  <c r="E14" i="3"/>
  <c r="J13" i="3"/>
  <c r="I13" i="3"/>
  <c r="F13" i="3"/>
  <c r="E13" i="3"/>
  <c r="J12" i="3"/>
  <c r="I12" i="3"/>
  <c r="F12" i="3"/>
  <c r="E12" i="3"/>
  <c r="J11" i="3"/>
  <c r="I11" i="3"/>
  <c r="F11" i="3"/>
  <c r="E11" i="3"/>
</calcChain>
</file>

<file path=xl/sharedStrings.xml><?xml version="1.0" encoding="utf-8"?>
<sst xmlns="http://schemas.openxmlformats.org/spreadsheetml/2006/main" count="607" uniqueCount="196">
  <si>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</si>
  <si>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</si>
  <si>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</si>
  <si>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</si>
  <si>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</si>
  <si>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</si>
  <si>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</si>
  <si>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</si>
  <si>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</si>
  <si>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Line No.</t>
  </si>
  <si>
    <t>Actual</t>
  </si>
  <si>
    <t>Estimated</t>
  </si>
  <si>
    <t>1</t>
  </si>
  <si>
    <t>2</t>
  </si>
  <si>
    <t>Nuclear Fuel Disposal Costs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</si>
  <si>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</si>
  <si>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</si>
  <si>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</si>
  <si>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</si>
  <si>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</si>
  <si>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</si>
  <si>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</si>
  <si>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</si>
  <si>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</si>
  <si>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</si>
  <si>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</si>
  <si>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</si>
  <si>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</si>
  <si>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</si>
  <si>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Incremental Personnel, Software, and Hardware Costs</t>
  </si>
  <si>
    <t>17</t>
  </si>
  <si>
    <t>Variable Power Plant O&amp;M Costs over 514,000 MWh Threshold (Per A6)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</si>
  <si>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</si>
  <si>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</si>
  <si>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</si>
  <si>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</si>
  <si>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</si>
  <si>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</si>
  <si>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</si>
  <si>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</si>
  <si>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</si>
  <si>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</si>
  <si>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</si>
  <si>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</si>
  <si>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</si>
  <si>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</si>
  <si>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</si>
  <si>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</si>
  <si>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</si>
  <si>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</si>
  <si>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/>
  </si>
  <si>
    <t>36</t>
  </si>
  <si>
    <t>37</t>
  </si>
  <si>
    <t>FOR THE MONTH OF:  February 2014</t>
  </si>
  <si>
    <t>Current Month</t>
  </si>
  <si>
    <t>Year To Date</t>
  </si>
  <si>
    <t>Estimate</t>
  </si>
  <si>
    <t>$ Diff</t>
  </si>
  <si>
    <t>% Diff</t>
  </si>
  <si>
    <t>Fuel Costs &amp; Net Power Transactions</t>
  </si>
  <si>
    <r>
      <t>Fuel Cost of System Net Generation</t>
    </r>
    <r>
      <rPr>
        <vertAlign val="superscript"/>
        <sz val="8"/>
        <rFont val="Arial"/>
        <family val="2"/>
      </rPr>
      <t xml:space="preserve"> (4)</t>
    </r>
  </si>
  <si>
    <t>Fuel Cost of Power Sold (Per A6)</t>
  </si>
  <si>
    <t>Gains from Off-System Sales (Per A6)</t>
  </si>
  <si>
    <t>Fuel Cost of Purchased Power (Per A7)</t>
  </si>
  <si>
    <t>Energy Payments to Qualifying Facilities (Per A8)</t>
  </si>
  <si>
    <t>Energy Cost of Economy Purchases (Per A9)</t>
  </si>
  <si>
    <t>Total Fuel Costs &amp; Net Power Transactions</t>
  </si>
  <si>
    <r>
      <t>Incremental Optimization Costs</t>
    </r>
    <r>
      <rPr>
        <vertAlign val="superscript"/>
        <sz val="8"/>
        <rFont val="Arial"/>
        <family val="2"/>
      </rPr>
      <t xml:space="preserve"> (1)</t>
    </r>
  </si>
  <si>
    <t>Total</t>
  </si>
  <si>
    <t>Adjustments to Fuel Cost</t>
  </si>
  <si>
    <t>Reactive and Voltage Control Fuel Revenue</t>
  </si>
  <si>
    <t>Inventory Adjustments</t>
  </si>
  <si>
    <t>Non Recoverable Oil/Tank Bottoms</t>
  </si>
  <si>
    <t>Adjusted Total Fuel Costs &amp; Net Power Transactions</t>
  </si>
  <si>
    <t>kWh Sales</t>
  </si>
  <si>
    <t>Jurisdictional kWh Sales</t>
  </si>
  <si>
    <t>Sale for Resale</t>
  </si>
  <si>
    <t>Sub-Total Sales</t>
  </si>
  <si>
    <t>Total Sales</t>
  </si>
  <si>
    <t>Jurisdictional % of Total kWh Sales (Line 22 / Line 25)</t>
  </si>
  <si>
    <t>True-up Calculation</t>
  </si>
  <si>
    <t>Jurisdictional Fuel Revenues (Net of Revenue Taxes)</t>
  </si>
  <si>
    <t>Fuel Adjustment Revenues Not Applicable to Period</t>
  </si>
  <si>
    <t>Prior Period True-up Collected/(Refunded) This Period</t>
  </si>
  <si>
    <r>
      <t>GPIF, Net of Revenue Taxes</t>
    </r>
    <r>
      <rPr>
        <vertAlign val="superscript"/>
        <sz val="8"/>
        <rFont val="Arial"/>
        <family val="2"/>
      </rPr>
      <t xml:space="preserve"> (2)</t>
    </r>
  </si>
  <si>
    <t>Jurisdictional Fuel Revenues Applicable to Period</t>
  </si>
  <si>
    <t>Adjusted Total Fuel Costs &amp; Net Power Transactions (Line 19)</t>
  </si>
  <si>
    <t>Adj. Total Fuel Costs &amp; Net Power Transactions - Excluding 100% Retail Items</t>
  </si>
  <si>
    <t>Jurisdictional Sales % of Total kWh Sales (P1, Line 26)</t>
  </si>
  <si>
    <r>
      <t>Jurisdictional Total Fuel Costs &amp; Net Power Transactions</t>
    </r>
    <r>
      <rPr>
        <vertAlign val="superscript"/>
        <sz val="8"/>
        <rFont val="Arial"/>
        <family val="2"/>
      </rPr>
      <t xml:space="preserve"> (3)</t>
    </r>
  </si>
  <si>
    <t>True-up Provision for the Month-Over/(Under) Recovery(P.1, Ln 34-Ln 3)</t>
  </si>
  <si>
    <t>Interest Provision for the Month (Line 21)</t>
  </si>
  <si>
    <t>True-up &amp; Interest Provision Beg of Period-Over/(Under) Recovery</t>
  </si>
  <si>
    <t>Deferred True-up Beginning of Period - Over/(Under) Recovery</t>
  </si>
  <si>
    <t>Prior Period True-up (Collected)/Refunded This Period</t>
  </si>
  <si>
    <t>End of Period  Net True-up Amount Over/(Under) Recovery (Lines 4 through 8)</t>
  </si>
  <si>
    <t>Interest Provision</t>
  </si>
  <si>
    <t>Beginning True-up Amount (Lines 6+7)</t>
  </si>
  <si>
    <t>Ending True-up Amount Before Interest (Lines 4+6+7+8)</t>
  </si>
  <si>
    <t xml:space="preserve">Total of Beginning &amp; Ending True-up Amount </t>
  </si>
  <si>
    <t>Average True-up Amount (50% of Line 14)</t>
  </si>
  <si>
    <t>Interest Rate - First Day Reporting Business Month</t>
  </si>
  <si>
    <t>Interest Rate - First Day Subsequent Business Month</t>
  </si>
  <si>
    <t>Total (Lines 16+17)</t>
  </si>
  <si>
    <t>Average Interest Rate (50% of Line 18)</t>
  </si>
  <si>
    <t>Monthly Average Interest Rate (Line 19/12)</t>
  </si>
  <si>
    <t>Interest Provision (Line 15 x Line 20)</t>
  </si>
  <si>
    <r>
      <rPr>
        <vertAlign val="superscript"/>
        <sz val="8"/>
        <rFont val="Arial"/>
        <family val="2"/>
      </rPr>
      <t xml:space="preserve">(1) </t>
    </r>
    <r>
      <rPr>
        <sz val="8"/>
        <rFont val="Arial"/>
        <family val="2"/>
      </rPr>
      <t>Amounts reflected in this section are in accordance with FPL’s Stipulation and Settlement approved by the Commission in Order No. PSC-13-0023-S-EI, Docket No. 120015-EI.</t>
    </r>
  </si>
  <si>
    <r>
      <rPr>
        <vertAlign val="superscript"/>
        <sz val="8"/>
        <rFont val="Arial"/>
        <family val="2"/>
      </rPr>
      <t xml:space="preserve">(2) </t>
    </r>
    <r>
      <rPr>
        <sz val="8"/>
        <rFont val="Arial"/>
        <family val="2"/>
      </rPr>
      <t xml:space="preserve">Generating Performance Incentive Factor is ((20,679,970 / 12) x 99.9280%) - See Order No. PSC-13-0665-FOF-EI. </t>
    </r>
  </si>
  <si>
    <r>
      <rPr>
        <vertAlign val="superscript"/>
        <sz val="8"/>
        <rFont val="Arial"/>
        <family val="2"/>
      </rPr>
      <t xml:space="preserve">(3) </t>
    </r>
    <r>
      <rPr>
        <sz val="8"/>
        <rFont val="Arial"/>
        <family val="2"/>
      </rPr>
      <t>Line 1 x Line 2 x 1.00169</t>
    </r>
  </si>
  <si>
    <r>
      <rPr>
        <vertAlign val="superscript"/>
        <sz val="8"/>
        <rFont val="Arial"/>
        <family val="2"/>
      </rPr>
      <t xml:space="preserve">(4) </t>
    </r>
    <r>
      <rPr>
        <sz val="8"/>
        <rFont val="Arial"/>
        <family val="2"/>
      </rPr>
      <t>The Fuel Cost of System Net Generation reflected on Schedules A1 and A2 does not tie to the amount on Schedules A3 and A4 due to a key punch error in the amount of $43, correction to be made in March 2014.</t>
    </r>
  </si>
  <si>
    <t>NOTE: Amounts may not agree to the General Ledger due to rounding.</t>
  </si>
  <si>
    <t xml:space="preserve">                  FOR THE MONTH OF:  February 2014</t>
  </si>
  <si>
    <t>SOLD TO</t>
  </si>
  <si>
    <t>Type &amp; Schedule</t>
  </si>
  <si>
    <t>Total KWH Sold (000)</t>
  </si>
  <si>
    <t>KWH from Own Generation (000)</t>
  </si>
  <si>
    <t>Fuel Cost (cents/KWH)</t>
  </si>
  <si>
    <t>Total Cost (cents/KWH)</t>
  </si>
  <si>
    <t>Total $ for Fuel Adjustment (Col(4) * Col(5))</t>
  </si>
  <si>
    <t>Total Cost ($) (Col(4) * Col(6))</t>
  </si>
  <si>
    <t>Gain from Off System Sales ($)</t>
  </si>
  <si>
    <t>OS/FCBBS</t>
  </si>
  <si>
    <t>Off System</t>
  </si>
  <si>
    <t>OS</t>
  </si>
  <si>
    <t>St Lucie Reliability Sales</t>
  </si>
  <si>
    <t>Total OS/FCBBS</t>
  </si>
  <si>
    <t>Total Estimated</t>
  </si>
  <si>
    <t>St. Lucie Participation</t>
  </si>
  <si>
    <t>FMPA (SL 1)</t>
  </si>
  <si>
    <t>St. L.</t>
  </si>
  <si>
    <t>OUC (SL 1)</t>
  </si>
  <si>
    <t>Total St. Lucie Participation</t>
  </si>
  <si>
    <t>OS/AF</t>
  </si>
  <si>
    <t>Cargill Power Markets, LLC OS</t>
  </si>
  <si>
    <t>EDF Trading North America, LLC. OS</t>
  </si>
  <si>
    <t>Energy Authority, The OS</t>
  </si>
  <si>
    <t>Exelon Generation Company, LLC. OS</t>
  </si>
  <si>
    <t>Homestead, City Of OS</t>
  </si>
  <si>
    <t>JP Morgan Ventures Energy Corp. OS</t>
  </si>
  <si>
    <t>Morgan Stanley Capital Group, Inc. OS</t>
  </si>
  <si>
    <t>New Smyrna Beach Utilities Commission, City of A/AF</t>
  </si>
  <si>
    <t>AF</t>
  </si>
  <si>
    <t>New Smyrna Beach Utilities Commission, City of OS</t>
  </si>
  <si>
    <t>Oglethorpe Power Corporation OS</t>
  </si>
  <si>
    <t>Orlando Utilities Commission OS</t>
  </si>
  <si>
    <t>Powersouth Energy Cooporative OS</t>
  </si>
  <si>
    <t>Reedy Creek Improvement District OS</t>
  </si>
  <si>
    <t>Seminole Electric Cooperative, Inc. OS</t>
  </si>
  <si>
    <t>Southern Company Services, Inc. OS</t>
  </si>
  <si>
    <t>Tampa Electric Company  OS</t>
  </si>
  <si>
    <t>Tennessee Valley Authority OS</t>
  </si>
  <si>
    <t>Duke Energy Florida, Inc. OS</t>
  </si>
  <si>
    <t>Total OS/AF</t>
  </si>
  <si>
    <t>FCBBS</t>
  </si>
  <si>
    <t>Energy Authority, The FCBBS</t>
  </si>
  <si>
    <t>Homestead, City of FCBBS</t>
  </si>
  <si>
    <t>Orlando Utilities Commission FCBBS</t>
  </si>
  <si>
    <t>Reedy Creek Improvement District FCBBS</t>
  </si>
  <si>
    <t>Tampa Electric Company FCBBS</t>
  </si>
  <si>
    <t>Duke Energy Florida, Inc. FCBBS</t>
  </si>
  <si>
    <t>Total FCBBS</t>
  </si>
  <si>
    <t>Total Actual</t>
  </si>
  <si>
    <t>Other Actual</t>
  </si>
  <si>
    <t>Gross Gain from off System Sales $</t>
  </si>
  <si>
    <t>Gas Turbine Maintenance Revenue Reclassed to Base Revenue</t>
  </si>
  <si>
    <t>Sub-Total (Schedule A1 and A2)</t>
  </si>
  <si>
    <t>Third-Party Transmission Costs</t>
  </si>
  <si>
    <t>Variable Power Plant O&amp;M Costs over 514,000 MWh Threshold</t>
  </si>
  <si>
    <t>Net Gain from off System Sales ($)</t>
  </si>
  <si>
    <t>Other Estimate</t>
  </si>
  <si>
    <t>Gain from off System Sales $</t>
  </si>
  <si>
    <t>Difference</t>
  </si>
  <si>
    <t>Difference (%)</t>
  </si>
  <si>
    <t>Period To Date</t>
  </si>
  <si>
    <t>PURCHASED FROM</t>
  </si>
  <si>
    <t>Total KWH Purchased (000)</t>
  </si>
  <si>
    <t>Year to Date</t>
  </si>
  <si>
    <t>FOR THE MONTH OF: February 2014</t>
  </si>
  <si>
    <t>A9 Schedule</t>
  </si>
  <si>
    <t>Transaction Cost (Cents/KWH)</t>
  </si>
  <si>
    <t>Cost If Generated (Cents/KWH)</t>
  </si>
  <si>
    <t>Economy</t>
  </si>
  <si>
    <t>Total Economy</t>
  </si>
  <si>
    <t>Calpine Energy Services, L.P. OS</t>
  </si>
  <si>
    <t>Transaction Cost (cents/KWH)</t>
  </si>
  <si>
    <t>Cost if Generated (cents/KWH)</t>
  </si>
  <si>
    <t>Fuel Savings ($) (Col(7) -- Col(5))</t>
  </si>
  <si>
    <t>Cost if Generated ($) (Col(3) * Col(6))</t>
  </si>
  <si>
    <t>Total $ for Fuel Adj (Col(3) * Col(4))</t>
  </si>
  <si>
    <t>STAFF 000713</t>
  </si>
  <si>
    <t>FPL RC-16</t>
  </si>
  <si>
    <t>STAFF 000714</t>
  </si>
  <si>
    <t>STAFF 000715</t>
  </si>
  <si>
    <t>STAFF 000716</t>
  </si>
  <si>
    <t>STAFF 000717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</si>
</sst>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%_);\(#,##0.0%\);&quot;N/A&quot;"/>
    <numFmt numFmtId="165" formatCode="#,##0.0%_);\(#,##0.0%\)"/>
    <numFmt numFmtId="166" formatCode="&quot;N/A&quot;;&quot;N/A&quot;;&quot;N/A&quot;"/>
    <numFmt numFmtId="167" formatCode="#,##0_);[Red]\(#,##0\);&quot; &quot;"/>
    <numFmt numFmtId="168" formatCode="#,##0.000_);\(#,##0.000\)"/>
    <numFmt numFmtId="169" formatCode="#,##0.0%_);\(#,##0.0%\);&quot; &quot;"/>
    <numFmt numFmtId="170" formatCode="\$#,##0_);\(\$#,##0\)"/>
    <numFmt numFmtId="171" formatCode="#,##0.00000%_);\(#,##0.00000%\)"/>
    <numFmt numFmtId="172" formatCode="#,##0.00%_);\(#,##0.00%\)"/>
    <numFmt numFmtId="173" formatCode="#,##0.000_);\(#,##0.000\);&quot; &quot;"/>
    <numFmt numFmtId="174" formatCode="0.000000"/>
  </numFmts>
  <fonts count="35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rgb="FFFFFFFF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9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sz val="11"/>
      <color indexed="8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0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</borders>
  <cellStyleXfs count="14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0" fontId="336" fillId="0" borderId="0"/>
    <xf numFmtId="0" fontId="336" fillId="0" borderId="0"/>
    <xf numFmtId="0" fontId="336" fillId="0" borderId="0"/>
    <xf numFmtId="0" fontId="336" fillId="0" borderId="0"/>
    <xf numFmtId="0" fontId="336" fillId="0" borderId="0"/>
    <xf numFmtId="0" fontId="336" fillId="0" borderId="0"/>
    <xf numFmtId="0" fontId="336" fillId="0" borderId="0"/>
    <xf numFmtId="0" fontId="336" fillId="0" borderId="0"/>
    <xf numFmtId="0" fontId="336" fillId="0" borderId="0"/>
    <xf numFmtId="0" fontId="336" fillId="0" borderId="0"/>
    <xf numFmtId="0" fontId="336" fillId="0" borderId="0"/>
    <xf numFmtId="0" fontId="336" fillId="0" borderId="0"/>
    <xf numFmtId="0" fontId="336" fillId="0" borderId="0"/>
    <xf numFmtId="0" fontId="336" fillId="0" borderId="0"/>
    <xf numFmtId="0" fontId="336" fillId="0" borderId="0"/>
    <xf numFmtId="0" fontId="336" fillId="0" borderId="0"/>
    <xf numFmtId="0" fontId="336" fillId="0" borderId="0"/>
    <xf numFmtId="0" fontId="336" fillId="0" borderId="0"/>
    <xf numFmtId="0" fontId="337" fillId="2" borderId="0">
      <alignment horizontal="center" vertical="top"/>
    </xf>
    <xf numFmtId="0" fontId="338" fillId="3" borderId="0">
      <alignment horizontal="left" vertical="top"/>
    </xf>
    <xf numFmtId="0" fontId="338" fillId="3" borderId="0">
      <alignment horizontal="right" vertical="top"/>
    </xf>
    <xf numFmtId="0" fontId="339" fillId="4" borderId="0">
      <alignment horizontal="left" vertical="top"/>
    </xf>
    <xf numFmtId="0" fontId="339" fillId="4" borderId="0">
      <alignment horizontal="right" vertical="top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43" fontId="336" fillId="0" borderId="0" applyFont="0" applyFill="0" applyBorder="0" applyAlignment="0" applyProtection="0"/>
    <xf numFmtId="43" fontId="336" fillId="0" borderId="0" applyFont="0" applyFill="0" applyBorder="0" applyAlignment="0" applyProtection="0"/>
    <xf numFmtId="43" fontId="336" fillId="0" borderId="0" applyFont="0" applyFill="0" applyBorder="0" applyAlignment="0" applyProtection="0"/>
    <xf numFmtId="43" fontId="336" fillId="0" borderId="0" applyFont="0" applyFill="0" applyBorder="0" applyAlignment="0" applyProtection="0"/>
    <xf numFmtId="0" fontId="336" fillId="0" borderId="0"/>
    <xf numFmtId="0" fontId="336" fillId="0" borderId="0"/>
    <xf numFmtId="44" fontId="336" fillId="0" borderId="0" applyFont="0" applyFill="0" applyBorder="0" applyAlignment="0" applyProtection="0"/>
    <xf numFmtId="44" fontId="336" fillId="0" borderId="0" applyFont="0" applyFill="0" applyBorder="0" applyAlignment="0" applyProtection="0"/>
    <xf numFmtId="44" fontId="336" fillId="0" borderId="0" applyFont="0" applyFill="0" applyBorder="0" applyAlignment="0" applyProtection="0"/>
    <xf numFmtId="44" fontId="336" fillId="0" borderId="0" applyFont="0" applyFill="0" applyBorder="0" applyAlignment="0" applyProtection="0"/>
    <xf numFmtId="0" fontId="336" fillId="0" borderId="0"/>
    <xf numFmtId="0" fontId="336" fillId="0" borderId="0"/>
    <xf numFmtId="0" fontId="336" fillId="0" borderId="0"/>
    <xf numFmtId="0" fontId="1" fillId="0" borderId="0"/>
    <xf numFmtId="0" fontId="336" fillId="0" borderId="0"/>
    <xf numFmtId="0" fontId="336" fillId="0" borderId="0"/>
    <xf numFmtId="0" fontId="1" fillId="0" borderId="0"/>
    <xf numFmtId="4" fontId="340" fillId="5" borderId="7" applyNumberFormat="0" applyProtection="0">
      <alignment vertical="center"/>
    </xf>
    <xf numFmtId="4" fontId="341" fillId="5" borderId="7" applyNumberFormat="0" applyProtection="0">
      <alignment vertical="center"/>
    </xf>
    <xf numFmtId="4" fontId="340" fillId="5" borderId="7" applyNumberFormat="0" applyProtection="0">
      <alignment horizontal="left" vertical="center" indent="1"/>
    </xf>
    <xf numFmtId="4" fontId="340" fillId="5" borderId="7" applyNumberFormat="0" applyProtection="0">
      <alignment horizontal="left" vertical="center" indent="1"/>
    </xf>
    <xf numFmtId="0" fontId="342" fillId="0" borderId="7" applyNumberFormat="0" applyProtection="0">
      <alignment horizontal="left" vertical="center" indent="1"/>
    </xf>
    <xf numFmtId="4" fontId="340" fillId="6" borderId="7" applyNumberFormat="0" applyProtection="0">
      <alignment horizontal="right" vertical="center"/>
    </xf>
    <xf numFmtId="4" fontId="340" fillId="7" borderId="7" applyNumberFormat="0" applyProtection="0">
      <alignment horizontal="right" vertical="center"/>
    </xf>
    <xf numFmtId="4" fontId="340" fillId="8" borderId="7" applyNumberFormat="0" applyProtection="0">
      <alignment horizontal="right" vertical="center"/>
    </xf>
    <xf numFmtId="4" fontId="340" fillId="9" borderId="7" applyNumberFormat="0" applyProtection="0">
      <alignment horizontal="right" vertical="center"/>
    </xf>
    <xf numFmtId="4" fontId="340" fillId="10" borderId="7" applyNumberFormat="0" applyProtection="0">
      <alignment horizontal="right" vertical="center"/>
    </xf>
    <xf numFmtId="4" fontId="340" fillId="11" borderId="7" applyNumberFormat="0" applyProtection="0">
      <alignment horizontal="right" vertical="center"/>
    </xf>
    <xf numFmtId="4" fontId="340" fillId="12" borderId="7" applyNumberFormat="0" applyProtection="0">
      <alignment horizontal="right" vertical="center"/>
    </xf>
    <xf numFmtId="4" fontId="340" fillId="13" borderId="7" applyNumberFormat="0" applyProtection="0">
      <alignment horizontal="right" vertical="center"/>
    </xf>
    <xf numFmtId="4" fontId="340" fillId="14" borderId="7" applyNumberFormat="0" applyProtection="0">
      <alignment horizontal="right" vertical="center"/>
    </xf>
    <xf numFmtId="4" fontId="343" fillId="15" borderId="7" applyNumberFormat="0" applyProtection="0">
      <alignment horizontal="left" vertical="center" indent="1"/>
    </xf>
    <xf numFmtId="4" fontId="343" fillId="0" borderId="8" applyNumberFormat="0" applyProtection="0">
      <alignment horizontal="left" vertical="center" indent="1"/>
    </xf>
    <xf numFmtId="4" fontId="344" fillId="16" borderId="0" applyNumberFormat="0" applyProtection="0">
      <alignment horizontal="left" vertical="center" indent="1"/>
    </xf>
    <xf numFmtId="0" fontId="336" fillId="17" borderId="7" applyNumberFormat="0" applyProtection="0">
      <alignment horizontal="left" vertical="center" indent="1"/>
    </xf>
    <xf numFmtId="4" fontId="340" fillId="0" borderId="7" applyNumberFormat="0" applyProtection="0">
      <alignment horizontal="left" vertical="center" indent="1"/>
    </xf>
    <xf numFmtId="4" fontId="343" fillId="0" borderId="7" applyNumberFormat="0" applyProtection="0">
      <alignment horizontal="left" vertical="center" indent="1"/>
    </xf>
    <xf numFmtId="0" fontId="336" fillId="0" borderId="7" applyNumberFormat="0" applyProtection="0">
      <alignment horizontal="left" vertical="center" indent="1"/>
    </xf>
    <xf numFmtId="0" fontId="336" fillId="18" borderId="7" applyNumberFormat="0" applyProtection="0">
      <alignment horizontal="left" vertical="center" indent="1"/>
    </xf>
    <xf numFmtId="0" fontId="336" fillId="0" borderId="7" applyNumberFormat="0" applyProtection="0">
      <alignment horizontal="left" vertical="center" indent="1"/>
    </xf>
    <xf numFmtId="0" fontId="336" fillId="19" borderId="7" applyNumberFormat="0" applyProtection="0">
      <alignment horizontal="left" vertical="center" indent="1"/>
    </xf>
    <xf numFmtId="0" fontId="336" fillId="0" borderId="7" applyNumberFormat="0" applyProtection="0">
      <alignment horizontal="left" vertical="center" indent="1"/>
    </xf>
    <xf numFmtId="0" fontId="336" fillId="20" borderId="7" applyNumberFormat="0" applyProtection="0">
      <alignment horizontal="left" vertical="center" indent="1"/>
    </xf>
    <xf numFmtId="0" fontId="336" fillId="0" borderId="7" applyNumberFormat="0" applyProtection="0">
      <alignment horizontal="left" vertical="center" indent="1"/>
    </xf>
    <xf numFmtId="0" fontId="336" fillId="17" borderId="7" applyNumberFormat="0" applyProtection="0">
      <alignment horizontal="left" vertical="center" indent="1"/>
    </xf>
    <xf numFmtId="4" fontId="340" fillId="21" borderId="7" applyNumberFormat="0" applyProtection="0">
      <alignment vertical="center"/>
    </xf>
    <xf numFmtId="4" fontId="341" fillId="21" borderId="7" applyNumberFormat="0" applyProtection="0">
      <alignment vertical="center"/>
    </xf>
    <xf numFmtId="4" fontId="340" fillId="21" borderId="7" applyNumberFormat="0" applyProtection="0">
      <alignment horizontal="left" vertical="center" indent="1"/>
    </xf>
    <xf numFmtId="4" fontId="340" fillId="21" borderId="7" applyNumberFormat="0" applyProtection="0">
      <alignment horizontal="left" vertical="center" indent="1"/>
    </xf>
    <xf numFmtId="4" fontId="340" fillId="0" borderId="7" applyNumberFormat="0" applyProtection="0">
      <alignment horizontal="right" vertical="center"/>
    </xf>
    <xf numFmtId="4" fontId="341" fillId="22" borderId="7" applyNumberFormat="0" applyProtection="0">
      <alignment horizontal="right" vertical="center"/>
    </xf>
    <xf numFmtId="0" fontId="336" fillId="17" borderId="7" applyNumberFormat="0" applyProtection="0">
      <alignment horizontal="left" vertical="center" indent="1"/>
    </xf>
    <xf numFmtId="0" fontId="335" fillId="0" borderId="7" applyNumberFormat="0" applyProtection="0">
      <alignment horizontal="left" vertical="center" indent="1"/>
    </xf>
    <xf numFmtId="0" fontId="345" fillId="0" borderId="0"/>
    <xf numFmtId="4" fontId="346" fillId="22" borderId="7" applyNumberFormat="0" applyProtection="0">
      <alignment horizontal="right" vertical="center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  <xf numFmtId="174" fontId="336" fillId="0" borderId="0">
      <alignment horizontal="left" wrapText="1"/>
    </xf>
  </cellStyleXfs>
  <cellXfs count="358">
    <xf numFmtId="0" fontId="0" fillId="0" borderId="0" xfId="0"/>
    <xf numFmtId="0" fontId="0" fillId="0" borderId="1" xfId="0" applyFill="1" applyBorder="1"/>
    <xf numFmtId="0" fontId="0" fillId="0" borderId="0" xfId="0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NumberFormat="1" applyFont="1" applyFill="1" applyAlignment="1">
      <alignment horizontal="right"/>
    </xf>
    <xf numFmtId="0" fontId="11" fillId="0" borderId="0" xfId="0" applyNumberFormat="1" applyFont="1" applyFill="1" applyAlignment="1">
      <alignment horizontal="right"/>
    </xf>
    <xf numFmtId="0" fontId="12" fillId="0" borderId="0" xfId="0" applyNumberFormat="1" applyFont="1" applyFill="1" applyAlignment="1">
      <alignment horizontal="right"/>
    </xf>
    <xf numFmtId="0" fontId="13" fillId="0" borderId="0" xfId="0" applyNumberFormat="1" applyFont="1" applyFill="1" applyAlignment="1">
      <alignment horizontal="right"/>
    </xf>
    <xf numFmtId="0" fontId="14" fillId="0" borderId="0" xfId="0" applyNumberFormat="1" applyFont="1" applyFill="1" applyAlignment="1">
      <alignment horizontal="right"/>
    </xf>
    <xf numFmtId="0" fontId="15" fillId="0" borderId="0" xfId="0" applyNumberFormat="1" applyFont="1" applyFill="1" applyAlignment="1">
      <alignment horizontal="right"/>
    </xf>
    <xf numFmtId="0" fontId="16" fillId="0" borderId="0" xfId="0" applyFont="1" applyFill="1" applyAlignment="1">
      <alignment horizontal="left" wrapText="1"/>
    </xf>
    <xf numFmtId="170" fontId="17" fillId="0" borderId="0" xfId="0" applyNumberFormat="1" applyFont="1" applyFill="1" applyAlignment="1">
      <alignment horizontal="right"/>
    </xf>
    <xf numFmtId="170" fontId="18" fillId="0" borderId="0" xfId="0" applyNumberFormat="1" applyFont="1" applyFill="1" applyAlignment="1">
      <alignment horizontal="right"/>
    </xf>
    <xf numFmtId="164" fontId="19" fillId="0" borderId="0" xfId="0" applyNumberFormat="1" applyFont="1" applyFill="1" applyAlignment="1">
      <alignment horizontal="right"/>
    </xf>
    <xf numFmtId="170" fontId="20" fillId="0" borderId="0" xfId="0" applyNumberFormat="1" applyFont="1" applyFill="1" applyAlignment="1">
      <alignment horizontal="right"/>
    </xf>
    <xf numFmtId="170" fontId="21" fillId="0" borderId="0" xfId="0" applyNumberFormat="1" applyFont="1" applyFill="1" applyAlignment="1">
      <alignment horizontal="right"/>
    </xf>
    <xf numFmtId="164" fontId="22" fillId="0" borderId="0" xfId="0" applyNumberFormat="1" applyFont="1" applyFill="1" applyAlignment="1">
      <alignment horizontal="right"/>
    </xf>
    <xf numFmtId="37" fontId="23" fillId="0" borderId="0" xfId="0" applyNumberFormat="1" applyFont="1" applyFill="1" applyAlignment="1">
      <alignment horizontal="right"/>
    </xf>
    <xf numFmtId="37" fontId="24" fillId="0" borderId="0" xfId="0" applyNumberFormat="1" applyFont="1" applyFill="1" applyAlignment="1">
      <alignment horizontal="right"/>
    </xf>
    <xf numFmtId="165" fontId="25" fillId="0" borderId="0" xfId="0" applyNumberFormat="1" applyFont="1" applyFill="1" applyAlignment="1">
      <alignment horizontal="right"/>
    </xf>
    <xf numFmtId="37" fontId="26" fillId="0" borderId="0" xfId="0" applyNumberFormat="1" applyFont="1" applyFill="1" applyAlignment="1">
      <alignment horizontal="right"/>
    </xf>
    <xf numFmtId="37" fontId="27" fillId="0" borderId="0" xfId="0" applyNumberFormat="1" applyFont="1" applyFill="1" applyAlignment="1">
      <alignment horizontal="right"/>
    </xf>
    <xf numFmtId="165" fontId="28" fillId="0" borderId="0" xfId="0" applyNumberFormat="1" applyFont="1" applyFill="1" applyAlignment="1">
      <alignment horizontal="right"/>
    </xf>
    <xf numFmtId="0" fontId="29" fillId="0" borderId="0" xfId="0" applyFont="1" applyFill="1" applyAlignment="1">
      <alignment horizontal="left" indent="1"/>
    </xf>
    <xf numFmtId="170" fontId="30" fillId="0" borderId="3" xfId="0" applyNumberFormat="1" applyFont="1" applyFill="1" applyBorder="1" applyAlignment="1">
      <alignment horizontal="right"/>
    </xf>
    <xf numFmtId="170" fontId="31" fillId="0" borderId="3" xfId="0" applyNumberFormat="1" applyFont="1" applyFill="1" applyBorder="1" applyAlignment="1">
      <alignment horizontal="right"/>
    </xf>
    <xf numFmtId="164" fontId="32" fillId="0" borderId="0" xfId="0" applyNumberFormat="1" applyFont="1" applyFill="1" applyAlignment="1">
      <alignment horizontal="right"/>
    </xf>
    <xf numFmtId="170" fontId="33" fillId="0" borderId="3" xfId="0" applyNumberFormat="1" applyFont="1" applyFill="1" applyBorder="1" applyAlignment="1">
      <alignment horizontal="right"/>
    </xf>
    <xf numFmtId="170" fontId="34" fillId="0" borderId="3" xfId="0" applyNumberFormat="1" applyFont="1" applyFill="1" applyBorder="1" applyAlignment="1">
      <alignment horizontal="right"/>
    </xf>
    <xf numFmtId="164" fontId="35" fillId="0" borderId="0" xfId="0" applyNumberFormat="1" applyFont="1" applyFill="1" applyAlignment="1">
      <alignment horizontal="right"/>
    </xf>
    <xf numFmtId="0" fontId="36" fillId="0" borderId="0" xfId="0" applyFont="1" applyFill="1" applyAlignment="1">
      <alignment horizontal="center"/>
    </xf>
    <xf numFmtId="167" fontId="37" fillId="0" borderId="0" xfId="0" applyNumberFormat="1" applyFont="1" applyFill="1" applyAlignment="1">
      <alignment horizontal="right"/>
    </xf>
    <xf numFmtId="167" fontId="38" fillId="0" borderId="0" xfId="0" applyNumberFormat="1" applyFont="1" applyFill="1" applyAlignment="1">
      <alignment horizontal="right"/>
    </xf>
    <xf numFmtId="167" fontId="39" fillId="0" borderId="0" xfId="0" applyNumberFormat="1" applyFont="1" applyFill="1" applyAlignment="1">
      <alignment horizontal="right"/>
    </xf>
    <xf numFmtId="167" fontId="40" fillId="0" borderId="0" xfId="0" applyNumberFormat="1" applyFont="1" applyFill="1" applyAlignment="1">
      <alignment horizontal="right"/>
    </xf>
    <xf numFmtId="167" fontId="41" fillId="0" borderId="0" xfId="0" applyNumberFormat="1" applyFont="1" applyFill="1" applyAlignment="1">
      <alignment horizontal="right"/>
    </xf>
    <xf numFmtId="167" fontId="42" fillId="0" borderId="0" xfId="0" applyNumberFormat="1" applyFont="1" applyFill="1" applyAlignment="1">
      <alignment horizontal="right"/>
    </xf>
    <xf numFmtId="167" fontId="43" fillId="0" borderId="0" xfId="0" applyNumberFormat="1" applyFont="1" applyFill="1" applyAlignment="1">
      <alignment horizontal="right"/>
    </xf>
    <xf numFmtId="167" fontId="44" fillId="0" borderId="0" xfId="0" applyNumberFormat="1" applyFont="1" applyFill="1" applyAlignment="1">
      <alignment horizontal="right"/>
    </xf>
    <xf numFmtId="0" fontId="45" fillId="0" borderId="0" xfId="0" applyFont="1" applyFill="1" applyAlignment="1">
      <alignment horizontal="center"/>
    </xf>
    <xf numFmtId="0" fontId="46" fillId="0" borderId="0" xfId="0" applyNumberFormat="1" applyFont="1" applyFill="1" applyAlignment="1">
      <alignment horizontal="right"/>
    </xf>
    <xf numFmtId="0" fontId="47" fillId="0" borderId="0" xfId="0" applyNumberFormat="1" applyFont="1" applyFill="1" applyAlignment="1">
      <alignment horizontal="right"/>
    </xf>
    <xf numFmtId="0" fontId="48" fillId="0" borderId="0" xfId="0" applyNumberFormat="1" applyFont="1" applyFill="1" applyAlignment="1">
      <alignment horizontal="right"/>
    </xf>
    <xf numFmtId="0" fontId="49" fillId="0" borderId="0" xfId="0" applyNumberFormat="1" applyFont="1" applyFill="1" applyAlignment="1">
      <alignment horizontal="right"/>
    </xf>
    <xf numFmtId="0" fontId="50" fillId="0" borderId="0" xfId="0" applyNumberFormat="1" applyFont="1" applyFill="1" applyAlignment="1">
      <alignment horizontal="right"/>
    </xf>
    <xf numFmtId="0" fontId="51" fillId="0" borderId="0" xfId="0" applyNumberFormat="1" applyFont="1" applyFill="1" applyAlignment="1">
      <alignment horizontal="right"/>
    </xf>
    <xf numFmtId="166" fontId="52" fillId="0" borderId="0" xfId="0" applyNumberFormat="1" applyFont="1" applyFill="1" applyAlignment="1">
      <alignment horizontal="right"/>
    </xf>
    <xf numFmtId="166" fontId="53" fillId="0" borderId="0" xfId="0" applyNumberFormat="1" applyFont="1" applyFill="1" applyAlignment="1">
      <alignment horizontal="right"/>
    </xf>
    <xf numFmtId="166" fontId="54" fillId="0" borderId="0" xfId="0" applyNumberFormat="1" applyFont="1" applyFill="1" applyAlignment="1">
      <alignment horizontal="right"/>
    </xf>
    <xf numFmtId="166" fontId="55" fillId="0" borderId="0" xfId="0" applyNumberFormat="1" applyFont="1" applyFill="1" applyAlignment="1">
      <alignment horizontal="right"/>
    </xf>
    <xf numFmtId="166" fontId="56" fillId="0" borderId="0" xfId="0" applyNumberFormat="1" applyFont="1" applyFill="1" applyAlignment="1">
      <alignment horizontal="right"/>
    </xf>
    <xf numFmtId="166" fontId="57" fillId="0" borderId="0" xfId="0" applyNumberFormat="1" applyFont="1" applyFill="1" applyAlignment="1">
      <alignment horizontal="right"/>
    </xf>
    <xf numFmtId="0" fontId="58" fillId="0" borderId="0" xfId="0" applyFont="1" applyFill="1" applyAlignment="1">
      <alignment horizontal="left" indent="1"/>
    </xf>
    <xf numFmtId="170" fontId="59" fillId="0" borderId="6" xfId="0" applyNumberFormat="1" applyFont="1" applyFill="1" applyBorder="1" applyAlignment="1">
      <alignment horizontal="right"/>
    </xf>
    <xf numFmtId="170" fontId="60" fillId="0" borderId="6" xfId="0" applyNumberFormat="1" applyFont="1" applyFill="1" applyBorder="1" applyAlignment="1">
      <alignment horizontal="right"/>
    </xf>
    <xf numFmtId="164" fontId="61" fillId="0" borderId="0" xfId="0" applyNumberFormat="1" applyFont="1" applyFill="1" applyAlignment="1">
      <alignment horizontal="right"/>
    </xf>
    <xf numFmtId="170" fontId="62" fillId="0" borderId="6" xfId="0" applyNumberFormat="1" applyFont="1" applyFill="1" applyBorder="1" applyAlignment="1">
      <alignment horizontal="right"/>
    </xf>
    <xf numFmtId="170" fontId="63" fillId="0" borderId="6" xfId="0" applyNumberFormat="1" applyFont="1" applyFill="1" applyBorder="1" applyAlignment="1">
      <alignment horizontal="right"/>
    </xf>
    <xf numFmtId="164" fontId="64" fillId="0" borderId="0" xfId="0" applyNumberFormat="1" applyFont="1" applyFill="1" applyAlignment="1">
      <alignment horizontal="right"/>
    </xf>
    <xf numFmtId="0" fontId="65" fillId="0" borderId="0" xfId="0" applyFont="1" applyFill="1" applyAlignment="1">
      <alignment horizontal="center"/>
    </xf>
    <xf numFmtId="0" fontId="66" fillId="0" borderId="0" xfId="0" applyNumberFormat="1" applyFont="1" applyFill="1" applyAlignment="1">
      <alignment horizontal="right"/>
    </xf>
    <xf numFmtId="0" fontId="67" fillId="0" borderId="0" xfId="0" applyNumberFormat="1" applyFont="1" applyFill="1" applyAlignment="1">
      <alignment horizontal="right"/>
    </xf>
    <xf numFmtId="0" fontId="68" fillId="0" borderId="0" xfId="0" applyNumberFormat="1" applyFont="1" applyFill="1" applyAlignment="1">
      <alignment horizontal="right"/>
    </xf>
    <xf numFmtId="0" fontId="69" fillId="0" borderId="0" xfId="0" applyNumberFormat="1" applyFont="1" applyFill="1" applyAlignment="1">
      <alignment horizontal="right"/>
    </xf>
    <xf numFmtId="0" fontId="70" fillId="0" borderId="0" xfId="0" applyNumberFormat="1" applyFont="1" applyFill="1" applyAlignment="1">
      <alignment horizontal="right"/>
    </xf>
    <xf numFmtId="0" fontId="71" fillId="0" borderId="0" xfId="0" applyNumberFormat="1" applyFont="1" applyFill="1" applyAlignment="1">
      <alignment horizontal="right"/>
    </xf>
    <xf numFmtId="37" fontId="72" fillId="0" borderId="3" xfId="0" applyNumberFormat="1" applyFont="1" applyFill="1" applyBorder="1" applyAlignment="1">
      <alignment horizontal="right"/>
    </xf>
    <xf numFmtId="37" fontId="73" fillId="0" borderId="3" xfId="0" applyNumberFormat="1" applyFont="1" applyFill="1" applyBorder="1" applyAlignment="1">
      <alignment horizontal="right"/>
    </xf>
    <xf numFmtId="164" fontId="74" fillId="0" borderId="0" xfId="0" applyNumberFormat="1" applyFont="1" applyFill="1" applyAlignment="1">
      <alignment horizontal="right"/>
    </xf>
    <xf numFmtId="37" fontId="75" fillId="0" borderId="3" xfId="0" applyNumberFormat="1" applyFont="1" applyFill="1" applyBorder="1" applyAlignment="1">
      <alignment horizontal="right"/>
    </xf>
    <xf numFmtId="37" fontId="76" fillId="0" borderId="3" xfId="0" applyNumberFormat="1" applyFont="1" applyFill="1" applyBorder="1" applyAlignment="1">
      <alignment horizontal="right"/>
    </xf>
    <xf numFmtId="164" fontId="77" fillId="0" borderId="0" xfId="0" applyNumberFormat="1" applyFont="1" applyFill="1" applyAlignment="1">
      <alignment horizontal="right"/>
    </xf>
    <xf numFmtId="0" fontId="78" fillId="0" borderId="0" xfId="0" applyFont="1" applyFill="1" applyAlignment="1">
      <alignment horizontal="left" indent="1"/>
    </xf>
    <xf numFmtId="37" fontId="79" fillId="0" borderId="6" xfId="0" applyNumberFormat="1" applyFont="1" applyFill="1" applyBorder="1" applyAlignment="1">
      <alignment horizontal="right"/>
    </xf>
    <xf numFmtId="37" fontId="80" fillId="0" borderId="6" xfId="0" applyNumberFormat="1" applyFont="1" applyFill="1" applyBorder="1" applyAlignment="1">
      <alignment horizontal="right"/>
    </xf>
    <xf numFmtId="164" fontId="81" fillId="0" borderId="0" xfId="0" applyNumberFormat="1" applyFont="1" applyFill="1" applyAlignment="1">
      <alignment horizontal="right"/>
    </xf>
    <xf numFmtId="37" fontId="82" fillId="0" borderId="6" xfId="0" applyNumberFormat="1" applyFont="1" applyFill="1" applyBorder="1" applyAlignment="1">
      <alignment horizontal="right"/>
    </xf>
    <xf numFmtId="37" fontId="83" fillId="0" borderId="6" xfId="0" applyNumberFormat="1" applyFont="1" applyFill="1" applyBorder="1" applyAlignment="1">
      <alignment horizontal="right"/>
    </xf>
    <xf numFmtId="164" fontId="84" fillId="0" borderId="0" xfId="0" applyNumberFormat="1" applyFont="1" applyFill="1" applyAlignment="1">
      <alignment horizontal="right"/>
    </xf>
    <xf numFmtId="171" fontId="85" fillId="0" borderId="5" xfId="0" applyNumberFormat="1" applyFont="1" applyFill="1" applyBorder="1" applyAlignment="1">
      <alignment horizontal="right"/>
    </xf>
    <xf numFmtId="171" fontId="86" fillId="0" borderId="5" xfId="0" applyNumberFormat="1" applyFont="1" applyFill="1" applyBorder="1" applyAlignment="1">
      <alignment horizontal="right"/>
    </xf>
    <xf numFmtId="164" fontId="87" fillId="0" borderId="0" xfId="0" applyNumberFormat="1" applyFont="1" applyFill="1" applyAlignment="1">
      <alignment horizontal="right"/>
    </xf>
    <xf numFmtId="166" fontId="88" fillId="0" borderId="5" xfId="0" applyNumberFormat="1" applyFont="1" applyFill="1" applyBorder="1" applyAlignment="1">
      <alignment horizontal="right"/>
    </xf>
    <xf numFmtId="166" fontId="89" fillId="0" borderId="5" xfId="0" applyNumberFormat="1" applyFont="1" applyFill="1" applyBorder="1" applyAlignment="1">
      <alignment horizontal="right"/>
    </xf>
    <xf numFmtId="166" fontId="90" fillId="0" borderId="0" xfId="0" applyNumberFormat="1" applyFont="1" applyFill="1" applyAlignment="1">
      <alignment horizontal="right"/>
    </xf>
    <xf numFmtId="0" fontId="91" fillId="0" borderId="0" xfId="0" applyFont="1" applyFill="1" applyAlignment="1">
      <alignment horizontal="center"/>
    </xf>
    <xf numFmtId="0" fontId="92" fillId="0" borderId="0" xfId="0" applyNumberFormat="1" applyFont="1" applyFill="1" applyAlignment="1">
      <alignment horizontal="right"/>
    </xf>
    <xf numFmtId="0" fontId="93" fillId="0" borderId="0" xfId="0" applyNumberFormat="1" applyFont="1" applyFill="1" applyAlignment="1">
      <alignment horizontal="right"/>
    </xf>
    <xf numFmtId="0" fontId="94" fillId="0" borderId="0" xfId="0" applyNumberFormat="1" applyFont="1" applyFill="1" applyAlignment="1">
      <alignment horizontal="right"/>
    </xf>
    <xf numFmtId="0" fontId="95" fillId="0" borderId="0" xfId="0" applyNumberFormat="1" applyFont="1" applyFill="1" applyAlignment="1">
      <alignment horizontal="right"/>
    </xf>
    <xf numFmtId="0" fontId="96" fillId="0" borderId="0" xfId="0" applyNumberFormat="1" applyFont="1" applyFill="1" applyAlignment="1">
      <alignment horizontal="right"/>
    </xf>
    <xf numFmtId="0" fontId="97" fillId="0" borderId="0" xfId="0" applyNumberFormat="1" applyFont="1" applyFill="1" applyAlignment="1">
      <alignment horizontal="right"/>
    </xf>
    <xf numFmtId="0" fontId="98" fillId="0" borderId="0" xfId="0" applyFont="1" applyFill="1" applyAlignment="1">
      <alignment horizontal="center"/>
    </xf>
    <xf numFmtId="0" fontId="99" fillId="0" borderId="0" xfId="0" applyNumberFormat="1" applyFont="1" applyFill="1" applyAlignment="1">
      <alignment horizontal="right"/>
    </xf>
    <xf numFmtId="0" fontId="100" fillId="0" borderId="0" xfId="0" applyNumberFormat="1" applyFont="1" applyFill="1" applyAlignment="1">
      <alignment horizontal="right"/>
    </xf>
    <xf numFmtId="0" fontId="101" fillId="0" borderId="0" xfId="0" applyNumberFormat="1" applyFont="1" applyFill="1" applyAlignment="1">
      <alignment horizontal="right"/>
    </xf>
    <xf numFmtId="0" fontId="102" fillId="0" borderId="0" xfId="0" applyNumberFormat="1" applyFont="1" applyFill="1" applyAlignment="1">
      <alignment horizontal="right"/>
    </xf>
    <xf numFmtId="0" fontId="103" fillId="0" borderId="0" xfId="0" applyNumberFormat="1" applyFont="1" applyFill="1" applyAlignment="1">
      <alignment horizontal="right"/>
    </xf>
    <xf numFmtId="0" fontId="104" fillId="0" borderId="0" xfId="0" applyNumberFormat="1" applyFont="1" applyFill="1" applyAlignment="1">
      <alignment horizontal="right"/>
    </xf>
    <xf numFmtId="0" fontId="105" fillId="0" borderId="0" xfId="0" applyFont="1" applyFill="1" applyAlignment="1">
      <alignment horizontal="left" indent="1"/>
    </xf>
    <xf numFmtId="170" fontId="106" fillId="0" borderId="6" xfId="0" applyNumberFormat="1" applyFont="1" applyFill="1" applyBorder="1" applyAlignment="1">
      <alignment horizontal="right"/>
    </xf>
    <xf numFmtId="170" fontId="107" fillId="0" borderId="6" xfId="0" applyNumberFormat="1" applyFont="1" applyFill="1" applyBorder="1" applyAlignment="1">
      <alignment horizontal="right"/>
    </xf>
    <xf numFmtId="165" fontId="108" fillId="0" borderId="0" xfId="0" applyNumberFormat="1" applyFont="1" applyFill="1" applyAlignment="1">
      <alignment horizontal="right"/>
    </xf>
    <xf numFmtId="170" fontId="109" fillId="0" borderId="6" xfId="0" applyNumberFormat="1" applyFont="1" applyFill="1" applyBorder="1" applyAlignment="1">
      <alignment horizontal="right"/>
    </xf>
    <xf numFmtId="170" fontId="110" fillId="0" borderId="6" xfId="0" applyNumberFormat="1" applyFont="1" applyFill="1" applyBorder="1" applyAlignment="1">
      <alignment horizontal="right"/>
    </xf>
    <xf numFmtId="165" fontId="111" fillId="0" borderId="0" xfId="0" applyNumberFormat="1" applyFont="1" applyFill="1" applyAlignment="1">
      <alignment horizontal="right"/>
    </xf>
    <xf numFmtId="170" fontId="112" fillId="0" borderId="0" xfId="0" applyNumberFormat="1" applyFont="1" applyFill="1" applyAlignment="1">
      <alignment horizontal="right"/>
    </xf>
    <xf numFmtId="170" fontId="113" fillId="0" borderId="0" xfId="0" applyNumberFormat="1" applyFont="1" applyFill="1" applyAlignment="1">
      <alignment horizontal="right"/>
    </xf>
    <xf numFmtId="165" fontId="114" fillId="0" borderId="0" xfId="0" applyNumberFormat="1" applyFont="1" applyFill="1" applyAlignment="1">
      <alignment horizontal="right"/>
    </xf>
    <xf numFmtId="170" fontId="115" fillId="0" borderId="0" xfId="0" applyNumberFormat="1" applyFont="1" applyFill="1" applyAlignment="1">
      <alignment horizontal="right"/>
    </xf>
    <xf numFmtId="170" fontId="116" fillId="0" borderId="0" xfId="0" applyNumberFormat="1" applyFont="1" applyFill="1" applyAlignment="1">
      <alignment horizontal="right"/>
    </xf>
    <xf numFmtId="165" fontId="117" fillId="0" borderId="0" xfId="0" applyNumberFormat="1" applyFont="1" applyFill="1" applyAlignment="1">
      <alignment horizontal="right"/>
    </xf>
    <xf numFmtId="171" fontId="118" fillId="0" borderId="0" xfId="0" applyNumberFormat="1" applyFont="1" applyFill="1" applyAlignment="1">
      <alignment horizontal="right"/>
    </xf>
    <xf numFmtId="171" fontId="119" fillId="0" borderId="0" xfId="0" applyNumberFormat="1" applyFont="1" applyFill="1" applyAlignment="1">
      <alignment horizontal="right"/>
    </xf>
    <xf numFmtId="166" fontId="120" fillId="0" borderId="0" xfId="0" applyNumberFormat="1" applyFont="1" applyFill="1" applyAlignment="1">
      <alignment horizontal="right"/>
    </xf>
    <xf numFmtId="166" fontId="121" fillId="0" borderId="0" xfId="0" applyNumberFormat="1" applyFont="1" applyFill="1" applyAlignment="1">
      <alignment horizontal="right"/>
    </xf>
    <xf numFmtId="166" fontId="122" fillId="0" borderId="0" xfId="0" applyNumberFormat="1" applyFont="1" applyFill="1" applyAlignment="1">
      <alignment horizontal="right"/>
    </xf>
    <xf numFmtId="166" fontId="123" fillId="0" borderId="0" xfId="0" applyNumberFormat="1" applyFont="1" applyFill="1" applyAlignment="1">
      <alignment horizontal="right"/>
    </xf>
    <xf numFmtId="170" fontId="124" fillId="0" borderId="6" xfId="0" applyNumberFormat="1" applyFont="1" applyFill="1" applyBorder="1" applyAlignment="1">
      <alignment horizontal="right"/>
    </xf>
    <xf numFmtId="170" fontId="125" fillId="0" borderId="6" xfId="0" applyNumberFormat="1" applyFont="1" applyFill="1" applyBorder="1" applyAlignment="1">
      <alignment horizontal="right"/>
    </xf>
    <xf numFmtId="165" fontId="126" fillId="0" borderId="0" xfId="0" applyNumberFormat="1" applyFont="1" applyFill="1" applyAlignment="1">
      <alignment horizontal="right"/>
    </xf>
    <xf numFmtId="170" fontId="127" fillId="0" borderId="6" xfId="0" applyNumberFormat="1" applyFont="1" applyFill="1" applyBorder="1" applyAlignment="1">
      <alignment horizontal="right"/>
    </xf>
    <xf numFmtId="170" fontId="128" fillId="0" borderId="6" xfId="0" applyNumberFormat="1" applyFont="1" applyFill="1" applyBorder="1" applyAlignment="1">
      <alignment horizontal="right"/>
    </xf>
    <xf numFmtId="165" fontId="129" fillId="0" borderId="0" xfId="0" applyNumberFormat="1" applyFont="1" applyFill="1" applyAlignment="1">
      <alignment horizontal="right"/>
    </xf>
    <xf numFmtId="170" fontId="130" fillId="0" borderId="0" xfId="0" applyNumberFormat="1" applyFont="1" applyFill="1" applyAlignment="1">
      <alignment horizontal="right"/>
    </xf>
    <xf numFmtId="170" fontId="131" fillId="0" borderId="0" xfId="0" applyNumberFormat="1" applyFont="1" applyFill="1" applyAlignment="1">
      <alignment horizontal="right"/>
    </xf>
    <xf numFmtId="165" fontId="132" fillId="0" borderId="0" xfId="0" applyNumberFormat="1" applyFont="1" applyFill="1" applyAlignment="1">
      <alignment horizontal="right"/>
    </xf>
    <xf numFmtId="170" fontId="133" fillId="0" borderId="0" xfId="0" applyNumberFormat="1" applyFont="1" applyFill="1" applyAlignment="1">
      <alignment horizontal="right"/>
    </xf>
    <xf numFmtId="170" fontId="134" fillId="0" borderId="0" xfId="0" applyNumberFormat="1" applyFont="1" applyFill="1" applyAlignment="1">
      <alignment horizontal="right"/>
    </xf>
    <xf numFmtId="165" fontId="135" fillId="0" borderId="0" xfId="0" applyNumberFormat="1" applyFont="1" applyFill="1" applyAlignment="1">
      <alignment horizontal="right"/>
    </xf>
    <xf numFmtId="37" fontId="136" fillId="0" borderId="0" xfId="0" applyNumberFormat="1" applyFont="1" applyFill="1" applyAlignment="1">
      <alignment horizontal="right"/>
    </xf>
    <xf numFmtId="37" fontId="137" fillId="0" borderId="0" xfId="0" applyNumberFormat="1" applyFont="1" applyFill="1" applyAlignment="1">
      <alignment horizontal="right"/>
    </xf>
    <xf numFmtId="164" fontId="138" fillId="0" borderId="0" xfId="0" applyNumberFormat="1" applyFont="1" applyFill="1" applyAlignment="1">
      <alignment horizontal="right"/>
    </xf>
    <xf numFmtId="37" fontId="139" fillId="0" borderId="0" xfId="0" applyNumberFormat="1" applyFont="1" applyFill="1" applyAlignment="1">
      <alignment horizontal="right"/>
    </xf>
    <xf numFmtId="37" fontId="140" fillId="0" borderId="0" xfId="0" applyNumberFormat="1" applyFont="1" applyFill="1" applyAlignment="1">
      <alignment horizontal="right"/>
    </xf>
    <xf numFmtId="164" fontId="141" fillId="0" borderId="0" xfId="0" applyNumberFormat="1" applyFont="1" applyFill="1" applyAlignment="1">
      <alignment horizontal="right"/>
    </xf>
    <xf numFmtId="37" fontId="142" fillId="0" borderId="0" xfId="0" applyNumberFormat="1" applyFont="1" applyFill="1" applyAlignment="1">
      <alignment horizontal="right"/>
    </xf>
    <xf numFmtId="37" fontId="143" fillId="0" borderId="0" xfId="0" applyNumberFormat="1" applyFont="1" applyFill="1" applyAlignment="1">
      <alignment horizontal="right"/>
    </xf>
    <xf numFmtId="164" fontId="144" fillId="0" borderId="0" xfId="0" applyNumberFormat="1" applyFont="1" applyFill="1" applyAlignment="1">
      <alignment horizontal="right"/>
    </xf>
    <xf numFmtId="37" fontId="145" fillId="0" borderId="0" xfId="0" applyNumberFormat="1" applyFont="1" applyFill="1" applyAlignment="1">
      <alignment horizontal="right"/>
    </xf>
    <xf numFmtId="37" fontId="146" fillId="0" borderId="0" xfId="0" applyNumberFormat="1" applyFont="1" applyFill="1" applyAlignment="1">
      <alignment horizontal="right"/>
    </xf>
    <xf numFmtId="164" fontId="147" fillId="0" borderId="0" xfId="0" applyNumberFormat="1" applyFont="1" applyFill="1" applyAlignment="1">
      <alignment horizontal="right"/>
    </xf>
    <xf numFmtId="0" fontId="148" fillId="0" borderId="0" xfId="0" applyFont="1" applyFill="1" applyAlignment="1">
      <alignment horizontal="left" indent="1"/>
    </xf>
    <xf numFmtId="170" fontId="149" fillId="0" borderId="6" xfId="0" applyNumberFormat="1" applyFont="1" applyFill="1" applyBorder="1" applyAlignment="1">
      <alignment horizontal="right"/>
    </xf>
    <xf numFmtId="170" fontId="150" fillId="0" borderId="6" xfId="0" applyNumberFormat="1" applyFont="1" applyFill="1" applyBorder="1" applyAlignment="1">
      <alignment horizontal="right"/>
    </xf>
    <xf numFmtId="165" fontId="151" fillId="0" borderId="0" xfId="0" applyNumberFormat="1" applyFont="1" applyFill="1" applyAlignment="1">
      <alignment horizontal="right"/>
    </xf>
    <xf numFmtId="170" fontId="152" fillId="0" borderId="6" xfId="0" applyNumberFormat="1" applyFont="1" applyFill="1" applyBorder="1" applyAlignment="1">
      <alignment horizontal="right"/>
    </xf>
    <xf numFmtId="170" fontId="153" fillId="0" borderId="6" xfId="0" applyNumberFormat="1" applyFont="1" applyFill="1" applyBorder="1" applyAlignment="1">
      <alignment horizontal="right"/>
    </xf>
    <xf numFmtId="165" fontId="154" fillId="0" borderId="0" xfId="0" applyNumberFormat="1" applyFont="1" applyFill="1" applyAlignment="1">
      <alignment horizontal="right"/>
    </xf>
    <xf numFmtId="0" fontId="155" fillId="0" borderId="0" xfId="0" applyFont="1" applyFill="1" applyAlignment="1">
      <alignment horizontal="center"/>
    </xf>
    <xf numFmtId="0" fontId="156" fillId="0" borderId="0" xfId="0" applyNumberFormat="1" applyFont="1" applyFill="1" applyAlignment="1">
      <alignment horizontal="right"/>
    </xf>
    <xf numFmtId="0" fontId="157" fillId="0" borderId="0" xfId="0" applyNumberFormat="1" applyFont="1" applyFill="1" applyAlignment="1">
      <alignment horizontal="right"/>
    </xf>
    <xf numFmtId="0" fontId="158" fillId="0" borderId="0" xfId="0" applyNumberFormat="1" applyFont="1" applyFill="1" applyAlignment="1">
      <alignment horizontal="right"/>
    </xf>
    <xf numFmtId="0" fontId="159" fillId="0" borderId="0" xfId="0" applyNumberFormat="1" applyFont="1" applyFill="1" applyAlignment="1">
      <alignment horizontal="right"/>
    </xf>
    <xf numFmtId="0" fontId="160" fillId="0" borderId="0" xfId="0" applyNumberFormat="1" applyFont="1" applyFill="1" applyAlignment="1">
      <alignment horizontal="right"/>
    </xf>
    <xf numFmtId="0" fontId="161" fillId="0" borderId="0" xfId="0" applyNumberFormat="1" applyFont="1" applyFill="1" applyAlignment="1">
      <alignment horizontal="right"/>
    </xf>
    <xf numFmtId="170" fontId="162" fillId="0" borderId="0" xfId="0" applyNumberFormat="1" applyFont="1" applyFill="1" applyAlignment="1">
      <alignment horizontal="right"/>
    </xf>
    <xf numFmtId="166" fontId="163" fillId="0" borderId="0" xfId="0" applyNumberFormat="1" applyFont="1" applyFill="1" applyAlignment="1">
      <alignment horizontal="right"/>
    </xf>
    <xf numFmtId="166" fontId="164" fillId="0" borderId="0" xfId="0" applyNumberFormat="1" applyFont="1" applyFill="1" applyAlignment="1">
      <alignment horizontal="right"/>
    </xf>
    <xf numFmtId="166" fontId="165" fillId="0" borderId="0" xfId="0" applyNumberFormat="1" applyFont="1" applyFill="1" applyAlignment="1">
      <alignment horizontal="right"/>
    </xf>
    <xf numFmtId="166" fontId="166" fillId="0" borderId="0" xfId="0" applyNumberFormat="1" applyFont="1" applyFill="1" applyAlignment="1">
      <alignment horizontal="right"/>
    </xf>
    <xf numFmtId="166" fontId="167" fillId="0" borderId="0" xfId="0" applyNumberFormat="1" applyFont="1" applyFill="1" applyAlignment="1">
      <alignment horizontal="right"/>
    </xf>
    <xf numFmtId="170" fontId="168" fillId="0" borderId="0" xfId="0" applyNumberFormat="1" applyFont="1" applyFill="1" applyAlignment="1">
      <alignment horizontal="right"/>
    </xf>
    <xf numFmtId="166" fontId="169" fillId="0" borderId="0" xfId="0" applyNumberFormat="1" applyFont="1" applyFill="1" applyAlignment="1">
      <alignment horizontal="right"/>
    </xf>
    <xf numFmtId="166" fontId="170" fillId="0" borderId="0" xfId="0" applyNumberFormat="1" applyFont="1" applyFill="1" applyAlignment="1">
      <alignment horizontal="right"/>
    </xf>
    <xf numFmtId="166" fontId="171" fillId="0" borderId="0" xfId="0" applyNumberFormat="1" applyFont="1" applyFill="1" applyAlignment="1">
      <alignment horizontal="right"/>
    </xf>
    <xf numFmtId="166" fontId="172" fillId="0" borderId="0" xfId="0" applyNumberFormat="1" applyFont="1" applyFill="1" applyAlignment="1">
      <alignment horizontal="right"/>
    </xf>
    <xf numFmtId="166" fontId="173" fillId="0" borderId="0" xfId="0" applyNumberFormat="1" applyFont="1" applyFill="1" applyAlignment="1">
      <alignment horizontal="right"/>
    </xf>
    <xf numFmtId="170" fontId="174" fillId="0" borderId="0" xfId="0" applyNumberFormat="1" applyFont="1" applyFill="1" applyAlignment="1">
      <alignment horizontal="right"/>
    </xf>
    <xf numFmtId="166" fontId="175" fillId="0" borderId="0" xfId="0" applyNumberFormat="1" applyFont="1" applyFill="1" applyAlignment="1">
      <alignment horizontal="right"/>
    </xf>
    <xf numFmtId="166" fontId="176" fillId="0" borderId="0" xfId="0" applyNumberFormat="1" applyFont="1" applyFill="1" applyAlignment="1">
      <alignment horizontal="right"/>
    </xf>
    <xf numFmtId="166" fontId="177" fillId="0" borderId="0" xfId="0" applyNumberFormat="1" applyFont="1" applyFill="1" applyAlignment="1">
      <alignment horizontal="right"/>
    </xf>
    <xf numFmtId="166" fontId="178" fillId="0" borderId="0" xfId="0" applyNumberFormat="1" applyFont="1" applyFill="1" applyAlignment="1">
      <alignment horizontal="right"/>
    </xf>
    <xf numFmtId="166" fontId="179" fillId="0" borderId="0" xfId="0" applyNumberFormat="1" applyFont="1" applyFill="1" applyAlignment="1">
      <alignment horizontal="right"/>
    </xf>
    <xf numFmtId="170" fontId="180" fillId="0" borderId="0" xfId="0" applyNumberFormat="1" applyFont="1" applyFill="1" applyAlignment="1">
      <alignment horizontal="right"/>
    </xf>
    <xf numFmtId="166" fontId="181" fillId="0" borderId="0" xfId="0" applyNumberFormat="1" applyFont="1" applyFill="1" applyAlignment="1">
      <alignment horizontal="right"/>
    </xf>
    <xf numFmtId="166" fontId="182" fillId="0" borderId="0" xfId="0" applyNumberFormat="1" applyFont="1" applyFill="1" applyAlignment="1">
      <alignment horizontal="right"/>
    </xf>
    <xf numFmtId="166" fontId="183" fillId="0" borderId="0" xfId="0" applyNumberFormat="1" applyFont="1" applyFill="1" applyAlignment="1">
      <alignment horizontal="right"/>
    </xf>
    <xf numFmtId="166" fontId="184" fillId="0" borderId="0" xfId="0" applyNumberFormat="1" applyFont="1" applyFill="1" applyAlignment="1">
      <alignment horizontal="right"/>
    </xf>
    <xf numFmtId="166" fontId="185" fillId="0" borderId="0" xfId="0" applyNumberFormat="1" applyFont="1" applyFill="1" applyAlignment="1">
      <alignment horizontal="right"/>
    </xf>
    <xf numFmtId="171" fontId="186" fillId="0" borderId="0" xfId="0" applyNumberFormat="1" applyFont="1" applyFill="1" applyAlignment="1">
      <alignment horizontal="right"/>
    </xf>
    <xf numFmtId="166" fontId="187" fillId="0" borderId="0" xfId="0" applyNumberFormat="1" applyFont="1" applyFill="1" applyAlignment="1">
      <alignment horizontal="right"/>
    </xf>
    <xf numFmtId="166" fontId="188" fillId="0" borderId="0" xfId="0" applyNumberFormat="1" applyFont="1" applyFill="1" applyAlignment="1">
      <alignment horizontal="right"/>
    </xf>
    <xf numFmtId="166" fontId="189" fillId="0" borderId="0" xfId="0" applyNumberFormat="1" applyFont="1" applyFill="1" applyAlignment="1">
      <alignment horizontal="right"/>
    </xf>
    <xf numFmtId="166" fontId="190" fillId="0" borderId="0" xfId="0" applyNumberFormat="1" applyFont="1" applyFill="1" applyAlignment="1">
      <alignment horizontal="right"/>
    </xf>
    <xf numFmtId="166" fontId="191" fillId="0" borderId="0" xfId="0" applyNumberFormat="1" applyFont="1" applyFill="1" applyAlignment="1">
      <alignment horizontal="right"/>
    </xf>
    <xf numFmtId="171" fontId="192" fillId="0" borderId="0" xfId="0" applyNumberFormat="1" applyFont="1" applyFill="1" applyAlignment="1">
      <alignment horizontal="right"/>
    </xf>
    <xf numFmtId="166" fontId="193" fillId="0" borderId="0" xfId="0" applyNumberFormat="1" applyFont="1" applyFill="1" applyAlignment="1">
      <alignment horizontal="right"/>
    </xf>
    <xf numFmtId="166" fontId="194" fillId="0" borderId="0" xfId="0" applyNumberFormat="1" applyFont="1" applyFill="1" applyAlignment="1">
      <alignment horizontal="right"/>
    </xf>
    <xf numFmtId="166" fontId="195" fillId="0" borderId="0" xfId="0" applyNumberFormat="1" applyFont="1" applyFill="1" applyAlignment="1">
      <alignment horizontal="right"/>
    </xf>
    <xf numFmtId="166" fontId="196" fillId="0" borderId="0" xfId="0" applyNumberFormat="1" applyFont="1" applyFill="1" applyAlignment="1">
      <alignment horizontal="right"/>
    </xf>
    <xf numFmtId="166" fontId="197" fillId="0" borderId="0" xfId="0" applyNumberFormat="1" applyFont="1" applyFill="1" applyAlignment="1">
      <alignment horizontal="right"/>
    </xf>
    <xf numFmtId="171" fontId="198" fillId="0" borderId="0" xfId="0" applyNumberFormat="1" applyFont="1" applyFill="1" applyAlignment="1">
      <alignment horizontal="right"/>
    </xf>
    <xf numFmtId="166" fontId="199" fillId="0" borderId="0" xfId="0" applyNumberFormat="1" applyFont="1" applyFill="1" applyAlignment="1">
      <alignment horizontal="right"/>
    </xf>
    <xf numFmtId="166" fontId="200" fillId="0" borderId="0" xfId="0" applyNumberFormat="1" applyFont="1" applyFill="1" applyAlignment="1">
      <alignment horizontal="right"/>
    </xf>
    <xf numFmtId="166" fontId="201" fillId="0" borderId="0" xfId="0" applyNumberFormat="1" applyFont="1" applyFill="1" applyAlignment="1">
      <alignment horizontal="right"/>
    </xf>
    <xf numFmtId="166" fontId="202" fillId="0" borderId="0" xfId="0" applyNumberFormat="1" applyFont="1" applyFill="1" applyAlignment="1">
      <alignment horizontal="right"/>
    </xf>
    <xf numFmtId="166" fontId="203" fillId="0" borderId="0" xfId="0" applyNumberFormat="1" applyFont="1" applyFill="1" applyAlignment="1">
      <alignment horizontal="right"/>
    </xf>
    <xf numFmtId="171" fontId="204" fillId="0" borderId="0" xfId="0" applyNumberFormat="1" applyFont="1" applyFill="1" applyAlignment="1">
      <alignment horizontal="right"/>
    </xf>
    <xf numFmtId="166" fontId="205" fillId="0" borderId="0" xfId="0" applyNumberFormat="1" applyFont="1" applyFill="1" applyAlignment="1">
      <alignment horizontal="right"/>
    </xf>
    <xf numFmtId="166" fontId="206" fillId="0" borderId="0" xfId="0" applyNumberFormat="1" applyFont="1" applyFill="1" applyAlignment="1">
      <alignment horizontal="right"/>
    </xf>
    <xf numFmtId="166" fontId="207" fillId="0" borderId="0" xfId="0" applyNumberFormat="1" applyFont="1" applyFill="1" applyAlignment="1">
      <alignment horizontal="right"/>
    </xf>
    <xf numFmtId="166" fontId="208" fillId="0" borderId="0" xfId="0" applyNumberFormat="1" applyFont="1" applyFill="1" applyAlignment="1">
      <alignment horizontal="right"/>
    </xf>
    <xf numFmtId="166" fontId="209" fillId="0" borderId="0" xfId="0" applyNumberFormat="1" applyFont="1" applyFill="1" applyAlignment="1">
      <alignment horizontal="right"/>
    </xf>
    <xf numFmtId="171" fontId="210" fillId="0" borderId="0" xfId="0" applyNumberFormat="1" applyFont="1" applyFill="1" applyAlignment="1">
      <alignment horizontal="right"/>
    </xf>
    <xf numFmtId="166" fontId="211" fillId="0" borderId="0" xfId="0" applyNumberFormat="1" applyFont="1" applyFill="1" applyAlignment="1">
      <alignment horizontal="right"/>
    </xf>
    <xf numFmtId="166" fontId="212" fillId="0" borderId="0" xfId="0" applyNumberFormat="1" applyFont="1" applyFill="1" applyAlignment="1">
      <alignment horizontal="right"/>
    </xf>
    <xf numFmtId="166" fontId="213" fillId="0" borderId="0" xfId="0" applyNumberFormat="1" applyFont="1" applyFill="1" applyAlignment="1">
      <alignment horizontal="right"/>
    </xf>
    <xf numFmtId="166" fontId="214" fillId="0" borderId="0" xfId="0" applyNumberFormat="1" applyFont="1" applyFill="1" applyAlignment="1">
      <alignment horizontal="right"/>
    </xf>
    <xf numFmtId="166" fontId="215" fillId="0" borderId="0" xfId="0" applyNumberFormat="1" applyFont="1" applyFill="1" applyAlignment="1">
      <alignment horizontal="right"/>
    </xf>
    <xf numFmtId="0" fontId="216" fillId="0" borderId="0" xfId="0" applyFont="1" applyFill="1" applyAlignment="1">
      <alignment horizontal="left" indent="1"/>
    </xf>
    <xf numFmtId="170" fontId="217" fillId="0" borderId="6" xfId="0" applyNumberFormat="1" applyFont="1" applyFill="1" applyBorder="1" applyAlignment="1">
      <alignment horizontal="right"/>
    </xf>
    <xf numFmtId="166" fontId="218" fillId="0" borderId="0" xfId="0" applyNumberFormat="1" applyFont="1" applyFill="1" applyAlignment="1">
      <alignment horizontal="right"/>
    </xf>
    <xf numFmtId="166" fontId="219" fillId="0" borderId="0" xfId="0" applyNumberFormat="1" applyFont="1" applyFill="1" applyAlignment="1">
      <alignment horizontal="right"/>
    </xf>
    <xf numFmtId="166" fontId="220" fillId="0" borderId="0" xfId="0" applyNumberFormat="1" applyFont="1" applyFill="1" applyAlignment="1">
      <alignment horizontal="right"/>
    </xf>
    <xf numFmtId="166" fontId="221" fillId="0" borderId="0" xfId="0" applyNumberFormat="1" applyFont="1" applyFill="1" applyAlignment="1">
      <alignment horizontal="right"/>
    </xf>
    <xf numFmtId="166" fontId="222" fillId="0" borderId="0" xfId="0" applyNumberFormat="1" applyFont="1" applyFill="1" applyAlignment="1">
      <alignment horizontal="right"/>
    </xf>
    <xf numFmtId="0" fontId="7" fillId="0" borderId="0" xfId="0" applyFont="1" applyFill="1"/>
    <xf numFmtId="0" fontId="223" fillId="0" borderId="0" xfId="0" applyFont="1" applyFill="1"/>
    <xf numFmtId="0" fontId="0" fillId="0" borderId="9" xfId="0" applyFill="1" applyBorder="1"/>
    <xf numFmtId="0" fontId="347" fillId="0" borderId="0" xfId="0" applyFont="1" applyFill="1"/>
    <xf numFmtId="0" fontId="347" fillId="0" borderId="0" xfId="0" applyFont="1" applyFill="1" applyAlignment="1">
      <alignment horizontal="center"/>
    </xf>
    <xf numFmtId="0" fontId="347" fillId="0" borderId="4" xfId="0" applyFont="1" applyFill="1" applyBorder="1" applyAlignment="1">
      <alignment horizontal="center" vertical="center" wrapText="1"/>
    </xf>
    <xf numFmtId="0" fontId="347" fillId="0" borderId="0" xfId="0" applyFont="1" applyFill="1" applyAlignment="1">
      <alignment horizontal="left"/>
    </xf>
    <xf numFmtId="167" fontId="347" fillId="0" borderId="0" xfId="0" applyNumberFormat="1" applyFont="1" applyFill="1" applyAlignment="1">
      <alignment horizontal="right"/>
    </xf>
    <xf numFmtId="170" fontId="347" fillId="0" borderId="0" xfId="0" applyNumberFormat="1" applyFont="1" applyFill="1" applyAlignment="1">
      <alignment horizontal="right"/>
    </xf>
    <xf numFmtId="0" fontId="347" fillId="0" borderId="0" xfId="0" applyFont="1" applyFill="1" applyAlignment="1">
      <alignment horizontal="left" indent="1"/>
    </xf>
    <xf numFmtId="37" fontId="347" fillId="0" borderId="0" xfId="0" applyNumberFormat="1" applyFont="1" applyFill="1" applyAlignment="1">
      <alignment horizontal="right"/>
    </xf>
    <xf numFmtId="168" fontId="347" fillId="0" borderId="0" xfId="0" applyNumberFormat="1" applyFont="1" applyFill="1" applyAlignment="1">
      <alignment horizontal="right"/>
    </xf>
    <xf numFmtId="37" fontId="347" fillId="0" borderId="2" xfId="0" applyNumberFormat="1" applyFont="1" applyFill="1" applyBorder="1" applyAlignment="1">
      <alignment horizontal="right"/>
    </xf>
    <xf numFmtId="168" fontId="347" fillId="0" borderId="2" xfId="0" applyNumberFormat="1" applyFont="1" applyFill="1" applyBorder="1" applyAlignment="1">
      <alignment horizontal="right"/>
    </xf>
    <xf numFmtId="170" fontId="347" fillId="0" borderId="2" xfId="0" applyNumberFormat="1" applyFont="1" applyFill="1" applyBorder="1" applyAlignment="1">
      <alignment horizontal="right"/>
    </xf>
    <xf numFmtId="172" fontId="347" fillId="0" borderId="0" xfId="0" applyNumberFormat="1" applyFont="1" applyFill="1" applyAlignment="1">
      <alignment horizontal="right"/>
    </xf>
    <xf numFmtId="0" fontId="348" fillId="0" borderId="0" xfId="0" applyFont="1" applyFill="1" applyAlignment="1">
      <alignment horizontal="left"/>
    </xf>
    <xf numFmtId="0" fontId="348" fillId="0" borderId="0" xfId="0" applyFont="1" applyFill="1" applyAlignment="1">
      <alignment horizontal="left" indent="1"/>
    </xf>
    <xf numFmtId="0" fontId="347" fillId="0" borderId="0" xfId="0" applyFont="1" applyFill="1" applyAlignment="1">
      <alignment horizontal="left" indent="2"/>
    </xf>
    <xf numFmtId="0" fontId="347" fillId="0" borderId="0" xfId="0" applyNumberFormat="1" applyFont="1" applyFill="1" applyAlignment="1">
      <alignment horizontal="center"/>
    </xf>
    <xf numFmtId="37" fontId="347" fillId="0" borderId="6" xfId="0" applyNumberFormat="1" applyFont="1" applyFill="1" applyBorder="1" applyAlignment="1">
      <alignment horizontal="right"/>
    </xf>
    <xf numFmtId="168" fontId="347" fillId="0" borderId="6" xfId="0" applyNumberFormat="1" applyFont="1" applyFill="1" applyBorder="1" applyAlignment="1">
      <alignment horizontal="right"/>
    </xf>
    <xf numFmtId="170" fontId="347" fillId="0" borderId="6" xfId="0" applyNumberFormat="1" applyFont="1" applyFill="1" applyBorder="1" applyAlignment="1">
      <alignment horizontal="right"/>
    </xf>
    <xf numFmtId="0" fontId="266" fillId="0" borderId="0" xfId="0" applyFont="1" applyFill="1"/>
    <xf numFmtId="0" fontId="267" fillId="0" borderId="0" xfId="0" applyFont="1" applyFill="1" applyAlignment="1">
      <alignment horizontal="center"/>
    </xf>
    <xf numFmtId="0" fontId="268" fillId="0" borderId="4" xfId="0" applyFont="1" applyFill="1" applyBorder="1" applyAlignment="1">
      <alignment horizontal="center" vertical="center" wrapText="1"/>
    </xf>
    <xf numFmtId="0" fontId="269" fillId="0" borderId="0" xfId="0" applyFont="1" applyFill="1" applyAlignment="1">
      <alignment horizontal="center"/>
    </xf>
    <xf numFmtId="0" fontId="270" fillId="0" borderId="0" xfId="0" applyFont="1" applyFill="1" applyAlignment="1">
      <alignment horizontal="left"/>
    </xf>
    <xf numFmtId="0" fontId="271" fillId="0" borderId="0" xfId="0" applyNumberFormat="1" applyFont="1" applyFill="1" applyAlignment="1">
      <alignment horizontal="right"/>
    </xf>
    <xf numFmtId="167" fontId="272" fillId="0" borderId="0" xfId="0" applyNumberFormat="1" applyFont="1" applyFill="1" applyAlignment="1">
      <alignment horizontal="right"/>
    </xf>
    <xf numFmtId="167" fontId="273" fillId="0" borderId="0" xfId="0" applyNumberFormat="1" applyFont="1" applyFill="1" applyAlignment="1">
      <alignment horizontal="right"/>
    </xf>
    <xf numFmtId="167" fontId="274" fillId="0" borderId="0" xfId="0" applyNumberFormat="1" applyFont="1" applyFill="1" applyAlignment="1">
      <alignment horizontal="right"/>
    </xf>
    <xf numFmtId="167" fontId="275" fillId="0" borderId="0" xfId="0" applyNumberFormat="1" applyFont="1" applyFill="1" applyAlignment="1">
      <alignment horizontal="right"/>
    </xf>
    <xf numFmtId="167" fontId="276" fillId="0" borderId="0" xfId="0" applyNumberFormat="1" applyFont="1" applyFill="1" applyAlignment="1">
      <alignment horizontal="right"/>
    </xf>
    <xf numFmtId="167" fontId="277" fillId="0" borderId="0" xfId="0" applyNumberFormat="1" applyFont="1" applyFill="1" applyAlignment="1">
      <alignment horizontal="right"/>
    </xf>
    <xf numFmtId="167" fontId="278" fillId="0" borderId="0" xfId="0" applyNumberFormat="1" applyFont="1" applyFill="1" applyAlignment="1">
      <alignment horizontal="right"/>
    </xf>
    <xf numFmtId="0" fontId="279" fillId="0" borderId="0" xfId="0" applyFont="1" applyFill="1" applyAlignment="1">
      <alignment horizontal="left" indent="1"/>
    </xf>
    <xf numFmtId="167" fontId="280" fillId="0" borderId="0" xfId="0" applyNumberFormat="1" applyFont="1" applyFill="1" applyAlignment="1">
      <alignment horizontal="right"/>
    </xf>
    <xf numFmtId="167" fontId="281" fillId="0" borderId="0" xfId="0" applyNumberFormat="1" applyFont="1" applyFill="1" applyAlignment="1">
      <alignment horizontal="right"/>
    </xf>
    <xf numFmtId="167" fontId="282" fillId="0" borderId="0" xfId="0" applyNumberFormat="1" applyFont="1" applyFill="1" applyAlignment="1">
      <alignment horizontal="right"/>
    </xf>
    <xf numFmtId="167" fontId="283" fillId="0" borderId="0" xfId="0" applyNumberFormat="1" applyFont="1" applyFill="1" applyAlignment="1">
      <alignment horizontal="right"/>
    </xf>
    <xf numFmtId="167" fontId="284" fillId="0" borderId="0" xfId="0" applyNumberFormat="1" applyFont="1" applyFill="1" applyAlignment="1">
      <alignment horizontal="right"/>
    </xf>
    <xf numFmtId="167" fontId="285" fillId="0" borderId="0" xfId="0" applyNumberFormat="1" applyFont="1" applyFill="1" applyAlignment="1">
      <alignment horizontal="right"/>
    </xf>
    <xf numFmtId="167" fontId="286" fillId="0" borderId="0" xfId="0" applyNumberFormat="1" applyFont="1" applyFill="1" applyAlignment="1">
      <alignment horizontal="right"/>
    </xf>
    <xf numFmtId="167" fontId="287" fillId="0" borderId="0" xfId="0" applyNumberFormat="1" applyFont="1" applyFill="1" applyAlignment="1">
      <alignment horizontal="right"/>
    </xf>
    <xf numFmtId="167" fontId="288" fillId="0" borderId="0" xfId="0" applyNumberFormat="1" applyFont="1" applyFill="1" applyAlignment="1">
      <alignment horizontal="right"/>
    </xf>
    <xf numFmtId="167" fontId="289" fillId="0" borderId="0" xfId="0" applyNumberFormat="1" applyFont="1" applyFill="1" applyAlignment="1">
      <alignment horizontal="right"/>
    </xf>
    <xf numFmtId="173" fontId="290" fillId="0" borderId="0" xfId="0" applyNumberFormat="1" applyFont="1" applyFill="1" applyAlignment="1">
      <alignment horizontal="right"/>
    </xf>
    <xf numFmtId="168" fontId="291" fillId="0" borderId="0" xfId="0" applyNumberFormat="1" applyFont="1" applyFill="1" applyAlignment="1">
      <alignment horizontal="right"/>
    </xf>
    <xf numFmtId="37" fontId="292" fillId="0" borderId="0" xfId="0" applyNumberFormat="1" applyFont="1" applyFill="1" applyAlignment="1">
      <alignment horizontal="right"/>
    </xf>
    <xf numFmtId="37" fontId="293" fillId="0" borderId="0" xfId="0" applyNumberFormat="1" applyFont="1" applyFill="1" applyAlignment="1">
      <alignment horizontal="right"/>
    </xf>
    <xf numFmtId="37" fontId="294" fillId="0" borderId="0" xfId="0" applyNumberFormat="1" applyFont="1" applyFill="1" applyAlignment="1">
      <alignment horizontal="right"/>
    </xf>
    <xf numFmtId="167" fontId="295" fillId="0" borderId="0" xfId="0" applyNumberFormat="1" applyFont="1" applyFill="1" applyAlignment="1">
      <alignment horizontal="right"/>
    </xf>
    <xf numFmtId="167" fontId="296" fillId="0" borderId="0" xfId="0" applyNumberFormat="1" applyFont="1" applyFill="1" applyAlignment="1">
      <alignment horizontal="right"/>
    </xf>
    <xf numFmtId="167" fontId="297" fillId="0" borderId="0" xfId="0" applyNumberFormat="1" applyFont="1" applyFill="1" applyAlignment="1">
      <alignment horizontal="right"/>
    </xf>
    <xf numFmtId="167" fontId="298" fillId="0" borderId="0" xfId="0" applyNumberFormat="1" applyFont="1" applyFill="1" applyAlignment="1">
      <alignment horizontal="right"/>
    </xf>
    <xf numFmtId="167" fontId="299" fillId="0" borderId="0" xfId="0" applyNumberFormat="1" applyFont="1" applyFill="1" applyAlignment="1">
      <alignment horizontal="right"/>
    </xf>
    <xf numFmtId="167" fontId="300" fillId="0" borderId="0" xfId="0" applyNumberFormat="1" applyFont="1" applyFill="1" applyAlignment="1">
      <alignment horizontal="right"/>
    </xf>
    <xf numFmtId="167" fontId="301" fillId="0" borderId="0" xfId="0" applyNumberFormat="1" applyFont="1" applyFill="1" applyAlignment="1">
      <alignment horizontal="right"/>
    </xf>
    <xf numFmtId="167" fontId="302" fillId="0" borderId="2" xfId="0" applyNumberFormat="1" applyFont="1" applyFill="1" applyBorder="1" applyAlignment="1">
      <alignment horizontal="right"/>
    </xf>
    <xf numFmtId="167" fontId="303" fillId="0" borderId="0" xfId="0" applyNumberFormat="1" applyFont="1" applyFill="1" applyAlignment="1">
      <alignment horizontal="right"/>
    </xf>
    <xf numFmtId="167" fontId="304" fillId="0" borderId="0" xfId="0" applyNumberFormat="1" applyFont="1" applyFill="1" applyAlignment="1">
      <alignment horizontal="right"/>
    </xf>
    <xf numFmtId="167" fontId="305" fillId="0" borderId="0" xfId="0" applyNumberFormat="1" applyFont="1" applyFill="1" applyAlignment="1">
      <alignment horizontal="right"/>
    </xf>
    <xf numFmtId="167" fontId="306" fillId="0" borderId="0" xfId="0" applyNumberFormat="1" applyFont="1" applyFill="1" applyAlignment="1">
      <alignment horizontal="right"/>
    </xf>
    <xf numFmtId="167" fontId="307" fillId="0" borderId="0" xfId="0" applyNumberFormat="1" applyFont="1" applyFill="1" applyAlignment="1">
      <alignment horizontal="right"/>
    </xf>
    <xf numFmtId="37" fontId="308" fillId="0" borderId="0" xfId="0" applyNumberFormat="1" applyFont="1" applyFill="1" applyAlignment="1">
      <alignment horizontal="right"/>
    </xf>
    <xf numFmtId="167" fontId="309" fillId="0" borderId="0" xfId="0" applyNumberFormat="1" applyFont="1" applyFill="1" applyAlignment="1">
      <alignment horizontal="right"/>
    </xf>
    <xf numFmtId="167" fontId="310" fillId="0" borderId="2" xfId="0" applyNumberFormat="1" applyFont="1" applyFill="1" applyBorder="1" applyAlignment="1">
      <alignment horizontal="right"/>
    </xf>
    <xf numFmtId="167" fontId="311" fillId="0" borderId="0" xfId="0" applyNumberFormat="1" applyFont="1" applyFill="1" applyAlignment="1">
      <alignment horizontal="right"/>
    </xf>
    <xf numFmtId="167" fontId="312" fillId="0" borderId="0" xfId="0" applyNumberFormat="1" applyFont="1" applyFill="1" applyAlignment="1">
      <alignment horizontal="right"/>
    </xf>
    <xf numFmtId="167" fontId="313" fillId="0" borderId="0" xfId="0" applyNumberFormat="1" applyFont="1" applyFill="1" applyAlignment="1">
      <alignment horizontal="right"/>
    </xf>
    <xf numFmtId="167" fontId="314" fillId="0" borderId="0" xfId="0" applyNumberFormat="1" applyFont="1" applyFill="1" applyAlignment="1">
      <alignment horizontal="right"/>
    </xf>
    <xf numFmtId="167" fontId="315" fillId="0" borderId="0" xfId="0" applyNumberFormat="1" applyFont="1" applyFill="1" applyAlignment="1">
      <alignment horizontal="right"/>
    </xf>
    <xf numFmtId="167" fontId="316" fillId="0" borderId="0" xfId="0" applyNumberFormat="1" applyFont="1" applyFill="1" applyAlignment="1">
      <alignment horizontal="right"/>
    </xf>
    <xf numFmtId="167" fontId="317" fillId="0" borderId="0" xfId="0" applyNumberFormat="1" applyFont="1" applyFill="1" applyAlignment="1">
      <alignment horizontal="right"/>
    </xf>
    <xf numFmtId="167" fontId="318" fillId="0" borderId="2" xfId="0" applyNumberFormat="1" applyFont="1" applyFill="1" applyBorder="1" applyAlignment="1">
      <alignment horizontal="right"/>
    </xf>
    <xf numFmtId="37" fontId="319" fillId="0" borderId="0" xfId="0" applyNumberFormat="1" applyFont="1" applyFill="1" applyAlignment="1">
      <alignment horizontal="right"/>
    </xf>
    <xf numFmtId="37" fontId="320" fillId="0" borderId="2" xfId="0" applyNumberFormat="1" applyFont="1" applyFill="1" applyBorder="1" applyAlignment="1">
      <alignment horizontal="right"/>
    </xf>
    <xf numFmtId="37" fontId="321" fillId="0" borderId="2" xfId="0" applyNumberFormat="1" applyFont="1" applyFill="1" applyBorder="1" applyAlignment="1">
      <alignment horizontal="right"/>
    </xf>
    <xf numFmtId="168" fontId="322" fillId="0" borderId="2" xfId="0" applyNumberFormat="1" applyFont="1" applyFill="1" applyBorder="1" applyAlignment="1">
      <alignment horizontal="right"/>
    </xf>
    <xf numFmtId="168" fontId="323" fillId="0" borderId="2" xfId="0" applyNumberFormat="1" applyFont="1" applyFill="1" applyBorder="1" applyAlignment="1">
      <alignment horizontal="right"/>
    </xf>
    <xf numFmtId="37" fontId="324" fillId="0" borderId="2" xfId="0" applyNumberFormat="1" applyFont="1" applyFill="1" applyBorder="1" applyAlignment="1">
      <alignment horizontal="right"/>
    </xf>
    <xf numFmtId="37" fontId="325" fillId="0" borderId="2" xfId="0" applyNumberFormat="1" applyFont="1" applyFill="1" applyBorder="1" applyAlignment="1">
      <alignment horizontal="right"/>
    </xf>
    <xf numFmtId="37" fontId="326" fillId="0" borderId="2" xfId="0" applyNumberFormat="1" applyFont="1" applyFill="1" applyBorder="1" applyAlignment="1">
      <alignment horizontal="right"/>
    </xf>
    <xf numFmtId="167" fontId="327" fillId="0" borderId="0" xfId="0" applyNumberFormat="1" applyFont="1" applyFill="1" applyAlignment="1">
      <alignment horizontal="right"/>
    </xf>
    <xf numFmtId="169" fontId="328" fillId="0" borderId="0" xfId="0" applyNumberFormat="1" applyFont="1" applyFill="1" applyAlignment="1">
      <alignment horizontal="right"/>
    </xf>
    <xf numFmtId="169" fontId="329" fillId="0" borderId="0" xfId="0" applyNumberFormat="1" applyFont="1" applyFill="1" applyAlignment="1">
      <alignment horizontal="right"/>
    </xf>
    <xf numFmtId="169" fontId="330" fillId="0" borderId="0" xfId="0" applyNumberFormat="1" applyFont="1" applyFill="1" applyAlignment="1">
      <alignment horizontal="right"/>
    </xf>
    <xf numFmtId="169" fontId="331" fillId="0" borderId="0" xfId="0" applyNumberFormat="1" applyFont="1" applyFill="1" applyAlignment="1">
      <alignment horizontal="right"/>
    </xf>
    <xf numFmtId="169" fontId="332" fillId="0" borderId="0" xfId="0" applyNumberFormat="1" applyFont="1" applyFill="1" applyAlignment="1">
      <alignment horizontal="right"/>
    </xf>
    <xf numFmtId="169" fontId="333" fillId="0" borderId="0" xfId="0" applyNumberFormat="1" applyFont="1" applyFill="1" applyAlignment="1">
      <alignment horizontal="right"/>
    </xf>
    <xf numFmtId="169" fontId="334" fillId="0" borderId="0" xfId="0" applyNumberFormat="1" applyFont="1" applyFill="1" applyAlignment="1">
      <alignment horizontal="right"/>
    </xf>
    <xf numFmtId="0" fontId="224" fillId="0" borderId="0" xfId="0" applyFont="1" applyFill="1"/>
    <xf numFmtId="0" fontId="225" fillId="0" borderId="0" xfId="0" applyFont="1" applyFill="1" applyAlignment="1">
      <alignment horizontal="center"/>
    </xf>
    <xf numFmtId="0" fontId="226" fillId="0" borderId="4" xfId="0" applyFont="1" applyFill="1" applyBorder="1" applyAlignment="1">
      <alignment horizontal="center" vertical="center" wrapText="1"/>
    </xf>
    <xf numFmtId="0" fontId="227" fillId="0" borderId="0" xfId="0" applyFont="1" applyFill="1" applyAlignment="1">
      <alignment horizontal="center"/>
    </xf>
    <xf numFmtId="0" fontId="228" fillId="0" borderId="0" xfId="0" applyFont="1" applyFill="1" applyAlignment="1">
      <alignment horizontal="left"/>
    </xf>
    <xf numFmtId="167" fontId="229" fillId="0" borderId="0" xfId="0" applyNumberFormat="1" applyFont="1" applyFill="1" applyAlignment="1">
      <alignment horizontal="right"/>
    </xf>
    <xf numFmtId="167" fontId="230" fillId="0" borderId="0" xfId="0" applyNumberFormat="1" applyFont="1" applyFill="1" applyAlignment="1">
      <alignment horizontal="right"/>
    </xf>
    <xf numFmtId="167" fontId="231" fillId="0" borderId="0" xfId="0" applyNumberFormat="1" applyFont="1" applyFill="1" applyAlignment="1">
      <alignment horizontal="right"/>
    </xf>
    <xf numFmtId="167" fontId="232" fillId="0" borderId="0" xfId="0" applyNumberFormat="1" applyFont="1" applyFill="1" applyAlignment="1">
      <alignment horizontal="right"/>
    </xf>
    <xf numFmtId="167" fontId="233" fillId="0" borderId="0" xfId="0" applyNumberFormat="1" applyFont="1" applyFill="1" applyAlignment="1">
      <alignment horizontal="right"/>
    </xf>
    <xf numFmtId="37" fontId="234" fillId="0" borderId="0" xfId="0" applyNumberFormat="1" applyFont="1" applyFill="1" applyAlignment="1">
      <alignment horizontal="right"/>
    </xf>
    <xf numFmtId="0" fontId="235" fillId="0" borderId="0" xfId="0" applyFont="1" applyFill="1" applyAlignment="1">
      <alignment horizontal="left" indent="1"/>
    </xf>
    <xf numFmtId="167" fontId="236" fillId="0" borderId="0" xfId="0" applyNumberFormat="1" applyFont="1" applyFill="1" applyAlignment="1">
      <alignment horizontal="right"/>
    </xf>
    <xf numFmtId="167" fontId="237" fillId="0" borderId="0" xfId="0" applyNumberFormat="1" applyFont="1" applyFill="1" applyAlignment="1">
      <alignment horizontal="right"/>
    </xf>
    <xf numFmtId="167" fontId="238" fillId="0" borderId="0" xfId="0" applyNumberFormat="1" applyFont="1" applyFill="1" applyAlignment="1">
      <alignment horizontal="right"/>
    </xf>
    <xf numFmtId="167" fontId="239" fillId="0" borderId="0" xfId="0" applyNumberFormat="1" applyFont="1" applyFill="1" applyAlignment="1">
      <alignment horizontal="right"/>
    </xf>
    <xf numFmtId="167" fontId="240" fillId="0" borderId="0" xfId="0" applyNumberFormat="1" applyFont="1" applyFill="1" applyAlignment="1">
      <alignment horizontal="right"/>
    </xf>
    <xf numFmtId="0" fontId="241" fillId="0" borderId="0" xfId="0" applyFont="1" applyFill="1" applyAlignment="1">
      <alignment horizontal="left" indent="2"/>
    </xf>
    <xf numFmtId="167" fontId="242" fillId="0" borderId="0" xfId="0" applyNumberFormat="1" applyFont="1" applyFill="1" applyAlignment="1">
      <alignment horizontal="center"/>
    </xf>
    <xf numFmtId="37" fontId="243" fillId="0" borderId="0" xfId="0" applyNumberFormat="1" applyFont="1" applyFill="1" applyAlignment="1">
      <alignment horizontal="right"/>
    </xf>
    <xf numFmtId="37" fontId="244" fillId="0" borderId="0" xfId="0" applyNumberFormat="1" applyFont="1" applyFill="1" applyAlignment="1">
      <alignment horizontal="right"/>
    </xf>
    <xf numFmtId="168" fontId="245" fillId="0" borderId="0" xfId="0" applyNumberFormat="1" applyFont="1" applyFill="1" applyAlignment="1">
      <alignment horizontal="right"/>
    </xf>
    <xf numFmtId="168" fontId="246" fillId="0" borderId="0" xfId="0" applyNumberFormat="1" applyFont="1" applyFill="1" applyAlignment="1">
      <alignment horizontal="right"/>
    </xf>
    <xf numFmtId="0" fontId="247" fillId="0" borderId="0" xfId="0" applyFont="1" applyFill="1" applyAlignment="1">
      <alignment horizontal="left" indent="2"/>
    </xf>
    <xf numFmtId="167" fontId="248" fillId="0" borderId="0" xfId="0" applyNumberFormat="1" applyFont="1" applyFill="1" applyAlignment="1">
      <alignment horizontal="right"/>
    </xf>
    <xf numFmtId="37" fontId="249" fillId="0" borderId="2" xfId="0" applyNumberFormat="1" applyFont="1" applyFill="1" applyBorder="1" applyAlignment="1">
      <alignment horizontal="right"/>
    </xf>
    <xf numFmtId="37" fontId="250" fillId="0" borderId="2" xfId="0" applyNumberFormat="1" applyFont="1" applyFill="1" applyBorder="1" applyAlignment="1">
      <alignment horizontal="right"/>
    </xf>
    <xf numFmtId="168" fontId="251" fillId="0" borderId="2" xfId="0" applyNumberFormat="1" applyFont="1" applyFill="1" applyBorder="1" applyAlignment="1">
      <alignment horizontal="right"/>
    </xf>
    <xf numFmtId="168" fontId="252" fillId="0" borderId="2" xfId="0" applyNumberFormat="1" applyFont="1" applyFill="1" applyBorder="1" applyAlignment="1">
      <alignment horizontal="right"/>
    </xf>
    <xf numFmtId="37" fontId="253" fillId="0" borderId="2" xfId="0" applyNumberFormat="1" applyFont="1" applyFill="1" applyBorder="1" applyAlignment="1">
      <alignment horizontal="right"/>
    </xf>
    <xf numFmtId="0" fontId="254" fillId="0" borderId="0" xfId="0" applyFont="1" applyFill="1" applyAlignment="1">
      <alignment horizontal="left" indent="1"/>
    </xf>
    <xf numFmtId="167" fontId="255" fillId="0" borderId="0" xfId="0" applyNumberFormat="1" applyFont="1" applyFill="1" applyAlignment="1">
      <alignment horizontal="right"/>
    </xf>
    <xf numFmtId="37" fontId="256" fillId="0" borderId="6" xfId="0" applyNumberFormat="1" applyFont="1" applyFill="1" applyBorder="1" applyAlignment="1">
      <alignment horizontal="right"/>
    </xf>
    <xf numFmtId="37" fontId="257" fillId="0" borderId="6" xfId="0" applyNumberFormat="1" applyFont="1" applyFill="1" applyBorder="1" applyAlignment="1">
      <alignment horizontal="right"/>
    </xf>
    <xf numFmtId="168" fontId="258" fillId="0" borderId="6" xfId="0" applyNumberFormat="1" applyFont="1" applyFill="1" applyBorder="1" applyAlignment="1">
      <alignment horizontal="right"/>
    </xf>
    <xf numFmtId="168" fontId="259" fillId="0" borderId="6" xfId="0" applyNumberFormat="1" applyFont="1" applyFill="1" applyBorder="1" applyAlignment="1">
      <alignment horizontal="right"/>
    </xf>
    <xf numFmtId="37" fontId="260" fillId="0" borderId="6" xfId="0" applyNumberFormat="1" applyFont="1" applyFill="1" applyBorder="1" applyAlignment="1">
      <alignment horizontal="right"/>
    </xf>
    <xf numFmtId="0" fontId="261" fillId="0" borderId="0" xfId="0" applyFont="1" applyFill="1" applyAlignment="1">
      <alignment horizontal="left"/>
    </xf>
    <xf numFmtId="0" fontId="262" fillId="0" borderId="0" xfId="0" applyFont="1" applyFill="1" applyAlignment="1">
      <alignment horizontal="left" indent="1"/>
    </xf>
    <xf numFmtId="0" fontId="263" fillId="0" borderId="0" xfId="0" applyFont="1" applyFill="1" applyAlignment="1">
      <alignment horizontal="left" indent="2"/>
    </xf>
    <xf numFmtId="0" fontId="264" fillId="0" borderId="0" xfId="0" applyFont="1" applyFill="1" applyAlignment="1">
      <alignment horizontal="left" indent="2"/>
    </xf>
    <xf numFmtId="0" fontId="265" fillId="0" borderId="0" xfId="0" applyFont="1" applyFill="1" applyAlignment="1">
      <alignment horizontal="left" inden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0" xfId="0" applyFill="1"/>
    <xf numFmtId="0" fontId="349" fillId="0" borderId="0" xfId="0" applyFont="1" applyFill="1"/>
  </cellXfs>
  <cellStyles count="145">
    <cellStyle name="_CC Oil" xfId="4"/>
    <cellStyle name="_CC Oil_A2" xfId="5"/>
    <cellStyle name="_CC Oil_DEC" xfId="6"/>
    <cellStyle name="_DSO Oil" xfId="7"/>
    <cellStyle name="_DSO Oil_A2" xfId="8"/>
    <cellStyle name="_DSO Oil_DEC" xfId="9"/>
    <cellStyle name="_FLCC Oil" xfId="10"/>
    <cellStyle name="_FLCC Oil_A2" xfId="11"/>
    <cellStyle name="_FLCC Oil_DEC" xfId="12"/>
    <cellStyle name="_FLPEGT Oil" xfId="13"/>
    <cellStyle name="_FLPEGT Oil_A2" xfId="14"/>
    <cellStyle name="_FLPEGT Oil_DEC" xfId="15"/>
    <cellStyle name="_FMCT Oil" xfId="16"/>
    <cellStyle name="_FMCT Oil_A2" xfId="17"/>
    <cellStyle name="_FMCT Oil_DEC" xfId="18"/>
    <cellStyle name="_GTDW_DataTemplate" xfId="19"/>
    <cellStyle name="_GTDW_DataTemplate_A2" xfId="20"/>
    <cellStyle name="_GTDW_DataTemplate_DEC" xfId="21"/>
    <cellStyle name="_Gulfstream Gas" xfId="22"/>
    <cellStyle name="_Gulfstream Gas_A2" xfId="23"/>
    <cellStyle name="_Gulfstream Gas_DEC" xfId="24"/>
    <cellStyle name="_MR .7 Oil" xfId="25"/>
    <cellStyle name="_MR .7 Oil_A2" xfId="26"/>
    <cellStyle name="_MR .7 Oil_DEC" xfId="27"/>
    <cellStyle name="_MR 1 Oil" xfId="28"/>
    <cellStyle name="_MR 1 Oil_A2" xfId="29"/>
    <cellStyle name="_MR 1 Oil_DEC" xfId="30"/>
    <cellStyle name="_MRCT Oil" xfId="31"/>
    <cellStyle name="_MRCT Oil_A2" xfId="32"/>
    <cellStyle name="_MRCT Oil_DEC" xfId="33"/>
    <cellStyle name="_MT Gulfstream Gas" xfId="34"/>
    <cellStyle name="_MT Gulfstream Gas_A2" xfId="35"/>
    <cellStyle name="_MT Gulfstream Gas_DEC" xfId="36"/>
    <cellStyle name="_MT Oil" xfId="37"/>
    <cellStyle name="_MT Oil_A2" xfId="38"/>
    <cellStyle name="_MT Oil_DEC" xfId="39"/>
    <cellStyle name="_OLCT Oil" xfId="40"/>
    <cellStyle name="_OLCT Oil_A2" xfId="41"/>
    <cellStyle name="_OLCT Oil_DEC" xfId="42"/>
    <cellStyle name="_PE Oil" xfId="43"/>
    <cellStyle name="_PE Oil_A2" xfId="44"/>
    <cellStyle name="_PE Oil_DEC" xfId="45"/>
    <cellStyle name="_PN Oil" xfId="46"/>
    <cellStyle name="_PN Oil_A2" xfId="47"/>
    <cellStyle name="_PN Oil_DEC" xfId="48"/>
    <cellStyle name="_Rid_1__S37" xfId="49"/>
    <cellStyle name="_Rid_1__S37 2" xfId="50"/>
    <cellStyle name="_Rid_1__S39" xfId="51"/>
    <cellStyle name="_Rid_1__S39 2" xfId="52"/>
    <cellStyle name="_Rid_1__S58" xfId="53"/>
    <cellStyle name="_Rid_1__S58 2" xfId="54"/>
    <cellStyle name="_Rid_1__S60" xfId="55"/>
    <cellStyle name="_Rid_1__S60 2" xfId="56"/>
    <cellStyle name="_Rid_1__S62" xfId="57"/>
    <cellStyle name="_Rid_1__S62 2" xfId="58"/>
    <cellStyle name="_Rid_1__S64" xfId="59"/>
    <cellStyle name="_Rid_1__S64 2" xfId="60"/>
    <cellStyle name="_Rid_1__S79" xfId="61"/>
    <cellStyle name="_Rid_1__S79 2" xfId="62"/>
    <cellStyle name="_Rid_1__S81" xfId="63"/>
    <cellStyle name="_Rid_1__S81 2" xfId="64"/>
    <cellStyle name="_Rid_1__S83" xfId="65"/>
    <cellStyle name="_Rid_1__S83 2" xfId="66"/>
    <cellStyle name="_Rid_1_S202_S154_S153" xfId="67"/>
    <cellStyle name="_Rid_1_S202_S171_S170" xfId="68"/>
    <cellStyle name="_Rid_1_S202_S175_S174" xfId="69"/>
    <cellStyle name="_Rid_1_S202_S188_S187" xfId="70"/>
    <cellStyle name="_Rid_1_S202_S190_S189" xfId="71"/>
    <cellStyle name="_RV Oil" xfId="72"/>
    <cellStyle name="_RV Oil_A2" xfId="73"/>
    <cellStyle name="_RV Oil_DEC" xfId="74"/>
    <cellStyle name="_SHCT Oil" xfId="75"/>
    <cellStyle name="_SHCT Oil_A2" xfId="76"/>
    <cellStyle name="_SHCT Oil_DEC" xfId="77"/>
    <cellStyle name="_SN Oil" xfId="78"/>
    <cellStyle name="_SN Oil_A2" xfId="79"/>
    <cellStyle name="_SN Oil_DEC" xfId="80"/>
    <cellStyle name="_TP Oil" xfId="81"/>
    <cellStyle name="_TP Oil_A2" xfId="82"/>
    <cellStyle name="_TP Oil_DEC" xfId="83"/>
    <cellStyle name="Comma 2" xfId="84"/>
    <cellStyle name="Comma 3" xfId="85"/>
    <cellStyle name="Comma 4" xfId="86"/>
    <cellStyle name="Comma 5" xfId="87"/>
    <cellStyle name="Comma 6" xfId="88"/>
    <cellStyle name="Comma 7" xfId="89"/>
    <cellStyle name="Comma 8" xfId="3"/>
    <cellStyle name="Currency 2" xfId="90"/>
    <cellStyle name="Currency 3" xfId="91"/>
    <cellStyle name="Currency 4" xfId="92"/>
    <cellStyle name="Currency 5" xfId="93"/>
    <cellStyle name="Currency 6" xfId="2"/>
    <cellStyle name="Normal" xfId="0" builtinId="0"/>
    <cellStyle name="Normal 2" xfId="94"/>
    <cellStyle name="Normal 2 2" xfId="95"/>
    <cellStyle name="Normal 2 3" xfId="1"/>
    <cellStyle name="Normal 2_JV09G-PPA April 2012" xfId="96"/>
    <cellStyle name="Normal 3" xfId="97"/>
    <cellStyle name="Normal 4" xfId="98"/>
    <cellStyle name="Normal 5" xfId="99"/>
    <cellStyle name="Normal 6" xfId="100"/>
    <cellStyle name="SAPBEXaggData" xfId="101"/>
    <cellStyle name="SAPBEXaggDataEmph" xfId="102"/>
    <cellStyle name="SAPBEXaggItem" xfId="103"/>
    <cellStyle name="SAPBEXaggItemX" xfId="104"/>
    <cellStyle name="SAPBEXchaText" xfId="105"/>
    <cellStyle name="SAPBEXexcBad7" xfId="106"/>
    <cellStyle name="SAPBEXexcBad8" xfId="107"/>
    <cellStyle name="SAPBEXexcBad9" xfId="108"/>
    <cellStyle name="SAPBEXexcCritical4" xfId="109"/>
    <cellStyle name="SAPBEXexcCritical5" xfId="110"/>
    <cellStyle name="SAPBEXexcCritical6" xfId="111"/>
    <cellStyle name="SAPBEXexcGood1" xfId="112"/>
    <cellStyle name="SAPBEXexcGood2" xfId="113"/>
    <cellStyle name="SAPBEXexcGood3" xfId="114"/>
    <cellStyle name="SAPBEXfilterDrill" xfId="115"/>
    <cellStyle name="SAPBEXfilterItem" xfId="116"/>
    <cellStyle name="SAPBEXfilterText" xfId="117"/>
    <cellStyle name="SAPBEXformats" xfId="118"/>
    <cellStyle name="SAPBEXheaderItem" xfId="119"/>
    <cellStyle name="SAPBEXheaderText" xfId="120"/>
    <cellStyle name="SAPBEXHLevel0" xfId="121"/>
    <cellStyle name="SAPBEXHLevel0X" xfId="122"/>
    <cellStyle name="SAPBEXHLevel1" xfId="123"/>
    <cellStyle name="SAPBEXHLevel1X" xfId="124"/>
    <cellStyle name="SAPBEXHLevel2" xfId="125"/>
    <cellStyle name="SAPBEXHLevel2X" xfId="126"/>
    <cellStyle name="SAPBEXHLevel3" xfId="127"/>
    <cellStyle name="SAPBEXHLevel3X" xfId="128"/>
    <cellStyle name="SAPBEXresData" xfId="129"/>
    <cellStyle name="SAPBEXresDataEmph" xfId="130"/>
    <cellStyle name="SAPBEXresItem" xfId="131"/>
    <cellStyle name="SAPBEXresItemX" xfId="132"/>
    <cellStyle name="SAPBEXstdData" xfId="133"/>
    <cellStyle name="SAPBEXstdDataEmph" xfId="134"/>
    <cellStyle name="SAPBEXstdItem" xfId="135"/>
    <cellStyle name="SAPBEXstdItemX" xfId="136"/>
    <cellStyle name="SAPBEXtitle" xfId="137"/>
    <cellStyle name="SAPBEXundefined" xfId="138"/>
    <cellStyle name="Style 1" xfId="139"/>
    <cellStyle name="Style 1 2" xfId="140"/>
    <cellStyle name="Style 1 3" xfId="141"/>
    <cellStyle name="Style 1 4" xfId="142"/>
    <cellStyle name="Style 1 5" xfId="143"/>
    <cellStyle name="Style 1_JV09G-PPA April 2012" xfId="1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5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0595JV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1194WORK.XLW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CLAUSES\FUEL\OCTMAR96\TU_O_M9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js0bia\Local%20Settings\Temporary%20Internet%20Files\Content.Outlook\0P092ICO\JV09G%20-%20April%202012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OBF.XLW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XXX%20Prior%20to%202002\2001%20%20Fuel%20Trueu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A%20FUEL\Filings%202008\Fuel_Est_Act_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XXX%20Prior%20to%202002\2001%20%20Fuel%20Trueu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SITRP"/>
      <sheetName val="A194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FPLSUB"/>
      <sheetName val="JVTAX.XLS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SC TU"/>
      <sheetName val="NFE 518 (Mo B)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V"/>
      <sheetName val="EIPP"/>
      <sheetName val="A6"/>
      <sheetName val="A9"/>
      <sheetName val="EMT A6"/>
      <sheetName val="Cognos_Office_Connection_Cache"/>
      <sheetName val="EMT A9"/>
      <sheetName val="Reconciliation"/>
    </sheetNames>
    <sheetDataSet>
      <sheetData sheetId="0"/>
      <sheetData sheetId="1"/>
      <sheetData sheetId="2"/>
      <sheetData sheetId="3"/>
      <sheetData sheetId="4">
        <row r="1">
          <cell r="A1" t="str">
            <v>Sold To</v>
          </cell>
          <cell r="B1" t="str">
            <v>Type &amp; Schedule</v>
          </cell>
          <cell r="C1" t="str">
            <v>Total KWH Sold (000)</v>
          </cell>
          <cell r="D1" t="str">
            <v>KWH Wheeled From Other Systems (000)</v>
          </cell>
          <cell r="E1" t="str">
            <v>KWH from Own Generation</v>
          </cell>
          <cell r="F1" t="str">
            <v>Fuel Cost</v>
          </cell>
          <cell r="G1" t="str">
            <v>Total Cost</v>
          </cell>
          <cell r="H1" t="str">
            <v>Total $ for Fuel Adj</v>
          </cell>
          <cell r="I1" t="str">
            <v>Total Cost $</v>
          </cell>
          <cell r="J1" t="str">
            <v>Gain From Off-System Sales $</v>
          </cell>
        </row>
        <row r="2">
          <cell r="A2" t="str">
            <v>Cargill Power Markets, LLC OS</v>
          </cell>
          <cell r="B2" t="str">
            <v>OS</v>
          </cell>
          <cell r="C2">
            <v>450</v>
          </cell>
          <cell r="D2">
            <v>0</v>
          </cell>
          <cell r="E2">
            <v>450</v>
          </cell>
          <cell r="F2">
            <v>1.3543333333333301</v>
          </cell>
          <cell r="G2">
            <v>2.5333333333333301</v>
          </cell>
          <cell r="H2">
            <v>6094.5</v>
          </cell>
          <cell r="I2">
            <v>11400</v>
          </cell>
          <cell r="J2">
            <v>3100.5</v>
          </cell>
        </row>
        <row r="3">
          <cell r="A3" t="str">
            <v>Constellation Energy Commodities Group, Inc. OS</v>
          </cell>
          <cell r="B3" t="str">
            <v>OS</v>
          </cell>
          <cell r="C3">
            <v>1511</v>
          </cell>
          <cell r="D3">
            <v>0</v>
          </cell>
          <cell r="E3">
            <v>1511</v>
          </cell>
          <cell r="F3">
            <v>1.5085532759761699</v>
          </cell>
          <cell r="G3">
            <v>3.0231634679020498</v>
          </cell>
          <cell r="H3">
            <v>22794.240000000002</v>
          </cell>
          <cell r="I3">
            <v>45680</v>
          </cell>
          <cell r="J3">
            <v>16567.25</v>
          </cell>
        </row>
        <row r="4">
          <cell r="A4" t="str">
            <v>EDF Trading North America, LLC OS</v>
          </cell>
          <cell r="B4" t="str">
            <v>OS</v>
          </cell>
          <cell r="C4">
            <v>1123</v>
          </cell>
          <cell r="D4">
            <v>0</v>
          </cell>
          <cell r="E4">
            <v>1123</v>
          </cell>
          <cell r="F4">
            <v>1.8211923419412299</v>
          </cell>
          <cell r="G4">
            <v>3.3059661620658898</v>
          </cell>
          <cell r="H4">
            <v>20451.990000000002</v>
          </cell>
          <cell r="I4">
            <v>37126</v>
          </cell>
          <cell r="J4">
            <v>11470.15</v>
          </cell>
        </row>
        <row r="5">
          <cell r="A5" t="str">
            <v>Florida Power Corporation OS</v>
          </cell>
          <cell r="B5" t="str">
            <v>OS</v>
          </cell>
          <cell r="C5">
            <v>255</v>
          </cell>
          <cell r="D5">
            <v>0</v>
          </cell>
          <cell r="E5">
            <v>255</v>
          </cell>
          <cell r="F5">
            <v>1.9590000000000001</v>
          </cell>
          <cell r="G5">
            <v>3.8</v>
          </cell>
          <cell r="H5">
            <v>4995.45</v>
          </cell>
          <cell r="I5">
            <v>9690</v>
          </cell>
          <cell r="J5">
            <v>4059.6</v>
          </cell>
        </row>
        <row r="6">
          <cell r="A6" t="str">
            <v>JP Morgan Ventures Energy Corporation OS</v>
          </cell>
          <cell r="B6" t="str">
            <v>OS</v>
          </cell>
          <cell r="C6">
            <v>165</v>
          </cell>
          <cell r="D6">
            <v>0</v>
          </cell>
          <cell r="E6">
            <v>165</v>
          </cell>
          <cell r="F6">
            <v>1.7293939393939399</v>
          </cell>
          <cell r="G6">
            <v>3.1333333333333302</v>
          </cell>
          <cell r="H6">
            <v>2853.5</v>
          </cell>
          <cell r="I6">
            <v>5170</v>
          </cell>
          <cell r="J6">
            <v>1785.15</v>
          </cell>
        </row>
        <row r="7">
          <cell r="A7" t="str">
            <v>Morgan Stanley Capital Group, Inc. OS</v>
          </cell>
          <cell r="B7" t="str">
            <v>OS</v>
          </cell>
          <cell r="C7">
            <v>2106</v>
          </cell>
          <cell r="D7">
            <v>0</v>
          </cell>
          <cell r="E7">
            <v>2106</v>
          </cell>
          <cell r="F7">
            <v>1.4206424501424499</v>
          </cell>
          <cell r="G7">
            <v>2.6666666666666701</v>
          </cell>
          <cell r="H7">
            <v>29918.73</v>
          </cell>
          <cell r="I7">
            <v>56160</v>
          </cell>
          <cell r="J7">
            <v>18208.57</v>
          </cell>
        </row>
        <row r="8">
          <cell r="A8" t="str">
            <v>Oglethorpe Power Corporation OS</v>
          </cell>
          <cell r="B8" t="str">
            <v>OS</v>
          </cell>
          <cell r="C8">
            <v>3671</v>
          </cell>
          <cell r="D8">
            <v>0</v>
          </cell>
          <cell r="E8">
            <v>3671</v>
          </cell>
          <cell r="F8">
            <v>1.8149910106238101</v>
          </cell>
          <cell r="G8">
            <v>3.8014982293653001</v>
          </cell>
          <cell r="H8">
            <v>66628.320000000007</v>
          </cell>
          <cell r="I8">
            <v>139553</v>
          </cell>
          <cell r="J8">
            <v>63458.54</v>
          </cell>
        </row>
        <row r="9">
          <cell r="A9" t="str">
            <v>Seminole Electric Cooperative, Inc. OS</v>
          </cell>
          <cell r="B9" t="str">
            <v>OS</v>
          </cell>
          <cell r="C9">
            <v>2655</v>
          </cell>
          <cell r="D9">
            <v>0</v>
          </cell>
          <cell r="E9">
            <v>2655</v>
          </cell>
          <cell r="F9">
            <v>1.5287532956685499</v>
          </cell>
          <cell r="G9">
            <v>2.5261770244821098</v>
          </cell>
          <cell r="H9">
            <v>40588.400000000001</v>
          </cell>
          <cell r="I9">
            <v>67070</v>
          </cell>
          <cell r="J9">
            <v>26481.599999999999</v>
          </cell>
        </row>
        <row r="10">
          <cell r="A10" t="str">
            <v>Southern Company Services, Inc. OS</v>
          </cell>
          <cell r="B10" t="str">
            <v>OS</v>
          </cell>
          <cell r="C10">
            <v>200</v>
          </cell>
          <cell r="D10">
            <v>0</v>
          </cell>
          <cell r="E10">
            <v>200</v>
          </cell>
          <cell r="F10">
            <v>2.387</v>
          </cell>
          <cell r="G10">
            <v>4</v>
          </cell>
          <cell r="H10">
            <v>4774</v>
          </cell>
          <cell r="I10">
            <v>8000</v>
          </cell>
          <cell r="J10">
            <v>2246</v>
          </cell>
        </row>
        <row r="11">
          <cell r="A11" t="str">
            <v>Tampa Electric Company OS</v>
          </cell>
          <cell r="B11" t="str">
            <v>OS</v>
          </cell>
          <cell r="C11">
            <v>650</v>
          </cell>
          <cell r="D11">
            <v>0</v>
          </cell>
          <cell r="E11">
            <v>650</v>
          </cell>
          <cell r="F11">
            <v>1.8491538461538499</v>
          </cell>
          <cell r="G11">
            <v>3.4461538461538499</v>
          </cell>
          <cell r="H11">
            <v>12019.5</v>
          </cell>
          <cell r="I11">
            <v>22400</v>
          </cell>
          <cell r="J11">
            <v>8521</v>
          </cell>
        </row>
        <row r="12">
          <cell r="A12" t="str">
            <v>Tennessee Valley Authority OS</v>
          </cell>
          <cell r="B12" t="str">
            <v>OS</v>
          </cell>
          <cell r="C12">
            <v>365</v>
          </cell>
          <cell r="D12">
            <v>0</v>
          </cell>
          <cell r="E12">
            <v>365</v>
          </cell>
          <cell r="F12">
            <v>1.4142794520547901</v>
          </cell>
          <cell r="G12">
            <v>2.64</v>
          </cell>
          <cell r="H12">
            <v>5162.12</v>
          </cell>
          <cell r="I12">
            <v>9636</v>
          </cell>
          <cell r="J12">
            <v>2040.25</v>
          </cell>
        </row>
        <row r="13">
          <cell r="A13" t="str">
            <v>The Energy Authority, Inc. OS</v>
          </cell>
          <cell r="B13" t="str">
            <v>OS</v>
          </cell>
          <cell r="C13">
            <v>5033</v>
          </cell>
          <cell r="D13">
            <v>0</v>
          </cell>
          <cell r="E13">
            <v>5033</v>
          </cell>
          <cell r="F13">
            <v>1.6127476654083099</v>
          </cell>
          <cell r="G13">
            <v>3.0318299225114198</v>
          </cell>
          <cell r="H13">
            <v>81169.59</v>
          </cell>
          <cell r="I13">
            <v>152592</v>
          </cell>
          <cell r="J13">
            <v>56810.55</v>
          </cell>
        </row>
        <row r="14">
          <cell r="A14" t="str">
            <v>Utilities Commission, City of New Smyrna Beach, Florida OS</v>
          </cell>
          <cell r="B14" t="str">
            <v>OS</v>
          </cell>
          <cell r="C14">
            <v>570</v>
          </cell>
          <cell r="D14">
            <v>0</v>
          </cell>
          <cell r="E14">
            <v>570</v>
          </cell>
          <cell r="F14">
            <v>1.55591052631579</v>
          </cell>
          <cell r="G14">
            <v>3.0226315789473701</v>
          </cell>
          <cell r="H14">
            <v>8868.69</v>
          </cell>
          <cell r="I14">
            <v>17229</v>
          </cell>
          <cell r="J14">
            <v>6598.79</v>
          </cell>
        </row>
        <row r="15">
          <cell r="A15" t="str">
            <v>City of Homestead FCBBS</v>
          </cell>
          <cell r="B15" t="str">
            <v>FCBBS</v>
          </cell>
          <cell r="C15">
            <v>10</v>
          </cell>
          <cell r="D15">
            <v>0</v>
          </cell>
          <cell r="E15">
            <v>10</v>
          </cell>
          <cell r="F15">
            <v>1.4770000000000001</v>
          </cell>
          <cell r="G15">
            <v>2.4420000000000002</v>
          </cell>
          <cell r="H15">
            <v>147.69999999999999</v>
          </cell>
          <cell r="I15">
            <v>244.2</v>
          </cell>
          <cell r="J15">
            <v>96.5</v>
          </cell>
        </row>
        <row r="16">
          <cell r="A16" t="str">
            <v>Orlando Utilities Commission FCBBS</v>
          </cell>
          <cell r="B16" t="str">
            <v>FCBBS</v>
          </cell>
          <cell r="C16">
            <v>322</v>
          </cell>
          <cell r="D16">
            <v>0</v>
          </cell>
          <cell r="E16">
            <v>322</v>
          </cell>
          <cell r="F16">
            <v>1.3588664596273301</v>
          </cell>
          <cell r="G16">
            <v>2.0030869565217402</v>
          </cell>
          <cell r="H16">
            <v>4375.55</v>
          </cell>
          <cell r="I16">
            <v>6449.94</v>
          </cell>
          <cell r="J16">
            <v>2074.39</v>
          </cell>
        </row>
        <row r="17">
          <cell r="A17" t="str">
            <v>Reedy Creek Improvement District FCBBS</v>
          </cell>
          <cell r="B17" t="str">
            <v>FCBBS</v>
          </cell>
          <cell r="C17">
            <v>5</v>
          </cell>
          <cell r="D17">
            <v>0</v>
          </cell>
          <cell r="E17">
            <v>5</v>
          </cell>
          <cell r="F17">
            <v>2.4300000000000002</v>
          </cell>
          <cell r="G17">
            <v>3.145</v>
          </cell>
          <cell r="H17">
            <v>121.5</v>
          </cell>
          <cell r="I17">
            <v>157.25</v>
          </cell>
          <cell r="J17">
            <v>35.75</v>
          </cell>
        </row>
        <row r="18">
          <cell r="A18" t="str">
            <v>Tampa Electric Company FCBBS</v>
          </cell>
          <cell r="B18" t="str">
            <v>FCBBS</v>
          </cell>
          <cell r="C18">
            <v>230</v>
          </cell>
          <cell r="D18">
            <v>0</v>
          </cell>
          <cell r="E18">
            <v>230</v>
          </cell>
          <cell r="F18">
            <v>1.3731739130434799</v>
          </cell>
          <cell r="G18">
            <v>2.24491304347826</v>
          </cell>
          <cell r="H18">
            <v>3158.3</v>
          </cell>
          <cell r="I18">
            <v>5163.3</v>
          </cell>
          <cell r="J18">
            <v>2005</v>
          </cell>
        </row>
        <row r="19">
          <cell r="A19" t="str">
            <v>The Energy Authority, Inc. FCBBS</v>
          </cell>
          <cell r="B19" t="str">
            <v>FCBBS</v>
          </cell>
          <cell r="C19">
            <v>1025</v>
          </cell>
          <cell r="D19">
            <v>0</v>
          </cell>
          <cell r="E19">
            <v>1025</v>
          </cell>
          <cell r="F19">
            <v>1.56296585365854</v>
          </cell>
          <cell r="G19">
            <v>2.2841121951219501</v>
          </cell>
          <cell r="H19">
            <v>16020.4</v>
          </cell>
          <cell r="I19">
            <v>23412.15</v>
          </cell>
          <cell r="J19">
            <v>7391.75</v>
          </cell>
        </row>
        <row r="20">
          <cell r="A20" t="str">
            <v>Summary</v>
          </cell>
          <cell r="B20" t="str">
            <v>Summary</v>
          </cell>
          <cell r="C20">
            <v>20346</v>
          </cell>
          <cell r="D20">
            <v>0</v>
          </cell>
          <cell r="E20">
            <v>20346</v>
          </cell>
          <cell r="F20">
            <v>30.157957363341598</v>
          </cell>
          <cell r="G20">
            <v>53.049865759883303</v>
          </cell>
          <cell r="H20">
            <v>330142.48</v>
          </cell>
          <cell r="I20">
            <v>617132.84</v>
          </cell>
          <cell r="J20">
            <v>232951.34</v>
          </cell>
        </row>
      </sheetData>
      <sheetData sheetId="5"/>
      <sheetData sheetId="6">
        <row r="1">
          <cell r="A1" t="str">
            <v>Purchased From</v>
          </cell>
          <cell r="B1" t="str">
            <v>Type &amp; Schedule</v>
          </cell>
          <cell r="C1" t="str">
            <v>Total KWH Purchased (000)</v>
          </cell>
          <cell r="D1" t="str">
            <v>Total Cost cents/KWH</v>
          </cell>
          <cell r="E1" t="str">
            <v>Total $ for Fuel Adj</v>
          </cell>
          <cell r="F1" t="str">
            <v>Cost if Generated (a) cents/KWH</v>
          </cell>
          <cell r="G1" t="str">
            <v>Cost if Generated (b) $</v>
          </cell>
          <cell r="H1" t="str">
            <v>Fuel Savings</v>
          </cell>
        </row>
        <row r="2">
          <cell r="A2" t="str">
            <v>Cargill Power Markets, LLC OS</v>
          </cell>
          <cell r="B2" t="str">
            <v>OS</v>
          </cell>
          <cell r="C2">
            <v>13616</v>
          </cell>
          <cell r="D2">
            <v>3.8401586368977698</v>
          </cell>
          <cell r="E2">
            <v>522876</v>
          </cell>
          <cell r="F2">
            <v>11.335622502937699</v>
          </cell>
          <cell r="G2">
            <v>1543458.36</v>
          </cell>
          <cell r="H2">
            <v>1020582.36</v>
          </cell>
        </row>
        <row r="3">
          <cell r="A3" t="str">
            <v>Constellation Energy Commodities Group, Inc. OS</v>
          </cell>
          <cell r="B3" t="str">
            <v>OS</v>
          </cell>
          <cell r="C3">
            <v>35609</v>
          </cell>
          <cell r="D3">
            <v>3.79422617877503</v>
          </cell>
          <cell r="E3">
            <v>1351086</v>
          </cell>
          <cell r="F3">
            <v>10.8156753910528</v>
          </cell>
          <cell r="G3">
            <v>3851353.85</v>
          </cell>
          <cell r="H3">
            <v>2498477.4500000002</v>
          </cell>
        </row>
        <row r="4">
          <cell r="A4" t="str">
            <v>EDF Trading North America, LLC OS</v>
          </cell>
          <cell r="B4" t="str">
            <v>OS</v>
          </cell>
          <cell r="C4">
            <v>1440</v>
          </cell>
          <cell r="D4">
            <v>3.3361111111111099</v>
          </cell>
          <cell r="E4">
            <v>48040</v>
          </cell>
          <cell r="F4">
            <v>7.7614097222222203</v>
          </cell>
          <cell r="G4">
            <v>111764.3</v>
          </cell>
          <cell r="H4">
            <v>63475.3</v>
          </cell>
        </row>
        <row r="5">
          <cell r="A5" t="str">
            <v>JP Morgan Ventures Energy Corporation OS</v>
          </cell>
          <cell r="B5" t="str">
            <v>OS</v>
          </cell>
          <cell r="C5">
            <v>10029</v>
          </cell>
          <cell r="D5">
            <v>3.42584504935687</v>
          </cell>
          <cell r="E5">
            <v>343578</v>
          </cell>
          <cell r="F5">
            <v>9.3151329145478101</v>
          </cell>
          <cell r="G5">
            <v>934214.68</v>
          </cell>
          <cell r="H5">
            <v>581291.54</v>
          </cell>
        </row>
        <row r="6">
          <cell r="A6" t="str">
            <v>Morgan Stanley Capital Group, Inc. OS</v>
          </cell>
          <cell r="B6" t="str">
            <v>OS</v>
          </cell>
          <cell r="C6">
            <v>525</v>
          </cell>
          <cell r="D6">
            <v>2.88</v>
          </cell>
          <cell r="E6">
            <v>15120</v>
          </cell>
          <cell r="F6">
            <v>3.8821619047619</v>
          </cell>
          <cell r="G6">
            <v>20381.349999999999</v>
          </cell>
          <cell r="H6">
            <v>5261.35</v>
          </cell>
        </row>
        <row r="7">
          <cell r="A7" t="str">
            <v>Orlando Utilities Commission OS</v>
          </cell>
          <cell r="B7" t="str">
            <v>OS</v>
          </cell>
          <cell r="C7">
            <v>1400</v>
          </cell>
          <cell r="D7">
            <v>4.8499999999999996</v>
          </cell>
          <cell r="E7">
            <v>67900</v>
          </cell>
          <cell r="F7">
            <v>14.778</v>
          </cell>
          <cell r="G7">
            <v>206892</v>
          </cell>
          <cell r="H7">
            <v>138992</v>
          </cell>
        </row>
        <row r="8">
          <cell r="A8" t="str">
            <v>Seminole Electric Cooperative, Inc. OS</v>
          </cell>
          <cell r="B8" t="str">
            <v>OS</v>
          </cell>
          <cell r="C8">
            <v>11100</v>
          </cell>
          <cell r="D8">
            <v>4.1540540540540496</v>
          </cell>
          <cell r="E8">
            <v>461100</v>
          </cell>
          <cell r="F8">
            <v>10.0097027027027</v>
          </cell>
          <cell r="G8">
            <v>1111077</v>
          </cell>
          <cell r="H8">
            <v>649977</v>
          </cell>
        </row>
        <row r="9">
          <cell r="A9" t="str">
            <v>Southern Company Services, Inc. OS</v>
          </cell>
          <cell r="B9" t="str">
            <v>OS</v>
          </cell>
          <cell r="C9">
            <v>24248</v>
          </cell>
          <cell r="D9">
            <v>3.7965110524579302</v>
          </cell>
          <cell r="E9">
            <v>920578</v>
          </cell>
          <cell r="F9">
            <v>10.2755710161663</v>
          </cell>
          <cell r="G9">
            <v>2491620.46</v>
          </cell>
          <cell r="H9">
            <v>1566380.96896</v>
          </cell>
        </row>
        <row r="10">
          <cell r="A10" t="str">
            <v>Tampa Electric Company OS</v>
          </cell>
          <cell r="B10" t="str">
            <v>OS</v>
          </cell>
          <cell r="C10">
            <v>4656</v>
          </cell>
          <cell r="D10">
            <v>3.8059063573883201</v>
          </cell>
          <cell r="E10">
            <v>177203</v>
          </cell>
          <cell r="F10">
            <v>11.207507946735401</v>
          </cell>
          <cell r="G10">
            <v>521821.57</v>
          </cell>
          <cell r="H10">
            <v>339697.60550000001</v>
          </cell>
        </row>
        <row r="11">
          <cell r="A11" t="str">
            <v>The Energy Authority, Inc. OS</v>
          </cell>
          <cell r="B11" t="str">
            <v>OS</v>
          </cell>
          <cell r="C11">
            <v>20629</v>
          </cell>
          <cell r="D11">
            <v>3.5848805080226902</v>
          </cell>
          <cell r="E11">
            <v>739525</v>
          </cell>
          <cell r="F11">
            <v>8.3555180571040797</v>
          </cell>
          <cell r="G11">
            <v>1723659.82</v>
          </cell>
          <cell r="H11">
            <v>973248.70319999999</v>
          </cell>
        </row>
        <row r="12">
          <cell r="A12" t="str">
            <v>Orlando Utilities Commission FCBBS</v>
          </cell>
          <cell r="B12" t="str">
            <v>FCBBS</v>
          </cell>
          <cell r="C12">
            <v>49</v>
          </cell>
          <cell r="D12">
            <v>10.295999999999999</v>
          </cell>
          <cell r="E12">
            <v>5045.04</v>
          </cell>
          <cell r="F12">
            <v>14.087</v>
          </cell>
          <cell r="G12">
            <v>6902.63</v>
          </cell>
          <cell r="H12">
            <v>1759.59</v>
          </cell>
        </row>
        <row r="13">
          <cell r="A13" t="str">
            <v>Seminole Electric Cooperative, Inc. FCBBS</v>
          </cell>
          <cell r="B13" t="str">
            <v>FCBBS</v>
          </cell>
          <cell r="C13">
            <v>99</v>
          </cell>
          <cell r="D13">
            <v>9.2769999999999992</v>
          </cell>
          <cell r="E13">
            <v>9184.23</v>
          </cell>
          <cell r="F13">
            <v>14.087</v>
          </cell>
          <cell r="G13">
            <v>13946.13</v>
          </cell>
          <cell r="H13">
            <v>4653</v>
          </cell>
        </row>
        <row r="14">
          <cell r="A14" t="str">
            <v>Summary</v>
          </cell>
          <cell r="B14" t="str">
            <v>Summary</v>
          </cell>
          <cell r="C14">
            <v>123400</v>
          </cell>
          <cell r="D14">
            <v>57.0406929480638</v>
          </cell>
          <cell r="E14">
            <v>4661235.2699999996</v>
          </cell>
          <cell r="F14">
            <v>125.910302158231</v>
          </cell>
          <cell r="G14">
            <v>12537092.15</v>
          </cell>
          <cell r="H14">
            <v>7843796.86766</v>
          </cell>
        </row>
      </sheetData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94OBF.XLS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Fuel Var 2001 "/>
      <sheetName val="Final Fuel Sch 2001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Summary"/>
      <sheetName val="Variance_Est-Act"/>
      <sheetName val="TU w $121 Rec"/>
      <sheetName val="TU no $121"/>
      <sheetName val="PROJ_EST_ACT"/>
      <sheetName val="Incr Hedg"/>
      <sheetName val="NF Disp"/>
      <sheetName val="Scherer"/>
      <sheetName val="E3 Rev3"/>
      <sheetName val="E3 Est2"/>
      <sheetName val="E3"/>
      <sheetName val="E6 Pro2"/>
      <sheetName val="E7 Pro2"/>
      <sheetName val="E8 Pro2"/>
      <sheetName val="E8 "/>
      <sheetName val="E9 Pro2"/>
      <sheetName val="A Sch Recon"/>
      <sheetName val="Income Data"/>
      <sheetName val="PROJECTIONS"/>
      <sheetName val="E1b 2008 (4&amp;8)"/>
      <sheetName val="E1b 2008 (4&amp;8)w_recov-KORY"/>
      <sheetName val="E1b 2008 (4&amp;8)w_recov"/>
      <sheetName val="E1b 2008 (5&amp;7)"/>
      <sheetName val="Var E1b 2008 (5&amp;7)"/>
      <sheetName val="Scherer_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Fuel Var 2001 "/>
      <sheetName val="Final Fuel Sch 200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81"/>
  <sheetViews>
    <sheetView showGridLines="0" tabSelected="1" workbookViewId="0">
      <pane xSplit="2" ySplit="9" topLeftCell="C10" activePane="bottomRight" state="frozen"/>
      <selection pane="topRight"/>
      <selection pane="bottomLeft"/>
      <selection pane="bottomRight" activeCell="B3" sqref="B3"/>
    </sheetView>
  </sheetViews>
  <sheetFormatPr defaultRowHeight="14.4" x14ac:dyDescent="0.3"/>
  <cols>
    <col min="1" max="1" width="5.44140625" style="2" customWidth="1"/>
    <col min="2" max="2" width="54.6640625" style="2" customWidth="1"/>
    <col min="3" max="10" width="13.6640625" style="2" customWidth="1"/>
    <col min="11" max="16384" width="8.88671875" style="2"/>
  </cols>
  <sheetData>
    <row r="1" spans="1:10" s="357" customFormat="1" x14ac:dyDescent="0.3">
      <c r="B1" s="357" t="s">
        <v>190</v>
      </c>
    </row>
    <row r="2" spans="1:10" s="357" customFormat="1" x14ac:dyDescent="0.3">
      <c r="B2" s="357" t="s">
        <v>191</v>
      </c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3">
      <c r="D4" s="3" t="s">
        <v>53</v>
      </c>
    </row>
    <row r="5" spans="1:10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3">
      <c r="B6" s="4" t="s">
        <v>0</v>
      </c>
      <c r="C6" s="4" t="s">
        <v>1</v>
      </c>
      <c r="D6" s="4" t="s">
        <v>2</v>
      </c>
      <c r="E6" s="4" t="s">
        <v>3</v>
      </c>
      <c r="F6" s="4" t="s">
        <v>4</v>
      </c>
      <c r="G6" s="4" t="s">
        <v>5</v>
      </c>
      <c r="H6" s="4" t="s">
        <v>6</v>
      </c>
      <c r="I6" s="4" t="s">
        <v>7</v>
      </c>
      <c r="J6" s="4" t="s">
        <v>8</v>
      </c>
    </row>
    <row r="7" spans="1:10" x14ac:dyDescent="0.3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3">
      <c r="A8" s="355" t="s">
        <v>9</v>
      </c>
      <c r="B8" s="355" t="s">
        <v>50</v>
      </c>
      <c r="C8" s="355" t="s">
        <v>54</v>
      </c>
      <c r="D8" s="356"/>
      <c r="E8" s="356"/>
      <c r="F8" s="356"/>
      <c r="G8" s="355" t="s">
        <v>55</v>
      </c>
      <c r="H8" s="356"/>
      <c r="I8" s="356"/>
      <c r="J8" s="355"/>
    </row>
    <row r="9" spans="1:10" x14ac:dyDescent="0.3">
      <c r="A9" s="355"/>
      <c r="B9" s="355"/>
      <c r="C9" s="5" t="s">
        <v>10</v>
      </c>
      <c r="D9" s="5" t="s">
        <v>56</v>
      </c>
      <c r="E9" s="5" t="s">
        <v>57</v>
      </c>
      <c r="F9" s="5" t="s">
        <v>58</v>
      </c>
      <c r="G9" s="5" t="s">
        <v>10</v>
      </c>
      <c r="H9" s="5" t="s">
        <v>56</v>
      </c>
      <c r="I9" s="5" t="s">
        <v>57</v>
      </c>
      <c r="J9" s="5" t="s">
        <v>58</v>
      </c>
    </row>
    <row r="10" spans="1:10" x14ac:dyDescent="0.3">
      <c r="A10" s="6" t="s">
        <v>12</v>
      </c>
      <c r="B10" s="7" t="s">
        <v>59</v>
      </c>
      <c r="C10" s="8" t="s">
        <v>50</v>
      </c>
      <c r="D10" s="9" t="s">
        <v>50</v>
      </c>
      <c r="E10" s="9" t="s">
        <v>50</v>
      </c>
      <c r="F10" s="10" t="s">
        <v>50</v>
      </c>
      <c r="G10" s="11" t="s">
        <v>50</v>
      </c>
      <c r="H10" s="12" t="s">
        <v>50</v>
      </c>
      <c r="I10" s="12" t="s">
        <v>50</v>
      </c>
      <c r="J10" s="13" t="s">
        <v>50</v>
      </c>
    </row>
    <row r="11" spans="1:10" x14ac:dyDescent="0.3">
      <c r="A11" s="6" t="s">
        <v>13</v>
      </c>
      <c r="B11" s="14" t="s">
        <v>60</v>
      </c>
      <c r="C11" s="15">
        <v>261698473.34999999</v>
      </c>
      <c r="D11" s="16">
        <v>213044367</v>
      </c>
      <c r="E11" s="16">
        <f t="shared" ref="E11:E18" si="0">C11 - D11</f>
        <v>48654106.349999994</v>
      </c>
      <c r="F11" s="17">
        <f t="shared" ref="F11:F18" si="1">IF(D11 =0,0,( C11 - D11 ) / D11 )</f>
        <v>0.2283754648626781</v>
      </c>
      <c r="G11" s="18">
        <v>511403394.63</v>
      </c>
      <c r="H11" s="19">
        <v>446152752</v>
      </c>
      <c r="I11" s="19">
        <f t="shared" ref="I11:I18" si="2">G11 - H11</f>
        <v>65250642.629999995</v>
      </c>
      <c r="J11" s="20">
        <f t="shared" ref="J11:J18" si="3">IF(H11 =0,0,( G11 - H11 ) / H11 )</f>
        <v>0.14625179904751545</v>
      </c>
    </row>
    <row r="12" spans="1:10" x14ac:dyDescent="0.3">
      <c r="A12" s="6" t="s">
        <v>15</v>
      </c>
      <c r="B12" s="14" t="s">
        <v>14</v>
      </c>
      <c r="C12" s="21">
        <v>2206486.96</v>
      </c>
      <c r="D12" s="22">
        <v>2176613</v>
      </c>
      <c r="E12" s="22">
        <f t="shared" si="0"/>
        <v>29873.959999999963</v>
      </c>
      <c r="F12" s="23">
        <f t="shared" si="1"/>
        <v>1.3724975454984401E-2</v>
      </c>
      <c r="G12" s="24">
        <v>4665891.2300000004</v>
      </c>
      <c r="H12" s="25">
        <v>4586432</v>
      </c>
      <c r="I12" s="25">
        <f t="shared" si="2"/>
        <v>79459.230000000447</v>
      </c>
      <c r="J12" s="26">
        <f t="shared" si="3"/>
        <v>1.7324846416560943E-2</v>
      </c>
    </row>
    <row r="13" spans="1:10" x14ac:dyDescent="0.3">
      <c r="A13" s="6" t="s">
        <v>16</v>
      </c>
      <c r="B13" s="14" t="s">
        <v>61</v>
      </c>
      <c r="C13" s="21">
        <v>-13007326.310000001</v>
      </c>
      <c r="D13" s="22">
        <v>-9106078.6405866239</v>
      </c>
      <c r="E13" s="22">
        <f t="shared" si="0"/>
        <v>-3901247.6694133766</v>
      </c>
      <c r="F13" s="23">
        <f t="shared" si="1"/>
        <v>0.42842235647133109</v>
      </c>
      <c r="G13" s="24">
        <v>-30559023.100000001</v>
      </c>
      <c r="H13" s="25">
        <v>-14845849.137702897</v>
      </c>
      <c r="I13" s="25">
        <f t="shared" si="2"/>
        <v>-15713173.962297104</v>
      </c>
      <c r="J13" s="26">
        <f t="shared" si="3"/>
        <v>1.0584220421849448</v>
      </c>
    </row>
    <row r="14" spans="1:10" x14ac:dyDescent="0.3">
      <c r="A14" s="6" t="s">
        <v>17</v>
      </c>
      <c r="B14" s="14" t="s">
        <v>62</v>
      </c>
      <c r="C14" s="21">
        <v>-3489980.23</v>
      </c>
      <c r="D14" s="22">
        <v>-1657500</v>
      </c>
      <c r="E14" s="22">
        <f t="shared" si="0"/>
        <v>-1832480.23</v>
      </c>
      <c r="F14" s="23">
        <f t="shared" si="1"/>
        <v>1.105568766214178</v>
      </c>
      <c r="G14" s="24">
        <v>-31388368.850000001</v>
      </c>
      <c r="H14" s="25">
        <v>-2651250</v>
      </c>
      <c r="I14" s="25">
        <f t="shared" si="2"/>
        <v>-28737118.850000001</v>
      </c>
      <c r="J14" s="26">
        <f t="shared" si="3"/>
        <v>10.839083017444603</v>
      </c>
    </row>
    <row r="15" spans="1:10" x14ac:dyDescent="0.3">
      <c r="A15" s="6" t="s">
        <v>18</v>
      </c>
      <c r="B15" s="14" t="s">
        <v>63</v>
      </c>
      <c r="C15" s="21">
        <v>11965751.73</v>
      </c>
      <c r="D15" s="22">
        <v>8624221.2434780542</v>
      </c>
      <c r="E15" s="22">
        <f t="shared" si="0"/>
        <v>3341530.4865219463</v>
      </c>
      <c r="F15" s="23">
        <f t="shared" si="1"/>
        <v>0.38745880841692593</v>
      </c>
      <c r="G15" s="24">
        <v>27776410.25</v>
      </c>
      <c r="H15" s="25">
        <v>17656717.512518428</v>
      </c>
      <c r="I15" s="25">
        <f t="shared" si="2"/>
        <v>10119692.737481572</v>
      </c>
      <c r="J15" s="26">
        <f t="shared" si="3"/>
        <v>0.57313556329520565</v>
      </c>
    </row>
    <row r="16" spans="1:10" x14ac:dyDescent="0.3">
      <c r="A16" s="6" t="s">
        <v>19</v>
      </c>
      <c r="B16" s="14" t="s">
        <v>64</v>
      </c>
      <c r="C16" s="21">
        <v>3211872.58</v>
      </c>
      <c r="D16" s="22">
        <v>8880866.787801899</v>
      </c>
      <c r="E16" s="22">
        <f t="shared" si="0"/>
        <v>-5668994.2078018989</v>
      </c>
      <c r="F16" s="23">
        <f t="shared" si="1"/>
        <v>-0.6383379396691784</v>
      </c>
      <c r="G16" s="24">
        <v>6891053.7599999998</v>
      </c>
      <c r="H16" s="25">
        <v>18826732.261226248</v>
      </c>
      <c r="I16" s="25">
        <f t="shared" si="2"/>
        <v>-11935678.501226248</v>
      </c>
      <c r="J16" s="26">
        <f t="shared" si="3"/>
        <v>-0.63397504864972454</v>
      </c>
    </row>
    <row r="17" spans="1:10" x14ac:dyDescent="0.3">
      <c r="A17" s="6" t="s">
        <v>20</v>
      </c>
      <c r="B17" s="14" t="s">
        <v>65</v>
      </c>
      <c r="C17" s="21">
        <v>1307551.49</v>
      </c>
      <c r="D17" s="22">
        <v>85278</v>
      </c>
      <c r="E17" s="22">
        <f t="shared" si="0"/>
        <v>1222273.49</v>
      </c>
      <c r="F17" s="23">
        <f t="shared" si="1"/>
        <v>14.332811393325359</v>
      </c>
      <c r="G17" s="24">
        <v>1322460.67</v>
      </c>
      <c r="H17" s="25">
        <v>282739</v>
      </c>
      <c r="I17" s="25">
        <f t="shared" si="2"/>
        <v>1039721.6699999999</v>
      </c>
      <c r="J17" s="26">
        <f t="shared" si="3"/>
        <v>3.6773196127877652</v>
      </c>
    </row>
    <row r="18" spans="1:10" x14ac:dyDescent="0.3">
      <c r="A18" s="6" t="s">
        <v>21</v>
      </c>
      <c r="B18" s="27" t="s">
        <v>66</v>
      </c>
      <c r="C18" s="28">
        <v>263892829.56999999</v>
      </c>
      <c r="D18" s="29">
        <v>222047767.57587355</v>
      </c>
      <c r="E18" s="29">
        <f t="shared" si="0"/>
        <v>41845061.994126439</v>
      </c>
      <c r="F18" s="30">
        <f t="shared" si="1"/>
        <v>0.18845072144140343</v>
      </c>
      <c r="G18" s="31">
        <v>490111818.59000003</v>
      </c>
      <c r="H18" s="32">
        <v>470008274.34256923</v>
      </c>
      <c r="I18" s="32">
        <f t="shared" si="2"/>
        <v>20103544.247430801</v>
      </c>
      <c r="J18" s="33">
        <f t="shared" si="3"/>
        <v>4.2772745385282675E-2</v>
      </c>
    </row>
    <row r="19" spans="1:10" x14ac:dyDescent="0.3">
      <c r="A19" s="6" t="s">
        <v>22</v>
      </c>
    </row>
    <row r="20" spans="1:10" x14ac:dyDescent="0.3">
      <c r="A20" s="6" t="s">
        <v>23</v>
      </c>
      <c r="B20" s="34" t="s">
        <v>67</v>
      </c>
      <c r="C20" s="35">
        <v>0</v>
      </c>
      <c r="D20" s="36">
        <v>0</v>
      </c>
      <c r="E20" s="37">
        <f>C20 - D20</f>
        <v>0</v>
      </c>
      <c r="F20" s="38">
        <f>IF(D20 =0,0,( C20 - D20 ) / D20 )</f>
        <v>0</v>
      </c>
      <c r="G20" s="39">
        <v>0</v>
      </c>
      <c r="H20" s="40">
        <v>0</v>
      </c>
      <c r="I20" s="41">
        <f>G20 - H20</f>
        <v>0</v>
      </c>
      <c r="J20" s="42">
        <f>IF(H20 =0,0,( G20 - H20 ) / H20 )</f>
        <v>0</v>
      </c>
    </row>
    <row r="21" spans="1:10" x14ac:dyDescent="0.3">
      <c r="A21" s="6" t="s">
        <v>24</v>
      </c>
      <c r="B21" s="14" t="s">
        <v>29</v>
      </c>
      <c r="C21" s="21">
        <v>28763.87</v>
      </c>
      <c r="D21" s="22">
        <v>29279.739130434798</v>
      </c>
      <c r="E21" s="22">
        <f>C21 - D21</f>
        <v>-515.86913043479944</v>
      </c>
      <c r="F21" s="23">
        <f>IF(D21 =0,0,( C21 - D21 ) / D21 )</f>
        <v>-1.7618638203595868E-2</v>
      </c>
      <c r="G21" s="24">
        <v>61842.350000000006</v>
      </c>
      <c r="H21" s="25">
        <v>62711.439130434796</v>
      </c>
      <c r="I21" s="25">
        <f>G21 - H21</f>
        <v>-869.08913043478969</v>
      </c>
      <c r="J21" s="26">
        <f>IF(H21 =0,0,( G21 - H21 ) / H21 )</f>
        <v>-1.3858542276906667E-2</v>
      </c>
    </row>
    <row r="22" spans="1:10" x14ac:dyDescent="0.3">
      <c r="A22" s="6" t="s">
        <v>25</v>
      </c>
      <c r="B22" s="14" t="s">
        <v>31</v>
      </c>
      <c r="C22" s="21">
        <v>17182</v>
      </c>
      <c r="D22" s="22">
        <v>0</v>
      </c>
      <c r="E22" s="22">
        <f>C22 - D22</f>
        <v>17182</v>
      </c>
      <c r="F22" s="23">
        <f>IF(D22 =0,0,( C22 - D22 ) / D22 )</f>
        <v>0</v>
      </c>
      <c r="G22" s="24">
        <v>-27216.910000000003</v>
      </c>
      <c r="H22" s="25">
        <v>0</v>
      </c>
      <c r="I22" s="25">
        <f>G22 - H22</f>
        <v>-27216.910000000003</v>
      </c>
      <c r="J22" s="26">
        <f>IF(H22 =0,0,( G22 - H22 ) / H22 )</f>
        <v>0</v>
      </c>
    </row>
    <row r="23" spans="1:10" x14ac:dyDescent="0.3">
      <c r="A23" s="6" t="s">
        <v>26</v>
      </c>
      <c r="B23" s="14" t="s">
        <v>68</v>
      </c>
      <c r="C23" s="21">
        <v>45945.87</v>
      </c>
      <c r="D23" s="22">
        <v>29279.739130434798</v>
      </c>
      <c r="E23" s="22">
        <f>C23 - D23</f>
        <v>16666.130869565204</v>
      </c>
      <c r="F23" s="23">
        <f>IF(D23 =0,0,( C23 - D23 ) / D23 )</f>
        <v>0.56920352996730117</v>
      </c>
      <c r="G23" s="24">
        <v>34625.440000000002</v>
      </c>
      <c r="H23" s="25">
        <v>62711.439130434796</v>
      </c>
      <c r="I23" s="25">
        <f>G23 - H23</f>
        <v>-28085.999130434793</v>
      </c>
      <c r="J23" s="26">
        <f>IF(H23 =0,0,( G23 - H23 ) / H23 )</f>
        <v>-0.447860861110493</v>
      </c>
    </row>
    <row r="24" spans="1:10" x14ac:dyDescent="0.3">
      <c r="A24" s="6" t="s">
        <v>27</v>
      </c>
      <c r="B24" s="43" t="s">
        <v>69</v>
      </c>
      <c r="C24" s="44" t="s">
        <v>50</v>
      </c>
      <c r="D24" s="45" t="s">
        <v>50</v>
      </c>
      <c r="E24" s="45" t="s">
        <v>50</v>
      </c>
      <c r="F24" s="46" t="s">
        <v>50</v>
      </c>
      <c r="G24" s="47" t="s">
        <v>50</v>
      </c>
      <c r="H24" s="48" t="s">
        <v>50</v>
      </c>
      <c r="I24" s="48" t="s">
        <v>50</v>
      </c>
      <c r="J24" s="49" t="s">
        <v>50</v>
      </c>
    </row>
    <row r="25" spans="1:10" x14ac:dyDescent="0.3">
      <c r="A25" s="6" t="s">
        <v>28</v>
      </c>
      <c r="B25" s="14" t="s">
        <v>70</v>
      </c>
      <c r="C25" s="21">
        <v>-131614.17000000001</v>
      </c>
      <c r="D25" s="22">
        <v>0</v>
      </c>
      <c r="E25" s="22">
        <f>C25 - D25</f>
        <v>-131614.17000000001</v>
      </c>
      <c r="F25" s="50">
        <f>IF(D25 =0,0,( C25 - D25 ) / D25 )</f>
        <v>0</v>
      </c>
      <c r="G25" s="24">
        <v>-226296.39</v>
      </c>
      <c r="H25" s="25">
        <v>0</v>
      </c>
      <c r="I25" s="25">
        <f>G25 - H25</f>
        <v>-226296.39</v>
      </c>
      <c r="J25" s="51">
        <f>IF(H25 =0,0,( G25 - H25 ) / H25 )</f>
        <v>0</v>
      </c>
    </row>
    <row r="26" spans="1:10" x14ac:dyDescent="0.3">
      <c r="A26" s="6" t="s">
        <v>30</v>
      </c>
      <c r="B26" s="14" t="s">
        <v>71</v>
      </c>
      <c r="C26" s="21">
        <v>48367.21</v>
      </c>
      <c r="D26" s="22">
        <v>0</v>
      </c>
      <c r="E26" s="22">
        <f>C26 - D26</f>
        <v>48367.21</v>
      </c>
      <c r="F26" s="52">
        <f>IF(D26 =0,0,( C26 - D26 ) / D26 )</f>
        <v>0</v>
      </c>
      <c r="G26" s="24">
        <v>39895.979999999996</v>
      </c>
      <c r="H26" s="25">
        <v>0</v>
      </c>
      <c r="I26" s="25">
        <f>G26 - H26</f>
        <v>39895.979999999996</v>
      </c>
      <c r="J26" s="53">
        <f>IF(H26 =0,0,( G26 - H26 ) / H26 )</f>
        <v>0</v>
      </c>
    </row>
    <row r="27" spans="1:10" x14ac:dyDescent="0.3">
      <c r="A27" s="6" t="s">
        <v>32</v>
      </c>
      <c r="B27" s="14" t="s">
        <v>72</v>
      </c>
      <c r="C27" s="21">
        <v>0</v>
      </c>
      <c r="D27" s="22">
        <v>0</v>
      </c>
      <c r="E27" s="22">
        <f>C27 - D27</f>
        <v>0</v>
      </c>
      <c r="F27" s="54">
        <f>IF(D27 =0,0,( C27 - D27 ) / D27 )</f>
        <v>0</v>
      </c>
      <c r="G27" s="24">
        <v>-339256.52</v>
      </c>
      <c r="H27" s="25">
        <v>0</v>
      </c>
      <c r="I27" s="25">
        <f>G27 - H27</f>
        <v>-339256.52</v>
      </c>
      <c r="J27" s="55">
        <f>IF(H27 =0,0,( G27 - H27 ) / H27 )</f>
        <v>0</v>
      </c>
    </row>
    <row r="28" spans="1:10" x14ac:dyDescent="0.3">
      <c r="A28" s="6" t="s">
        <v>33</v>
      </c>
      <c r="B28" s="56" t="s">
        <v>73</v>
      </c>
      <c r="C28" s="57">
        <v>263855528.47999999</v>
      </c>
      <c r="D28" s="58">
        <v>222077047</v>
      </c>
      <c r="E28" s="58">
        <f>C28 - D28</f>
        <v>41778481.479999989</v>
      </c>
      <c r="F28" s="59">
        <f>IF(D28 =0,0,( C28 - D28 ) / D28 )</f>
        <v>0.18812606725628872</v>
      </c>
      <c r="G28" s="60">
        <v>489620787.10000002</v>
      </c>
      <c r="H28" s="61">
        <v>470070985</v>
      </c>
      <c r="I28" s="61">
        <f>G28 - H28</f>
        <v>19549802.100000024</v>
      </c>
      <c r="J28" s="62">
        <f>IF(H28 =0,0,( G28 - H28 ) / H28 )</f>
        <v>4.158904234431747E-2</v>
      </c>
    </row>
    <row r="29" spans="1:10" x14ac:dyDescent="0.3">
      <c r="A29" s="6" t="s">
        <v>34</v>
      </c>
    </row>
    <row r="30" spans="1:10" x14ac:dyDescent="0.3">
      <c r="A30" s="6" t="s">
        <v>35</v>
      </c>
      <c r="B30" s="63" t="s">
        <v>74</v>
      </c>
      <c r="C30" s="64" t="s">
        <v>50</v>
      </c>
      <c r="D30" s="65" t="s">
        <v>50</v>
      </c>
      <c r="E30" s="65" t="s">
        <v>50</v>
      </c>
      <c r="F30" s="66" t="s">
        <v>50</v>
      </c>
      <c r="G30" s="67" t="s">
        <v>50</v>
      </c>
      <c r="H30" s="68" t="s">
        <v>50</v>
      </c>
      <c r="I30" s="68" t="s">
        <v>50</v>
      </c>
      <c r="J30" s="69" t="s">
        <v>50</v>
      </c>
    </row>
    <row r="31" spans="1:10" x14ac:dyDescent="0.3">
      <c r="A31" s="6" t="s">
        <v>36</v>
      </c>
      <c r="B31" s="14" t="s">
        <v>75</v>
      </c>
      <c r="C31" s="21">
        <v>7489358283</v>
      </c>
      <c r="D31" s="22">
        <v>7606594641</v>
      </c>
      <c r="E31" s="22">
        <f>C31 - D31</f>
        <v>-117236358</v>
      </c>
      <c r="F31" s="23">
        <f>IF(D31 =0,0,( C31 - D31 ) / D31 )</f>
        <v>-1.5412462939472155E-2</v>
      </c>
      <c r="G31" s="24">
        <v>15675808416</v>
      </c>
      <c r="H31" s="25">
        <v>16452915184</v>
      </c>
      <c r="I31" s="25">
        <f>G31 - H31</f>
        <v>-777106768</v>
      </c>
      <c r="J31" s="26">
        <f>IF(H31 =0,0,( G31 - H31 ) / H31 )</f>
        <v>-4.7232162769289335E-2</v>
      </c>
    </row>
    <row r="32" spans="1:10" x14ac:dyDescent="0.3">
      <c r="A32" s="6" t="s">
        <v>37</v>
      </c>
      <c r="B32" s="14" t="s">
        <v>76</v>
      </c>
      <c r="C32" s="21">
        <v>379930801</v>
      </c>
      <c r="D32" s="22">
        <v>341144103</v>
      </c>
      <c r="E32" s="22">
        <f>C32 - D32</f>
        <v>38786698</v>
      </c>
      <c r="F32" s="23">
        <f>IF(D32 =0,0,( C32 - D32 ) / D32 )</f>
        <v>0.11369593570257318</v>
      </c>
      <c r="G32" s="24">
        <v>539006177</v>
      </c>
      <c r="H32" s="25">
        <v>480741954</v>
      </c>
      <c r="I32" s="25">
        <f>G32 - H32</f>
        <v>58264223</v>
      </c>
      <c r="J32" s="26">
        <f>IF(H32 =0,0,( G32 - H32 ) / H32 )</f>
        <v>0.1211964600035719</v>
      </c>
    </row>
    <row r="33" spans="1:10" x14ac:dyDescent="0.3">
      <c r="A33" s="6" t="s">
        <v>38</v>
      </c>
      <c r="B33" s="14" t="s">
        <v>77</v>
      </c>
      <c r="C33" s="70">
        <v>7869289084</v>
      </c>
      <c r="D33" s="71">
        <v>7947738744</v>
      </c>
      <c r="E33" s="71">
        <f>C33 - D33</f>
        <v>-78449660</v>
      </c>
      <c r="F33" s="72">
        <f>IF(D33 =0,0,( C33 - D33 ) / D33 )</f>
        <v>-9.870689327731632E-3</v>
      </c>
      <c r="G33" s="73">
        <v>16214814593</v>
      </c>
      <c r="H33" s="74">
        <v>16933657138</v>
      </c>
      <c r="I33" s="74">
        <f>G33 - H33</f>
        <v>-718842545</v>
      </c>
      <c r="J33" s="75">
        <f>IF(H33 =0,0,( G33 - H33 ) / H33 )</f>
        <v>-4.2450519645096642E-2</v>
      </c>
    </row>
    <row r="34" spans="1:10" x14ac:dyDescent="0.3">
      <c r="A34" s="6" t="s">
        <v>39</v>
      </c>
      <c r="B34" s="76" t="s">
        <v>78</v>
      </c>
      <c r="C34" s="77">
        <v>7869289084</v>
      </c>
      <c r="D34" s="78">
        <v>7947738744</v>
      </c>
      <c r="E34" s="78">
        <f>C34 - D34</f>
        <v>-78449660</v>
      </c>
      <c r="F34" s="79">
        <f>IF(D34 =0,0,( C34 - D34 ) / D34 )</f>
        <v>-9.870689327731632E-3</v>
      </c>
      <c r="G34" s="80">
        <v>16214814593</v>
      </c>
      <c r="H34" s="81">
        <v>16933657138</v>
      </c>
      <c r="I34" s="81">
        <f>G34 - H34</f>
        <v>-718842545</v>
      </c>
      <c r="J34" s="82">
        <f>IF(H34 =0,0,( G34 - H34 ) / H34 )</f>
        <v>-4.2450519645096642E-2</v>
      </c>
    </row>
    <row r="35" spans="1:10" x14ac:dyDescent="0.3">
      <c r="A35" s="6" t="s">
        <v>40</v>
      </c>
      <c r="B35" s="14" t="s">
        <v>79</v>
      </c>
      <c r="C35" s="83">
        <v>0.9517198</v>
      </c>
      <c r="D35" s="84">
        <v>0.95707660000000006</v>
      </c>
      <c r="E35" s="84">
        <f>C35 - D35</f>
        <v>-5.3568000000000504E-3</v>
      </c>
      <c r="F35" s="85">
        <f>IF(D35 =0,0,( C35 - D35 ) / D35 )</f>
        <v>-5.5970441655349744E-3</v>
      </c>
      <c r="G35" s="86">
        <v>0.96675840000000002</v>
      </c>
      <c r="H35" s="87">
        <v>0.97161030000000004</v>
      </c>
      <c r="I35" s="87">
        <f>G35 - H35</f>
        <v>-4.8519000000000201E-3</v>
      </c>
      <c r="J35" s="88">
        <f>IF(H35 =0,0,( G35 - H35 ) / H35 )</f>
        <v>-4.9936687579372301E-3</v>
      </c>
    </row>
    <row r="36" spans="1:10" x14ac:dyDescent="0.3">
      <c r="A36" s="6" t="s">
        <v>41</v>
      </c>
    </row>
    <row r="37" spans="1:10" x14ac:dyDescent="0.3">
      <c r="A37" s="6" t="s">
        <v>42</v>
      </c>
      <c r="B37" s="89" t="s">
        <v>80</v>
      </c>
      <c r="C37" s="90" t="s">
        <v>50</v>
      </c>
      <c r="D37" s="91" t="s">
        <v>50</v>
      </c>
      <c r="E37" s="91" t="s">
        <v>50</v>
      </c>
      <c r="F37" s="92" t="s">
        <v>50</v>
      </c>
      <c r="G37" s="93" t="s">
        <v>50</v>
      </c>
      <c r="H37" s="94" t="s">
        <v>50</v>
      </c>
      <c r="I37" s="94" t="s">
        <v>50</v>
      </c>
      <c r="J37" s="95" t="s">
        <v>50</v>
      </c>
    </row>
    <row r="38" spans="1:10" x14ac:dyDescent="0.3">
      <c r="A38" s="6" t="s">
        <v>43</v>
      </c>
      <c r="B38" s="14" t="s">
        <v>81</v>
      </c>
      <c r="C38" s="21">
        <v>248228786.37928638</v>
      </c>
      <c r="D38" s="22">
        <v>257145818.31540236</v>
      </c>
      <c r="E38" s="22">
        <f>C38 - D38</f>
        <v>-8917031.9361159801</v>
      </c>
      <c r="F38" s="23">
        <f>IF(D38 =0,0,( C38 - D38 ) / D38 )</f>
        <v>-3.467694708991452E-2</v>
      </c>
      <c r="G38" s="24">
        <v>521188080.55342793</v>
      </c>
      <c r="H38" s="25">
        <v>556201367.14783418</v>
      </c>
      <c r="I38" s="25">
        <f>G38 - H38</f>
        <v>-35013286.594406247</v>
      </c>
      <c r="J38" s="26">
        <f>IF(H38 =0,0,( G38 - H38 ) / H38 )</f>
        <v>-6.2950738100397322E-2</v>
      </c>
    </row>
    <row r="39" spans="1:10" x14ac:dyDescent="0.3">
      <c r="A39" s="6" t="s">
        <v>44</v>
      </c>
    </row>
    <row r="40" spans="1:10" x14ac:dyDescent="0.3">
      <c r="A40" s="6" t="s">
        <v>45</v>
      </c>
      <c r="B40" s="96" t="s">
        <v>82</v>
      </c>
      <c r="C40" s="97" t="s">
        <v>50</v>
      </c>
      <c r="D40" s="98" t="s">
        <v>50</v>
      </c>
      <c r="E40" s="98" t="s">
        <v>50</v>
      </c>
      <c r="F40" s="99" t="s">
        <v>50</v>
      </c>
      <c r="G40" s="100" t="s">
        <v>50</v>
      </c>
      <c r="H40" s="101" t="s">
        <v>50</v>
      </c>
      <c r="I40" s="101" t="s">
        <v>50</v>
      </c>
      <c r="J40" s="102" t="s">
        <v>50</v>
      </c>
    </row>
    <row r="41" spans="1:10" x14ac:dyDescent="0.3">
      <c r="A41" s="6" t="s">
        <v>46</v>
      </c>
      <c r="B41" s="14" t="s">
        <v>83</v>
      </c>
      <c r="C41" s="21">
        <v>-12313801.083333334</v>
      </c>
      <c r="D41" s="22">
        <v>-12313801</v>
      </c>
      <c r="E41" s="22">
        <f>C41 - D41</f>
        <v>-8.333333395421505E-2</v>
      </c>
      <c r="F41" s="23">
        <f>IF(D41 =0,0,( C41 - D41 ) / D41 )</f>
        <v>6.7674744747145943E-9</v>
      </c>
      <c r="G41" s="24">
        <v>-24627602.166666668</v>
      </c>
      <c r="H41" s="25">
        <v>-24627602</v>
      </c>
      <c r="I41" s="25">
        <f>G41 - H41</f>
        <v>-0.1666666679084301</v>
      </c>
      <c r="J41" s="26">
        <f>IF(H41 =0,0,( G41 - H41 ) / H41 )</f>
        <v>6.7674744747145943E-9</v>
      </c>
    </row>
    <row r="42" spans="1:10" x14ac:dyDescent="0.3">
      <c r="A42" s="6" t="s">
        <v>47</v>
      </c>
      <c r="B42" s="14" t="s">
        <v>84</v>
      </c>
      <c r="C42" s="21">
        <v>-1722090.04</v>
      </c>
      <c r="D42" s="22">
        <v>-1722090</v>
      </c>
      <c r="E42" s="22">
        <f>C42 - D42</f>
        <v>-4.0000000037252903E-2</v>
      </c>
      <c r="F42" s="23">
        <f>IF(D42 =0,0,( C42 - D42 ) / D42 )</f>
        <v>2.3227589752714958E-8</v>
      </c>
      <c r="G42" s="24">
        <v>-3444180.08</v>
      </c>
      <c r="H42" s="25">
        <v>-3444180</v>
      </c>
      <c r="I42" s="25">
        <f>G42 - H42</f>
        <v>-8.0000000074505806E-2</v>
      </c>
      <c r="J42" s="26">
        <f>IF(H42 =0,0,( G42 - H42 ) / H42 )</f>
        <v>2.3227589752714958E-8</v>
      </c>
    </row>
    <row r="43" spans="1:10" x14ac:dyDescent="0.3">
      <c r="A43" s="6" t="s">
        <v>48</v>
      </c>
      <c r="B43" s="103" t="s">
        <v>85</v>
      </c>
      <c r="C43" s="104">
        <v>234192895.25595304</v>
      </c>
      <c r="D43" s="105">
        <v>243109927</v>
      </c>
      <c r="E43" s="105">
        <f>C43 - D43</f>
        <v>-8917031.7440469563</v>
      </c>
      <c r="F43" s="106">
        <f>IF(D43 =0,0,( C43 - D43 ) / D43 )</f>
        <v>-3.6679011236126761E-2</v>
      </c>
      <c r="G43" s="107">
        <v>493116298.30676126</v>
      </c>
      <c r="H43" s="108">
        <v>528129585</v>
      </c>
      <c r="I43" s="108">
        <f>G43 - H43</f>
        <v>-35013286.693238735</v>
      </c>
      <c r="J43" s="109">
        <f>IF(H43 =0,0,( G43 - H43 ) / H43 )</f>
        <v>-6.6296772019008812E-2</v>
      </c>
    </row>
    <row r="44" spans="1:10" x14ac:dyDescent="0.3">
      <c r="A44" s="6" t="s">
        <v>49</v>
      </c>
      <c r="B44" s="14" t="s">
        <v>86</v>
      </c>
      <c r="C44" s="110">
        <v>263855528.47999999</v>
      </c>
      <c r="D44" s="111">
        <v>222077047.31500399</v>
      </c>
      <c r="E44" s="111">
        <f>C44 - D44</f>
        <v>41778481.164995998</v>
      </c>
      <c r="F44" s="112">
        <f>IF(D44 =0,0,( C44 - D44 ) / D44 )</f>
        <v>0.1881260655709977</v>
      </c>
      <c r="G44" s="113">
        <v>489620787.10000002</v>
      </c>
      <c r="H44" s="114">
        <v>470070985.78169966</v>
      </c>
      <c r="I44" s="114">
        <f>G44 - H44</f>
        <v>19549801.318300366</v>
      </c>
      <c r="J44" s="115">
        <f>IF(H44 =0,0,( G44 - H44 ) / H44 )</f>
        <v>4.1589040612217805E-2</v>
      </c>
    </row>
    <row r="45" spans="1:1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">
      <c r="A46" s="6" t="s">
        <v>12</v>
      </c>
      <c r="B46" s="14" t="s">
        <v>87</v>
      </c>
      <c r="C46" s="21">
        <v>263855528.47999999</v>
      </c>
      <c r="D46" s="22">
        <v>222077047</v>
      </c>
      <c r="E46" s="22">
        <f t="shared" ref="E46:E54" si="4">C46 - D46</f>
        <v>41778481.479999989</v>
      </c>
      <c r="F46" s="23">
        <f t="shared" ref="F46:F54" si="5">IF(D46 =0,0,( C46 - D46 ) / D46 )</f>
        <v>0.18812606725628872</v>
      </c>
      <c r="G46" s="24">
        <v>489620787.10000002</v>
      </c>
      <c r="H46" s="25">
        <v>470070985</v>
      </c>
      <c r="I46" s="25">
        <f t="shared" ref="I46:I54" si="6">G46 - H46</f>
        <v>19549802.100000024</v>
      </c>
      <c r="J46" s="26">
        <f t="shared" ref="J46:J54" si="7">IF(H46 =0,0,( G46 - H46 ) / H46 )</f>
        <v>4.158904234431747E-2</v>
      </c>
    </row>
    <row r="47" spans="1:10" x14ac:dyDescent="0.3">
      <c r="A47" s="6" t="s">
        <v>13</v>
      </c>
      <c r="B47" s="14" t="s">
        <v>88</v>
      </c>
      <c r="C47" s="116">
        <v>0.9517198</v>
      </c>
      <c r="D47" s="117">
        <v>0.95707660000000006</v>
      </c>
      <c r="E47" s="117">
        <f t="shared" si="4"/>
        <v>-5.3568000000000504E-3</v>
      </c>
      <c r="F47" s="118">
        <f t="shared" si="5"/>
        <v>-5.5970441655349744E-3</v>
      </c>
      <c r="G47" s="119">
        <v>0</v>
      </c>
      <c r="H47" s="120">
        <v>0</v>
      </c>
      <c r="I47" s="120">
        <f t="shared" si="6"/>
        <v>0</v>
      </c>
      <c r="J47" s="121">
        <f t="shared" si="7"/>
        <v>0</v>
      </c>
    </row>
    <row r="48" spans="1:10" x14ac:dyDescent="0.3">
      <c r="A48" s="6" t="s">
        <v>15</v>
      </c>
      <c r="B48" s="14" t="s">
        <v>89</v>
      </c>
      <c r="C48" s="122">
        <v>251540917.73092154</v>
      </c>
      <c r="D48" s="123">
        <v>212903945.69998676</v>
      </c>
      <c r="E48" s="123">
        <f t="shared" si="4"/>
        <v>38636972.030934781</v>
      </c>
      <c r="F48" s="124">
        <f t="shared" si="5"/>
        <v>0.18147607318363188</v>
      </c>
      <c r="G48" s="125">
        <v>473377090.21747828</v>
      </c>
      <c r="H48" s="126">
        <v>457457847.07571983</v>
      </c>
      <c r="I48" s="126">
        <f t="shared" si="6"/>
        <v>15919243.141758442</v>
      </c>
      <c r="J48" s="127">
        <f t="shared" si="7"/>
        <v>3.4799366200670812E-2</v>
      </c>
    </row>
    <row r="49" spans="1:10" x14ac:dyDescent="0.3">
      <c r="A49" s="6" t="s">
        <v>16</v>
      </c>
      <c r="B49" s="14" t="s">
        <v>90</v>
      </c>
      <c r="C49" s="128">
        <v>-17348022.474968493</v>
      </c>
      <c r="D49" s="129">
        <v>30205981.300013244</v>
      </c>
      <c r="E49" s="129">
        <f t="shared" si="4"/>
        <v>-47554003.774981737</v>
      </c>
      <c r="F49" s="130">
        <f t="shared" si="5"/>
        <v>-1.5743240817990205</v>
      </c>
      <c r="G49" s="131">
        <v>19739208.08928293</v>
      </c>
      <c r="H49" s="132">
        <v>70671738</v>
      </c>
      <c r="I49" s="132">
        <f t="shared" si="6"/>
        <v>-50932529.91071707</v>
      </c>
      <c r="J49" s="133">
        <f t="shared" si="7"/>
        <v>-0.72069162797039277</v>
      </c>
    </row>
    <row r="50" spans="1:10" x14ac:dyDescent="0.3">
      <c r="A50" s="6" t="s">
        <v>17</v>
      </c>
      <c r="B50" s="14" t="s">
        <v>91</v>
      </c>
      <c r="C50" s="134">
        <v>-5473.5426520797955</v>
      </c>
      <c r="D50" s="135">
        <v>-3074.59</v>
      </c>
      <c r="E50" s="135">
        <f t="shared" si="4"/>
        <v>-2398.9526520797954</v>
      </c>
      <c r="F50" s="136">
        <f t="shared" si="5"/>
        <v>0.78025123742671232</v>
      </c>
      <c r="G50" s="137">
        <v>-13171.266353250459</v>
      </c>
      <c r="H50" s="138">
        <v>-8135.96</v>
      </c>
      <c r="I50" s="138">
        <f t="shared" si="6"/>
        <v>-5035.3063532504593</v>
      </c>
      <c r="J50" s="139">
        <f t="shared" si="7"/>
        <v>0.6188951707297552</v>
      </c>
    </row>
    <row r="51" spans="1:10" x14ac:dyDescent="0.3">
      <c r="A51" s="6" t="s">
        <v>18</v>
      </c>
      <c r="B51" s="14" t="s">
        <v>92</v>
      </c>
      <c r="C51" s="21">
        <v>-98372279.076116413</v>
      </c>
      <c r="D51" s="22">
        <v>-94991118</v>
      </c>
      <c r="E51" s="22">
        <f t="shared" si="4"/>
        <v>-3381161.0761164129</v>
      </c>
      <c r="F51" s="23">
        <f t="shared" si="5"/>
        <v>3.559449712041933E-2</v>
      </c>
      <c r="G51" s="24">
        <v>-147765613</v>
      </c>
      <c r="H51" s="25">
        <v>-147765614</v>
      </c>
      <c r="I51" s="25">
        <f t="shared" si="6"/>
        <v>1</v>
      </c>
      <c r="J51" s="26">
        <f t="shared" si="7"/>
        <v>-6.7674743326955621E-9</v>
      </c>
    </row>
    <row r="52" spans="1:10" x14ac:dyDescent="0.3">
      <c r="A52" s="6" t="s">
        <v>19</v>
      </c>
      <c r="B52" s="14" t="s">
        <v>93</v>
      </c>
      <c r="C52" s="140">
        <v>-98482</v>
      </c>
      <c r="D52" s="141">
        <v>0</v>
      </c>
      <c r="E52" s="141">
        <f t="shared" si="4"/>
        <v>-98482</v>
      </c>
      <c r="F52" s="142">
        <f t="shared" si="5"/>
        <v>0</v>
      </c>
      <c r="G52" s="143">
        <v>-98482</v>
      </c>
      <c r="H52" s="144">
        <v>0</v>
      </c>
      <c r="I52" s="144">
        <f t="shared" si="6"/>
        <v>-98482</v>
      </c>
      <c r="J52" s="145">
        <f t="shared" si="7"/>
        <v>0</v>
      </c>
    </row>
    <row r="53" spans="1:10" x14ac:dyDescent="0.3">
      <c r="A53" s="6" t="s">
        <v>20</v>
      </c>
      <c r="B53" s="14" t="s">
        <v>94</v>
      </c>
      <c r="C53" s="21">
        <v>12313801.083333334</v>
      </c>
      <c r="D53" s="22">
        <v>12313801.147188336</v>
      </c>
      <c r="E53" s="22">
        <f t="shared" si="4"/>
        <v>-6.3855001702904701E-2</v>
      </c>
      <c r="F53" s="23">
        <f t="shared" si="5"/>
        <v>-5.1856450286664729E-9</v>
      </c>
      <c r="G53" s="24">
        <v>24627602.166666668</v>
      </c>
      <c r="H53" s="25">
        <v>24627602.294376671</v>
      </c>
      <c r="I53" s="25">
        <f t="shared" si="6"/>
        <v>-0.1277100034058094</v>
      </c>
      <c r="J53" s="26">
        <f t="shared" si="7"/>
        <v>-5.1856450286664729E-9</v>
      </c>
    </row>
    <row r="54" spans="1:10" x14ac:dyDescent="0.3">
      <c r="A54" s="6" t="s">
        <v>21</v>
      </c>
      <c r="B54" s="146" t="s">
        <v>95</v>
      </c>
      <c r="C54" s="147">
        <v>-103510456.01040365</v>
      </c>
      <c r="D54" s="148">
        <v>-52474410</v>
      </c>
      <c r="E54" s="148">
        <f t="shared" si="4"/>
        <v>-51036046.010403648</v>
      </c>
      <c r="F54" s="149">
        <f t="shared" si="5"/>
        <v>0.97258922988183472</v>
      </c>
      <c r="G54" s="150">
        <v>-103510456</v>
      </c>
      <c r="H54" s="151">
        <v>-52474411</v>
      </c>
      <c r="I54" s="151">
        <f t="shared" si="6"/>
        <v>-51036045</v>
      </c>
      <c r="J54" s="152">
        <f t="shared" si="7"/>
        <v>0.9725891920921228</v>
      </c>
    </row>
    <row r="55" spans="1:10" x14ac:dyDescent="0.3">
      <c r="A55" s="6" t="s">
        <v>22</v>
      </c>
    </row>
    <row r="56" spans="1:10" x14ac:dyDescent="0.3">
      <c r="A56" s="6" t="s">
        <v>23</v>
      </c>
      <c r="B56" s="153" t="s">
        <v>96</v>
      </c>
      <c r="C56" s="154" t="s">
        <v>50</v>
      </c>
      <c r="D56" s="155" t="s">
        <v>50</v>
      </c>
      <c r="E56" s="155" t="s">
        <v>50</v>
      </c>
      <c r="F56" s="156" t="s">
        <v>50</v>
      </c>
      <c r="G56" s="157" t="s">
        <v>50</v>
      </c>
      <c r="H56" s="158" t="s">
        <v>50</v>
      </c>
      <c r="I56" s="158" t="s">
        <v>50</v>
      </c>
      <c r="J56" s="159" t="s">
        <v>50</v>
      </c>
    </row>
    <row r="57" spans="1:10" x14ac:dyDescent="0.3">
      <c r="A57" s="6" t="s">
        <v>24</v>
      </c>
      <c r="B57" s="14" t="s">
        <v>97</v>
      </c>
      <c r="C57" s="160">
        <v>-98470761.076116413</v>
      </c>
      <c r="D57" s="161">
        <v>0</v>
      </c>
      <c r="E57" s="161">
        <f t="shared" ref="E57:E66" si="8">C57 - D57</f>
        <v>-98470761.076116413</v>
      </c>
      <c r="F57" s="162">
        <f t="shared" ref="F57:F66" si="9">IF(D57 =0,0,( C57 - D57 ) / D57 )</f>
        <v>0</v>
      </c>
      <c r="G57" s="163">
        <v>0</v>
      </c>
      <c r="H57" s="164">
        <v>0</v>
      </c>
      <c r="I57" s="164">
        <f t="shared" ref="I57:I66" si="10">G57 - H57</f>
        <v>0</v>
      </c>
      <c r="J57" s="165">
        <f t="shared" ref="J57:J66" si="11">IF(H57 =0,0,( G57 - H57 ) / H57 )</f>
        <v>0</v>
      </c>
    </row>
    <row r="58" spans="1:10" x14ac:dyDescent="0.3">
      <c r="A58" s="6" t="s">
        <v>25</v>
      </c>
      <c r="B58" s="14" t="s">
        <v>98</v>
      </c>
      <c r="C58" s="166">
        <v>-103504982.46775158</v>
      </c>
      <c r="D58" s="167">
        <v>0</v>
      </c>
      <c r="E58" s="167">
        <f t="shared" si="8"/>
        <v>-103504982.46775158</v>
      </c>
      <c r="F58" s="168">
        <f t="shared" si="9"/>
        <v>0</v>
      </c>
      <c r="G58" s="169">
        <v>0</v>
      </c>
      <c r="H58" s="170">
        <v>0</v>
      </c>
      <c r="I58" s="170">
        <f t="shared" si="10"/>
        <v>0</v>
      </c>
      <c r="J58" s="171">
        <f t="shared" si="11"/>
        <v>0</v>
      </c>
    </row>
    <row r="59" spans="1:10" x14ac:dyDescent="0.3">
      <c r="A59" s="6" t="s">
        <v>26</v>
      </c>
      <c r="B59" s="14" t="s">
        <v>99</v>
      </c>
      <c r="C59" s="172">
        <v>-201975743.54386801</v>
      </c>
      <c r="D59" s="173">
        <v>0</v>
      </c>
      <c r="E59" s="173">
        <f t="shared" si="8"/>
        <v>-201975743.54386801</v>
      </c>
      <c r="F59" s="174">
        <f t="shared" si="9"/>
        <v>0</v>
      </c>
      <c r="G59" s="175">
        <v>0</v>
      </c>
      <c r="H59" s="176">
        <v>0</v>
      </c>
      <c r="I59" s="176">
        <f t="shared" si="10"/>
        <v>0</v>
      </c>
      <c r="J59" s="177">
        <f t="shared" si="11"/>
        <v>0</v>
      </c>
    </row>
    <row r="60" spans="1:10" x14ac:dyDescent="0.3">
      <c r="A60" s="6" t="s">
        <v>27</v>
      </c>
      <c r="B60" s="14" t="s">
        <v>100</v>
      </c>
      <c r="C60" s="178">
        <v>-100987871.771934</v>
      </c>
      <c r="D60" s="179">
        <v>0</v>
      </c>
      <c r="E60" s="179">
        <f t="shared" si="8"/>
        <v>-100987871.771934</v>
      </c>
      <c r="F60" s="180">
        <f t="shared" si="9"/>
        <v>0</v>
      </c>
      <c r="G60" s="181">
        <v>0</v>
      </c>
      <c r="H60" s="182">
        <v>0</v>
      </c>
      <c r="I60" s="182">
        <f t="shared" si="10"/>
        <v>0</v>
      </c>
      <c r="J60" s="183">
        <f t="shared" si="11"/>
        <v>0</v>
      </c>
    </row>
    <row r="61" spans="1:10" x14ac:dyDescent="0.3">
      <c r="A61" s="6" t="s">
        <v>28</v>
      </c>
      <c r="B61" s="14" t="s">
        <v>101</v>
      </c>
      <c r="C61" s="184">
        <v>6.9999999999999999E-4</v>
      </c>
      <c r="D61" s="185">
        <v>0</v>
      </c>
      <c r="E61" s="185">
        <f t="shared" si="8"/>
        <v>6.9999999999999999E-4</v>
      </c>
      <c r="F61" s="186">
        <f t="shared" si="9"/>
        <v>0</v>
      </c>
      <c r="G61" s="187">
        <v>0</v>
      </c>
      <c r="H61" s="188">
        <v>0</v>
      </c>
      <c r="I61" s="188">
        <f t="shared" si="10"/>
        <v>0</v>
      </c>
      <c r="J61" s="189">
        <f t="shared" si="11"/>
        <v>0</v>
      </c>
    </row>
    <row r="62" spans="1:10" x14ac:dyDescent="0.3">
      <c r="A62" s="6" t="s">
        <v>30</v>
      </c>
      <c r="B62" s="14" t="s">
        <v>102</v>
      </c>
      <c r="C62" s="190">
        <v>5.9999999999999995E-4</v>
      </c>
      <c r="D62" s="191">
        <v>0</v>
      </c>
      <c r="E62" s="191">
        <f t="shared" si="8"/>
        <v>5.9999999999999995E-4</v>
      </c>
      <c r="F62" s="192">
        <f t="shared" si="9"/>
        <v>0</v>
      </c>
      <c r="G62" s="193">
        <v>0</v>
      </c>
      <c r="H62" s="194">
        <v>0</v>
      </c>
      <c r="I62" s="194">
        <f t="shared" si="10"/>
        <v>0</v>
      </c>
      <c r="J62" s="195">
        <f t="shared" si="11"/>
        <v>0</v>
      </c>
    </row>
    <row r="63" spans="1:10" x14ac:dyDescent="0.3">
      <c r="A63" s="6" t="s">
        <v>32</v>
      </c>
      <c r="B63" s="14" t="s">
        <v>103</v>
      </c>
      <c r="C63" s="196">
        <v>1.2999999999999999E-3</v>
      </c>
      <c r="D63" s="197">
        <v>0</v>
      </c>
      <c r="E63" s="197">
        <f t="shared" si="8"/>
        <v>1.2999999999999999E-3</v>
      </c>
      <c r="F63" s="198">
        <f t="shared" si="9"/>
        <v>0</v>
      </c>
      <c r="G63" s="199">
        <v>0</v>
      </c>
      <c r="H63" s="200">
        <v>0</v>
      </c>
      <c r="I63" s="200">
        <f t="shared" si="10"/>
        <v>0</v>
      </c>
      <c r="J63" s="201">
        <f t="shared" si="11"/>
        <v>0</v>
      </c>
    </row>
    <row r="64" spans="1:10" x14ac:dyDescent="0.3">
      <c r="A64" s="6" t="s">
        <v>33</v>
      </c>
      <c r="B64" s="14" t="s">
        <v>104</v>
      </c>
      <c r="C64" s="202">
        <v>6.4999999999999997E-4</v>
      </c>
      <c r="D64" s="203">
        <v>0</v>
      </c>
      <c r="E64" s="203">
        <f t="shared" si="8"/>
        <v>6.4999999999999997E-4</v>
      </c>
      <c r="F64" s="204">
        <f t="shared" si="9"/>
        <v>0</v>
      </c>
      <c r="G64" s="205">
        <v>0</v>
      </c>
      <c r="H64" s="206">
        <v>0</v>
      </c>
      <c r="I64" s="206">
        <f t="shared" si="10"/>
        <v>0</v>
      </c>
      <c r="J64" s="207">
        <f t="shared" si="11"/>
        <v>0</v>
      </c>
    </row>
    <row r="65" spans="1:10" x14ac:dyDescent="0.3">
      <c r="A65" s="6" t="s">
        <v>34</v>
      </c>
      <c r="B65" s="14" t="s">
        <v>105</v>
      </c>
      <c r="C65" s="208">
        <v>5.4200000000000003E-5</v>
      </c>
      <c r="D65" s="209">
        <v>0</v>
      </c>
      <c r="E65" s="209">
        <f t="shared" si="8"/>
        <v>5.4200000000000003E-5</v>
      </c>
      <c r="F65" s="210">
        <f t="shared" si="9"/>
        <v>0</v>
      </c>
      <c r="G65" s="211">
        <v>0</v>
      </c>
      <c r="H65" s="212">
        <v>0</v>
      </c>
      <c r="I65" s="212">
        <f t="shared" si="10"/>
        <v>0</v>
      </c>
      <c r="J65" s="213">
        <f t="shared" si="11"/>
        <v>0</v>
      </c>
    </row>
    <row r="66" spans="1:10" x14ac:dyDescent="0.3">
      <c r="A66" s="6" t="s">
        <v>35</v>
      </c>
      <c r="B66" s="214" t="s">
        <v>106</v>
      </c>
      <c r="C66" s="215">
        <v>-5473.5426520797955</v>
      </c>
      <c r="D66" s="216">
        <v>0</v>
      </c>
      <c r="E66" s="216">
        <f t="shared" si="8"/>
        <v>-5473.5426520797955</v>
      </c>
      <c r="F66" s="217">
        <f t="shared" si="9"/>
        <v>0</v>
      </c>
      <c r="G66" s="218">
        <v>0</v>
      </c>
      <c r="H66" s="219">
        <v>0</v>
      </c>
      <c r="I66" s="219">
        <f t="shared" si="10"/>
        <v>0</v>
      </c>
      <c r="J66" s="220">
        <f t="shared" si="11"/>
        <v>0</v>
      </c>
    </row>
    <row r="67" spans="1:10" x14ac:dyDescent="0.3">
      <c r="A67" s="6" t="s">
        <v>36</v>
      </c>
      <c r="B67" s="221" t="s">
        <v>50</v>
      </c>
    </row>
    <row r="68" spans="1:10" x14ac:dyDescent="0.3">
      <c r="A68" s="6" t="s">
        <v>37</v>
      </c>
      <c r="B68" s="221" t="s">
        <v>107</v>
      </c>
    </row>
    <row r="69" spans="1:10" x14ac:dyDescent="0.3">
      <c r="A69" s="6" t="s">
        <v>38</v>
      </c>
      <c r="B69" s="221" t="s">
        <v>108</v>
      </c>
    </row>
    <row r="70" spans="1:10" x14ac:dyDescent="0.3">
      <c r="A70" s="6" t="s">
        <v>39</v>
      </c>
      <c r="B70" s="221" t="s">
        <v>109</v>
      </c>
    </row>
    <row r="71" spans="1:10" x14ac:dyDescent="0.3">
      <c r="A71" s="6" t="s">
        <v>40</v>
      </c>
      <c r="B71" s="221" t="s">
        <v>110</v>
      </c>
    </row>
    <row r="72" spans="1:10" x14ac:dyDescent="0.3">
      <c r="A72" s="6" t="s">
        <v>41</v>
      </c>
      <c r="B72" s="222" t="s">
        <v>50</v>
      </c>
    </row>
    <row r="73" spans="1:10" x14ac:dyDescent="0.3">
      <c r="A73" s="6" t="s">
        <v>42</v>
      </c>
      <c r="B73" s="222" t="s">
        <v>111</v>
      </c>
    </row>
    <row r="74" spans="1:10" x14ac:dyDescent="0.3">
      <c r="A74" s="6" t="s">
        <v>43</v>
      </c>
    </row>
    <row r="75" spans="1:10" x14ac:dyDescent="0.3">
      <c r="A75" s="6" t="s">
        <v>44</v>
      </c>
    </row>
    <row r="76" spans="1:10" x14ac:dyDescent="0.3">
      <c r="A76" s="6" t="s">
        <v>45</v>
      </c>
    </row>
    <row r="77" spans="1:10" x14ac:dyDescent="0.3">
      <c r="A77" s="6" t="s">
        <v>46</v>
      </c>
    </row>
    <row r="78" spans="1:10" x14ac:dyDescent="0.3">
      <c r="A78" s="6" t="s">
        <v>47</v>
      </c>
    </row>
    <row r="79" spans="1:10" x14ac:dyDescent="0.3">
      <c r="A79" s="6" t="s">
        <v>48</v>
      </c>
    </row>
    <row r="80" spans="1:10" x14ac:dyDescent="0.3">
      <c r="A80" s="6" t="s">
        <v>49</v>
      </c>
    </row>
    <row r="81" spans="1:10" x14ac:dyDescent="0.3">
      <c r="A81" s="1"/>
      <c r="B81" s="1"/>
      <c r="C81" s="1"/>
      <c r="D81" s="1"/>
      <c r="E81" s="1"/>
      <c r="F81" s="1"/>
      <c r="G81" s="1"/>
      <c r="H81" s="1"/>
      <c r="I81" s="1"/>
      <c r="J81" s="1"/>
    </row>
  </sheetData>
  <mergeCells count="4">
    <mergeCell ref="C8:F8"/>
    <mergeCell ref="G8:J8"/>
    <mergeCell ref="A8:A9"/>
    <mergeCell ref="B8:B9"/>
  </mergeCells>
  <pageMargins left="0.5" right="0.5" top="1" bottom="0.5" header="0.75" footer="0.5"/>
  <pageSetup scale="72" orientation="landscape" r:id="rId1"/>
  <headerFooter>
    <oddHeader>&amp;C&amp;8&amp;"Arial,"FLORIDA POWER &amp;&amp; LIGHT COMPANY
&amp;8&amp;"Arial,"CALCULATION OF TRUE-UP AND INTEREST PROVISION&amp;R&amp;8&amp;"Arial,"SCHEDULE: A2</oddHeader>
  </headerFooter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80"/>
  <sheetViews>
    <sheetView showGridLine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style="2" customWidth="1"/>
    <col min="2" max="2" width="39" style="2" customWidth="1"/>
    <col min="3" max="3" width="7.88671875" style="2" customWidth="1"/>
    <col min="4" max="13" width="11.6640625" style="2" customWidth="1"/>
    <col min="14" max="16384" width="8.88671875" style="2"/>
  </cols>
  <sheetData>
    <row r="1" spans="1:13" s="357" customFormat="1" x14ac:dyDescent="0.3">
      <c r="B1" s="357" t="s">
        <v>192</v>
      </c>
    </row>
    <row r="2" spans="1:13" s="357" customFormat="1" x14ac:dyDescent="0.3">
      <c r="B2" s="357" t="s">
        <v>191</v>
      </c>
    </row>
    <row r="3" spans="1:13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3">
      <c r="E4" s="313" t="s">
        <v>112</v>
      </c>
    </row>
    <row r="5" spans="1:13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3">
      <c r="B6" s="314" t="s">
        <v>0</v>
      </c>
      <c r="C6" s="314" t="s">
        <v>1</v>
      </c>
      <c r="D6" s="314" t="s">
        <v>2</v>
      </c>
      <c r="E6" s="314" t="s">
        <v>3</v>
      </c>
      <c r="F6" s="314" t="s">
        <v>4</v>
      </c>
      <c r="G6" s="314" t="s">
        <v>5</v>
      </c>
      <c r="H6" s="314" t="s">
        <v>6</v>
      </c>
      <c r="I6" s="314" t="s">
        <v>7</v>
      </c>
      <c r="J6" s="314" t="s">
        <v>8</v>
      </c>
    </row>
    <row r="7" spans="1:13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30.6" x14ac:dyDescent="0.3">
      <c r="A8" s="315" t="s">
        <v>9</v>
      </c>
      <c r="B8" s="315" t="s">
        <v>113</v>
      </c>
      <c r="C8" s="315" t="s">
        <v>114</v>
      </c>
      <c r="D8" s="315" t="s">
        <v>115</v>
      </c>
      <c r="E8" s="315" t="s">
        <v>116</v>
      </c>
      <c r="F8" s="315" t="s">
        <v>117</v>
      </c>
      <c r="G8" s="315" t="s">
        <v>118</v>
      </c>
      <c r="H8" s="315" t="s">
        <v>119</v>
      </c>
      <c r="I8" s="315" t="s">
        <v>120</v>
      </c>
      <c r="J8" s="315" t="s">
        <v>121</v>
      </c>
    </row>
    <row r="9" spans="1:13" x14ac:dyDescent="0.3">
      <c r="A9" s="316" t="s">
        <v>12</v>
      </c>
      <c r="B9" s="317" t="s">
        <v>11</v>
      </c>
      <c r="C9" s="318"/>
      <c r="D9" s="319"/>
      <c r="E9" s="320"/>
      <c r="F9" s="321"/>
      <c r="G9" s="322"/>
      <c r="H9" s="323"/>
      <c r="I9" s="323"/>
      <c r="J9" s="323"/>
    </row>
    <row r="10" spans="1:13" x14ac:dyDescent="0.3">
      <c r="A10" s="316" t="s">
        <v>13</v>
      </c>
      <c r="B10" s="324" t="s">
        <v>122</v>
      </c>
      <c r="C10" s="325"/>
      <c r="D10" s="326"/>
      <c r="E10" s="327"/>
      <c r="F10" s="328"/>
      <c r="G10" s="329"/>
      <c r="H10" s="323"/>
      <c r="I10" s="323"/>
      <c r="J10" s="323"/>
    </row>
    <row r="11" spans="1:13" x14ac:dyDescent="0.3">
      <c r="A11" s="316" t="s">
        <v>15</v>
      </c>
      <c r="B11" s="330" t="s">
        <v>123</v>
      </c>
      <c r="C11" s="331" t="s">
        <v>124</v>
      </c>
      <c r="D11" s="332">
        <v>265000</v>
      </c>
      <c r="E11" s="333">
        <v>265000</v>
      </c>
      <c r="F11" s="334">
        <f>IF(( E11 * 1000 ) =0,0,( H11 * 100 ) / ( E11 * 1000 ) )</f>
        <v>3.3105471698113207</v>
      </c>
      <c r="G11" s="335">
        <f>IF(( E11 * 1000 ) =0,0,( I11 * 100 ) / ( E11 * 1000 ) )</f>
        <v>4.1605471698113208</v>
      </c>
      <c r="H11" s="323">
        <v>8772950</v>
      </c>
      <c r="I11" s="323">
        <v>11025450</v>
      </c>
      <c r="J11" s="323">
        <v>1657500</v>
      </c>
    </row>
    <row r="12" spans="1:13" x14ac:dyDescent="0.3">
      <c r="A12" s="316" t="s">
        <v>16</v>
      </c>
      <c r="B12" s="330" t="s">
        <v>125</v>
      </c>
      <c r="C12" s="331" t="s">
        <v>124</v>
      </c>
      <c r="D12" s="332">
        <v>48945.2249357088</v>
      </c>
      <c r="E12" s="333">
        <v>48945.2249357088</v>
      </c>
      <c r="F12" s="334">
        <f>IF(( E12 * 1000 ) =0,0,( H12 * 100 ) / ( E12 * 1000 ) )</f>
        <v>0.68061519999999931</v>
      </c>
      <c r="G12" s="335">
        <f>IF(( E12 * 1000 ) =0,0,( I12 * 100 ) / ( E12 * 1000 ) )</f>
        <v>0.68061519999999931</v>
      </c>
      <c r="H12" s="323">
        <v>333128.64058662398</v>
      </c>
      <c r="I12" s="323">
        <v>333128.64058662398</v>
      </c>
      <c r="J12" s="323">
        <v>0</v>
      </c>
    </row>
    <row r="13" spans="1:13" x14ac:dyDescent="0.3">
      <c r="A13" s="316" t="s">
        <v>17</v>
      </c>
      <c r="B13" s="336" t="s">
        <v>126</v>
      </c>
      <c r="C13" s="337"/>
      <c r="D13" s="338">
        <v>313945.2249357088</v>
      </c>
      <c r="E13" s="339">
        <v>313945.2249357088</v>
      </c>
      <c r="F13" s="340">
        <f>IF(( E13 * 1000 ) =0,0,( H13 * 100 ) / ( E13 * 1000 ) )</f>
        <v>2.9005310217575087</v>
      </c>
      <c r="G13" s="341">
        <f>IF(( E13 * 1000 ) =0,0,( I13 * 100 ) / ( E13 * 1000 ) )</f>
        <v>3.6180128692553573</v>
      </c>
      <c r="H13" s="342">
        <v>9106078.6405866239</v>
      </c>
      <c r="I13" s="342">
        <v>11358578.640586624</v>
      </c>
      <c r="J13" s="342">
        <v>1657500</v>
      </c>
    </row>
    <row r="14" spans="1:13" x14ac:dyDescent="0.3">
      <c r="A14" s="316" t="s">
        <v>18</v>
      </c>
    </row>
    <row r="15" spans="1:13" x14ac:dyDescent="0.3">
      <c r="A15" s="316" t="s">
        <v>19</v>
      </c>
      <c r="B15" s="343" t="s">
        <v>127</v>
      </c>
      <c r="C15" s="344"/>
      <c r="D15" s="345">
        <v>313945.2249357088</v>
      </c>
      <c r="E15" s="346">
        <v>313945.2249357088</v>
      </c>
      <c r="F15" s="347">
        <f>IF(( E15 * 1000 ) =0,0,( H15 * 100 ) / ( E15 * 1000 ) )</f>
        <v>2.9005310217575087</v>
      </c>
      <c r="G15" s="348">
        <f>IF(( E15 * 1000 ) =0,0,( I15 * 100 ) / ( E15 * 1000 ) )</f>
        <v>3.6180128692553573</v>
      </c>
      <c r="H15" s="349">
        <v>9106078.6405866239</v>
      </c>
      <c r="I15" s="349">
        <v>11358578.640586624</v>
      </c>
      <c r="J15" s="349">
        <v>1657500</v>
      </c>
    </row>
    <row r="16" spans="1:13" x14ac:dyDescent="0.3">
      <c r="A16" s="316" t="s">
        <v>20</v>
      </c>
    </row>
    <row r="17" spans="1:10" x14ac:dyDescent="0.3">
      <c r="A17" s="316" t="s">
        <v>21</v>
      </c>
      <c r="B17" s="350" t="s">
        <v>10</v>
      </c>
      <c r="C17" s="318"/>
      <c r="D17" s="319"/>
      <c r="E17" s="320"/>
      <c r="F17" s="321"/>
      <c r="G17" s="322"/>
      <c r="H17" s="323"/>
      <c r="I17" s="323"/>
      <c r="J17" s="323"/>
    </row>
    <row r="18" spans="1:10" x14ac:dyDescent="0.3">
      <c r="A18" s="316" t="s">
        <v>22</v>
      </c>
      <c r="B18" s="351" t="s">
        <v>128</v>
      </c>
      <c r="C18" s="325"/>
      <c r="D18" s="326"/>
      <c r="E18" s="327"/>
      <c r="F18" s="328"/>
      <c r="G18" s="329"/>
      <c r="H18" s="323"/>
      <c r="I18" s="323"/>
      <c r="J18" s="323"/>
    </row>
    <row r="19" spans="1:10" x14ac:dyDescent="0.3">
      <c r="A19" s="316" t="s">
        <v>23</v>
      </c>
      <c r="B19" s="352" t="s">
        <v>129</v>
      </c>
      <c r="C19" s="331" t="s">
        <v>130</v>
      </c>
      <c r="D19" s="332">
        <v>29913</v>
      </c>
      <c r="E19" s="333">
        <v>29913</v>
      </c>
      <c r="F19" s="334">
        <f>IF(( E19 * 1000 ) =0,0,( H19 * 100 ) / ( E19 * 1000 ) )</f>
        <v>0.77313876909704815</v>
      </c>
      <c r="G19" s="335">
        <f>IF(( E19 * 1000 ) =0,0,( I19 * 100 ) / ( E19 * 1000 ) )</f>
        <v>0.77313876909704815</v>
      </c>
      <c r="H19" s="323">
        <v>231269</v>
      </c>
      <c r="I19" s="323">
        <v>231269</v>
      </c>
      <c r="J19" s="323">
        <v>0</v>
      </c>
    </row>
    <row r="20" spans="1:10" x14ac:dyDescent="0.3">
      <c r="A20" s="316" t="s">
        <v>24</v>
      </c>
      <c r="B20" s="352" t="s">
        <v>131</v>
      </c>
      <c r="C20" s="331" t="s">
        <v>130</v>
      </c>
      <c r="D20" s="332">
        <v>20686</v>
      </c>
      <c r="E20" s="333">
        <v>20686</v>
      </c>
      <c r="F20" s="334">
        <f>IF(( E20 * 1000 ) =0,0,( H20 * 100 ) / ( E20 * 1000 ) )</f>
        <v>0.77418543942763218</v>
      </c>
      <c r="G20" s="335">
        <f>IF(( E20 * 1000 ) =0,0,( I20 * 100 ) / ( E20 * 1000 ) )</f>
        <v>0.77418543942763218</v>
      </c>
      <c r="H20" s="323">
        <v>160148</v>
      </c>
      <c r="I20" s="323">
        <v>160148</v>
      </c>
      <c r="J20" s="323">
        <v>0</v>
      </c>
    </row>
    <row r="21" spans="1:10" x14ac:dyDescent="0.3">
      <c r="A21" s="316" t="s">
        <v>25</v>
      </c>
      <c r="B21" s="353" t="s">
        <v>132</v>
      </c>
      <c r="C21" s="337"/>
      <c r="D21" s="338">
        <v>50599</v>
      </c>
      <c r="E21" s="339">
        <v>50599</v>
      </c>
      <c r="F21" s="340">
        <f>IF(( E21 * 1000 ) =0,0,( H21 * 100 ) / ( E21 * 1000 ) )</f>
        <v>0.77356667127808854</v>
      </c>
      <c r="G21" s="341">
        <f>IF(( E21 * 1000 ) =0,0,( I21 * 100 ) / ( E21 * 1000 ) )</f>
        <v>0.77356667127808854</v>
      </c>
      <c r="H21" s="342">
        <v>391417</v>
      </c>
      <c r="I21" s="342">
        <v>391417</v>
      </c>
      <c r="J21" s="342">
        <v>0</v>
      </c>
    </row>
    <row r="22" spans="1:10" x14ac:dyDescent="0.3">
      <c r="A22" s="316" t="s">
        <v>26</v>
      </c>
    </row>
    <row r="23" spans="1:10" x14ac:dyDescent="0.3">
      <c r="A23" s="316" t="s">
        <v>27</v>
      </c>
      <c r="B23" s="351" t="s">
        <v>133</v>
      </c>
      <c r="C23" s="325"/>
      <c r="D23" s="326"/>
      <c r="E23" s="327"/>
      <c r="F23" s="328"/>
      <c r="G23" s="329"/>
      <c r="H23" s="323"/>
      <c r="I23" s="323"/>
      <c r="J23" s="323"/>
    </row>
    <row r="24" spans="1:10" x14ac:dyDescent="0.3">
      <c r="A24" s="316" t="s">
        <v>28</v>
      </c>
      <c r="B24" s="352" t="s">
        <v>134</v>
      </c>
      <c r="C24" s="331" t="s">
        <v>124</v>
      </c>
      <c r="D24" s="332">
        <v>126091</v>
      </c>
      <c r="E24" s="333">
        <v>126091</v>
      </c>
      <c r="F24" s="334">
        <f t="shared" ref="F24:F42" si="0">IF(( E24 * 1000 ) =0,0,( H24 * 100 ) / ( E24 * 1000 ) )</f>
        <v>3.2679088515437265</v>
      </c>
      <c r="G24" s="335">
        <f t="shared" ref="G24:G42" si="1">IF(( E24 * 1000 ) =0,0,( I24 * 100 ) / ( E24 * 1000 ) )</f>
        <v>4.8887866699447224</v>
      </c>
      <c r="H24" s="323">
        <v>4120538.95</v>
      </c>
      <c r="I24" s="323">
        <v>6164320</v>
      </c>
      <c r="J24" s="323">
        <v>1978774.3299999998</v>
      </c>
    </row>
    <row r="25" spans="1:10" x14ac:dyDescent="0.3">
      <c r="A25" s="316" t="s">
        <v>30</v>
      </c>
      <c r="B25" s="352" t="s">
        <v>135</v>
      </c>
      <c r="C25" s="331" t="s">
        <v>124</v>
      </c>
      <c r="D25" s="332">
        <v>18439</v>
      </c>
      <c r="E25" s="333">
        <v>18439</v>
      </c>
      <c r="F25" s="334">
        <f t="shared" si="0"/>
        <v>7.0846151635121206</v>
      </c>
      <c r="G25" s="335">
        <f t="shared" si="1"/>
        <v>4.8353218721188789</v>
      </c>
      <c r="H25" s="323">
        <v>1306332.19</v>
      </c>
      <c r="I25" s="323">
        <v>891585</v>
      </c>
      <c r="J25" s="323">
        <v>-463007.26999999996</v>
      </c>
    </row>
    <row r="26" spans="1:10" x14ac:dyDescent="0.3">
      <c r="A26" s="316" t="s">
        <v>32</v>
      </c>
      <c r="B26" s="352" t="s">
        <v>136</v>
      </c>
      <c r="C26" s="331" t="s">
        <v>124</v>
      </c>
      <c r="D26" s="332">
        <v>22773</v>
      </c>
      <c r="E26" s="333">
        <v>22773</v>
      </c>
      <c r="F26" s="334">
        <f t="shared" si="0"/>
        <v>3.8651473235849472</v>
      </c>
      <c r="G26" s="335">
        <f t="shared" si="1"/>
        <v>5.2433759276336014</v>
      </c>
      <c r="H26" s="323">
        <v>880210</v>
      </c>
      <c r="I26" s="323">
        <v>1194074</v>
      </c>
      <c r="J26" s="323">
        <v>215109.8</v>
      </c>
    </row>
    <row r="27" spans="1:10" x14ac:dyDescent="0.3">
      <c r="A27" s="316" t="s">
        <v>33</v>
      </c>
      <c r="B27" s="352" t="s">
        <v>137</v>
      </c>
      <c r="C27" s="331" t="s">
        <v>124</v>
      </c>
      <c r="D27" s="332">
        <v>60744</v>
      </c>
      <c r="E27" s="333">
        <v>60744</v>
      </c>
      <c r="F27" s="334">
        <f t="shared" si="0"/>
        <v>3.5657237916502047</v>
      </c>
      <c r="G27" s="335">
        <f t="shared" si="1"/>
        <v>4.7731907678124585</v>
      </c>
      <c r="H27" s="323">
        <v>2165963.2600000002</v>
      </c>
      <c r="I27" s="323">
        <v>2899427</v>
      </c>
      <c r="J27" s="323">
        <v>587434.13</v>
      </c>
    </row>
    <row r="28" spans="1:10" x14ac:dyDescent="0.3">
      <c r="A28" s="316" t="s">
        <v>34</v>
      </c>
      <c r="B28" s="352" t="s">
        <v>138</v>
      </c>
      <c r="C28" s="331" t="s">
        <v>124</v>
      </c>
      <c r="D28" s="332">
        <v>3611</v>
      </c>
      <c r="E28" s="333">
        <v>3611</v>
      </c>
      <c r="F28" s="334">
        <f t="shared" si="0"/>
        <v>3.5083710883411796</v>
      </c>
      <c r="G28" s="335">
        <f t="shared" si="1"/>
        <v>4.7914012738853504</v>
      </c>
      <c r="H28" s="323">
        <v>126687.28</v>
      </c>
      <c r="I28" s="323">
        <v>173017.5</v>
      </c>
      <c r="J28" s="323">
        <v>37799.01</v>
      </c>
    </row>
    <row r="29" spans="1:10" x14ac:dyDescent="0.3">
      <c r="A29" s="316" t="s">
        <v>35</v>
      </c>
      <c r="B29" s="352" t="s">
        <v>139</v>
      </c>
      <c r="C29" s="331" t="s">
        <v>124</v>
      </c>
      <c r="D29" s="332">
        <v>9705</v>
      </c>
      <c r="E29" s="333">
        <v>9705</v>
      </c>
      <c r="F29" s="334">
        <f t="shared" si="0"/>
        <v>3.6023343637300362</v>
      </c>
      <c r="G29" s="335">
        <f t="shared" si="1"/>
        <v>5.2733230293663063</v>
      </c>
      <c r="H29" s="323">
        <v>349606.55</v>
      </c>
      <c r="I29" s="323">
        <v>511776</v>
      </c>
      <c r="J29" s="323">
        <v>138181.18000000002</v>
      </c>
    </row>
    <row r="30" spans="1:10" x14ac:dyDescent="0.3">
      <c r="A30" s="316" t="s">
        <v>36</v>
      </c>
      <c r="B30" s="352" t="s">
        <v>140</v>
      </c>
      <c r="C30" s="331" t="s">
        <v>124</v>
      </c>
      <c r="D30" s="332">
        <v>50778</v>
      </c>
      <c r="E30" s="333">
        <v>50778</v>
      </c>
      <c r="F30" s="334">
        <f t="shared" si="0"/>
        <v>3.0078314427507977</v>
      </c>
      <c r="G30" s="335">
        <f t="shared" si="1"/>
        <v>3.9496415770609321</v>
      </c>
      <c r="H30" s="323">
        <v>1527316.65</v>
      </c>
      <c r="I30" s="323">
        <v>2005549</v>
      </c>
      <c r="J30" s="323">
        <v>356364.46000000008</v>
      </c>
    </row>
    <row r="31" spans="1:10" x14ac:dyDescent="0.3">
      <c r="A31" s="316" t="s">
        <v>37</v>
      </c>
      <c r="B31" s="352" t="s">
        <v>141</v>
      </c>
      <c r="C31" s="331" t="s">
        <v>142</v>
      </c>
      <c r="D31" s="332">
        <v>15</v>
      </c>
      <c r="E31" s="333">
        <v>15</v>
      </c>
      <c r="F31" s="334">
        <f t="shared" si="0"/>
        <v>16.684000000000001</v>
      </c>
      <c r="G31" s="335">
        <f t="shared" si="1"/>
        <v>31.584000000000003</v>
      </c>
      <c r="H31" s="323">
        <v>2502.6</v>
      </c>
      <c r="I31" s="323">
        <v>4737.6000000000004</v>
      </c>
      <c r="J31" s="323">
        <v>0</v>
      </c>
    </row>
    <row r="32" spans="1:10" x14ac:dyDescent="0.3">
      <c r="A32" s="316" t="s">
        <v>38</v>
      </c>
      <c r="B32" s="352" t="s">
        <v>143</v>
      </c>
      <c r="C32" s="331" t="s">
        <v>124</v>
      </c>
      <c r="D32" s="332">
        <v>486</v>
      </c>
      <c r="E32" s="333">
        <v>486</v>
      </c>
      <c r="F32" s="334">
        <f t="shared" si="0"/>
        <v>3.268053497942387</v>
      </c>
      <c r="G32" s="335">
        <f t="shared" si="1"/>
        <v>4.2388888888888889</v>
      </c>
      <c r="H32" s="323">
        <v>15882.74</v>
      </c>
      <c r="I32" s="323">
        <v>20601</v>
      </c>
      <c r="J32" s="323">
        <v>4698.34</v>
      </c>
    </row>
    <row r="33" spans="1:13" x14ac:dyDescent="0.3">
      <c r="A33" s="316" t="s">
        <v>39</v>
      </c>
      <c r="B33" s="352" t="s">
        <v>144</v>
      </c>
      <c r="C33" s="331" t="s">
        <v>124</v>
      </c>
      <c r="D33" s="332">
        <v>5854</v>
      </c>
      <c r="E33" s="333">
        <v>5854</v>
      </c>
      <c r="F33" s="334">
        <f t="shared" si="0"/>
        <v>3.7099238127775878</v>
      </c>
      <c r="G33" s="335">
        <f t="shared" si="1"/>
        <v>5.1267509395285273</v>
      </c>
      <c r="H33" s="323">
        <v>217178.94</v>
      </c>
      <c r="I33" s="323">
        <v>300120</v>
      </c>
      <c r="J33" s="323">
        <v>73947</v>
      </c>
    </row>
    <row r="34" spans="1:13" x14ac:dyDescent="0.3">
      <c r="A34" s="316" t="s">
        <v>40</v>
      </c>
      <c r="B34" s="352" t="s">
        <v>145</v>
      </c>
      <c r="C34" s="331" t="s">
        <v>124</v>
      </c>
      <c r="D34" s="332">
        <v>2725</v>
      </c>
      <c r="E34" s="333">
        <v>2725</v>
      </c>
      <c r="F34" s="334">
        <f t="shared" si="0"/>
        <v>4.6163486238532112</v>
      </c>
      <c r="G34" s="335">
        <f t="shared" si="1"/>
        <v>5.9073394495412845</v>
      </c>
      <c r="H34" s="323">
        <v>125795.5</v>
      </c>
      <c r="I34" s="323">
        <v>160975</v>
      </c>
      <c r="J34" s="323">
        <v>25747</v>
      </c>
    </row>
    <row r="35" spans="1:13" x14ac:dyDescent="0.3">
      <c r="A35" s="316" t="s">
        <v>41</v>
      </c>
      <c r="B35" s="352" t="s">
        <v>146</v>
      </c>
      <c r="C35" s="331" t="s">
        <v>124</v>
      </c>
      <c r="D35" s="332">
        <v>2676</v>
      </c>
      <c r="E35" s="333">
        <v>2676</v>
      </c>
      <c r="F35" s="334">
        <f t="shared" si="0"/>
        <v>3.2600923019431987</v>
      </c>
      <c r="G35" s="335">
        <f t="shared" si="1"/>
        <v>4.3585949177877428</v>
      </c>
      <c r="H35" s="323">
        <v>87240.07</v>
      </c>
      <c r="I35" s="323">
        <v>116636</v>
      </c>
      <c r="J35" s="323">
        <v>18184.599999999991</v>
      </c>
    </row>
    <row r="36" spans="1:13" x14ac:dyDescent="0.3">
      <c r="A36" s="316" t="s">
        <v>42</v>
      </c>
      <c r="B36" s="352" t="s">
        <v>147</v>
      </c>
      <c r="C36" s="331" t="s">
        <v>124</v>
      </c>
      <c r="D36" s="332">
        <v>3305</v>
      </c>
      <c r="E36" s="333">
        <v>3305</v>
      </c>
      <c r="F36" s="334">
        <f t="shared" si="0"/>
        <v>3.3065552193645993</v>
      </c>
      <c r="G36" s="335">
        <f t="shared" si="1"/>
        <v>4.4555219364599088</v>
      </c>
      <c r="H36" s="323">
        <v>109281.65</v>
      </c>
      <c r="I36" s="323">
        <v>147255</v>
      </c>
      <c r="J36" s="323">
        <v>28265.800000000007</v>
      </c>
    </row>
    <row r="37" spans="1:13" x14ac:dyDescent="0.3">
      <c r="A37" s="316" t="s">
        <v>43</v>
      </c>
      <c r="B37" s="352" t="s">
        <v>148</v>
      </c>
      <c r="C37" s="331" t="s">
        <v>124</v>
      </c>
      <c r="D37" s="332">
        <v>9657</v>
      </c>
      <c r="E37" s="333">
        <v>9657</v>
      </c>
      <c r="F37" s="334">
        <f t="shared" si="0"/>
        <v>3.714788029408719</v>
      </c>
      <c r="G37" s="335">
        <f t="shared" si="1"/>
        <v>4.8210727969348657</v>
      </c>
      <c r="H37" s="323">
        <v>358737.08</v>
      </c>
      <c r="I37" s="323">
        <v>465571</v>
      </c>
      <c r="J37" s="323">
        <v>106213.57999999999</v>
      </c>
    </row>
    <row r="38" spans="1:13" x14ac:dyDescent="0.3">
      <c r="A38" s="316" t="s">
        <v>44</v>
      </c>
      <c r="B38" s="352" t="s">
        <v>149</v>
      </c>
      <c r="C38" s="331" t="s">
        <v>124</v>
      </c>
      <c r="D38" s="332">
        <v>357</v>
      </c>
      <c r="E38" s="333">
        <v>357</v>
      </c>
      <c r="F38" s="334">
        <f t="shared" si="0"/>
        <v>5.6773249299719897</v>
      </c>
      <c r="G38" s="335">
        <f t="shared" si="1"/>
        <v>15</v>
      </c>
      <c r="H38" s="323">
        <v>20268.050000000003</v>
      </c>
      <c r="I38" s="323">
        <v>53550</v>
      </c>
      <c r="J38" s="323">
        <v>33281.949999999997</v>
      </c>
    </row>
    <row r="39" spans="1:13" x14ac:dyDescent="0.3">
      <c r="A39" s="316" t="s">
        <v>45</v>
      </c>
      <c r="B39" s="352" t="s">
        <v>150</v>
      </c>
      <c r="C39" s="331" t="s">
        <v>124</v>
      </c>
      <c r="D39" s="332">
        <v>8148</v>
      </c>
      <c r="E39" s="333">
        <v>8148</v>
      </c>
      <c r="F39" s="334">
        <f t="shared" si="0"/>
        <v>3.8725262641138931</v>
      </c>
      <c r="G39" s="335">
        <f t="shared" si="1"/>
        <v>5.3009081983308786</v>
      </c>
      <c r="H39" s="323">
        <v>315533.44</v>
      </c>
      <c r="I39" s="323">
        <v>431918</v>
      </c>
      <c r="J39" s="323">
        <v>104699.70999999999</v>
      </c>
    </row>
    <row r="40" spans="1:13" x14ac:dyDescent="0.3">
      <c r="A40" s="316" t="s">
        <v>46</v>
      </c>
      <c r="B40" s="352" t="s">
        <v>151</v>
      </c>
      <c r="C40" s="331" t="s">
        <v>124</v>
      </c>
      <c r="D40" s="332">
        <v>12755</v>
      </c>
      <c r="E40" s="333">
        <v>12755</v>
      </c>
      <c r="F40" s="334">
        <f t="shared" si="0"/>
        <v>3.7510398275186203</v>
      </c>
      <c r="G40" s="335">
        <f t="shared" si="1"/>
        <v>5.3292199137593101</v>
      </c>
      <c r="H40" s="323">
        <v>478445.13</v>
      </c>
      <c r="I40" s="323">
        <v>679742</v>
      </c>
      <c r="J40" s="323">
        <v>167312.14999999997</v>
      </c>
    </row>
    <row r="41" spans="1:13" x14ac:dyDescent="0.3">
      <c r="A41" s="316" t="s">
        <v>47</v>
      </c>
      <c r="B41" s="352" t="s">
        <v>152</v>
      </c>
      <c r="C41" s="331" t="s">
        <v>124</v>
      </c>
      <c r="D41" s="332">
        <v>9475</v>
      </c>
      <c r="E41" s="333">
        <v>9475</v>
      </c>
      <c r="F41" s="334">
        <f t="shared" si="0"/>
        <v>3.9280651187335094</v>
      </c>
      <c r="G41" s="335">
        <f t="shared" si="1"/>
        <v>5.3984168865435356</v>
      </c>
      <c r="H41" s="323">
        <v>372184.17</v>
      </c>
      <c r="I41" s="323">
        <v>511500</v>
      </c>
      <c r="J41" s="323">
        <v>73199.680000000022</v>
      </c>
    </row>
    <row r="42" spans="1:13" x14ac:dyDescent="0.3">
      <c r="A42" s="316" t="s">
        <v>48</v>
      </c>
      <c r="B42" s="353" t="s">
        <v>153</v>
      </c>
      <c r="C42" s="337"/>
      <c r="D42" s="338">
        <v>347594</v>
      </c>
      <c r="E42" s="339">
        <v>347594</v>
      </c>
      <c r="F42" s="340">
        <f t="shared" si="0"/>
        <v>3.6190798028734679</v>
      </c>
      <c r="G42" s="341">
        <f t="shared" si="1"/>
        <v>4.813763787637301</v>
      </c>
      <c r="H42" s="342">
        <v>12579704.250000002</v>
      </c>
      <c r="I42" s="342">
        <v>16732354.1</v>
      </c>
      <c r="J42" s="342">
        <v>3486205.4499999997</v>
      </c>
    </row>
    <row r="43" spans="1:13" x14ac:dyDescent="0.3">
      <c r="A43" s="316" t="s">
        <v>49</v>
      </c>
    </row>
    <row r="44" spans="1:13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3">
      <c r="A45" s="316" t="s">
        <v>12</v>
      </c>
      <c r="B45" s="351" t="s">
        <v>154</v>
      </c>
      <c r="C45" s="325"/>
      <c r="D45" s="326"/>
      <c r="E45" s="327"/>
      <c r="F45" s="328"/>
      <c r="G45" s="329"/>
      <c r="H45" s="323"/>
      <c r="I45" s="323"/>
      <c r="J45" s="323"/>
    </row>
    <row r="46" spans="1:13" x14ac:dyDescent="0.3">
      <c r="A46" s="316" t="s">
        <v>13</v>
      </c>
      <c r="B46" s="352" t="s">
        <v>155</v>
      </c>
      <c r="C46" s="331" t="s">
        <v>154</v>
      </c>
      <c r="D46" s="332">
        <v>305</v>
      </c>
      <c r="E46" s="333">
        <v>305</v>
      </c>
      <c r="F46" s="334">
        <f t="shared" ref="F46:F52" si="2">IF(( E46 * 1000 ) =0,0,( H46 * 100 ) / ( E46 * 1000 ) )</f>
        <v>2.9188360655737711</v>
      </c>
      <c r="G46" s="335">
        <f t="shared" ref="G46:G52" si="3">IF(( E46 * 1000 ) =0,0,( I46 * 100 ) / ( E46 * 1000 ) )</f>
        <v>3.7587540983606558</v>
      </c>
      <c r="H46" s="323">
        <v>8902.4500000000007</v>
      </c>
      <c r="I46" s="323">
        <v>11464.2</v>
      </c>
      <c r="J46" s="323">
        <v>2561.75</v>
      </c>
    </row>
    <row r="47" spans="1:13" x14ac:dyDescent="0.3">
      <c r="A47" s="316" t="s">
        <v>15</v>
      </c>
      <c r="B47" s="352" t="s">
        <v>156</v>
      </c>
      <c r="C47" s="331" t="s">
        <v>154</v>
      </c>
      <c r="D47" s="332">
        <v>22</v>
      </c>
      <c r="E47" s="333">
        <v>22</v>
      </c>
      <c r="F47" s="334">
        <f t="shared" si="2"/>
        <v>3.1546818181818184</v>
      </c>
      <c r="G47" s="335">
        <f t="shared" si="3"/>
        <v>3.7445454545454546</v>
      </c>
      <c r="H47" s="323">
        <v>694.03</v>
      </c>
      <c r="I47" s="323">
        <v>823.8</v>
      </c>
      <c r="J47" s="323">
        <v>129.76999999999998</v>
      </c>
    </row>
    <row r="48" spans="1:13" x14ac:dyDescent="0.3">
      <c r="A48" s="316" t="s">
        <v>16</v>
      </c>
      <c r="B48" s="352" t="s">
        <v>157</v>
      </c>
      <c r="C48" s="331" t="s">
        <v>154</v>
      </c>
      <c r="D48" s="332">
        <v>330</v>
      </c>
      <c r="E48" s="333">
        <v>330</v>
      </c>
      <c r="F48" s="334">
        <f t="shared" si="2"/>
        <v>4.9142575757575759</v>
      </c>
      <c r="G48" s="335">
        <f t="shared" si="3"/>
        <v>5.6037727272727276</v>
      </c>
      <c r="H48" s="323">
        <v>16217.05</v>
      </c>
      <c r="I48" s="323">
        <v>18492.45</v>
      </c>
      <c r="J48" s="323">
        <v>2275.4000000000015</v>
      </c>
    </row>
    <row r="49" spans="1:10" x14ac:dyDescent="0.3">
      <c r="A49" s="316" t="s">
        <v>17</v>
      </c>
      <c r="B49" s="352" t="s">
        <v>158</v>
      </c>
      <c r="C49" s="331" t="s">
        <v>154</v>
      </c>
      <c r="D49" s="332">
        <v>30</v>
      </c>
      <c r="E49" s="333">
        <v>30</v>
      </c>
      <c r="F49" s="334">
        <f t="shared" si="2"/>
        <v>4.2383333333333333</v>
      </c>
      <c r="G49" s="335">
        <f t="shared" si="3"/>
        <v>5.1541666666666668</v>
      </c>
      <c r="H49" s="323">
        <v>1271.5</v>
      </c>
      <c r="I49" s="323">
        <v>1546.25</v>
      </c>
      <c r="J49" s="323">
        <v>274.75</v>
      </c>
    </row>
    <row r="50" spans="1:10" x14ac:dyDescent="0.3">
      <c r="A50" s="316" t="s">
        <v>18</v>
      </c>
      <c r="B50" s="352" t="s">
        <v>159</v>
      </c>
      <c r="C50" s="331" t="s">
        <v>154</v>
      </c>
      <c r="D50" s="332">
        <v>150</v>
      </c>
      <c r="E50" s="333">
        <v>150</v>
      </c>
      <c r="F50" s="334">
        <f t="shared" si="2"/>
        <v>4.7030000000000003</v>
      </c>
      <c r="G50" s="335">
        <f t="shared" si="3"/>
        <v>5.6680000000000001</v>
      </c>
      <c r="H50" s="323">
        <v>7054.5</v>
      </c>
      <c r="I50" s="323">
        <v>8502</v>
      </c>
      <c r="J50" s="323">
        <v>1447.5</v>
      </c>
    </row>
    <row r="51" spans="1:10" x14ac:dyDescent="0.3">
      <c r="A51" s="316" t="s">
        <v>19</v>
      </c>
      <c r="B51" s="352" t="s">
        <v>160</v>
      </c>
      <c r="C51" s="331" t="s">
        <v>154</v>
      </c>
      <c r="D51" s="332">
        <v>54</v>
      </c>
      <c r="E51" s="333">
        <v>54</v>
      </c>
      <c r="F51" s="334">
        <f t="shared" si="2"/>
        <v>3.824092592592593</v>
      </c>
      <c r="G51" s="335">
        <f t="shared" si="3"/>
        <v>4.744851851851851</v>
      </c>
      <c r="H51" s="323">
        <v>2065.0100000000002</v>
      </c>
      <c r="I51" s="323">
        <v>2562.2199999999998</v>
      </c>
      <c r="J51" s="323">
        <v>497.20999999999958</v>
      </c>
    </row>
    <row r="52" spans="1:10" x14ac:dyDescent="0.3">
      <c r="A52" s="316" t="s">
        <v>20</v>
      </c>
      <c r="B52" s="353" t="s">
        <v>161</v>
      </c>
      <c r="C52" s="337"/>
      <c r="D52" s="338">
        <v>891</v>
      </c>
      <c r="E52" s="339">
        <v>891</v>
      </c>
      <c r="F52" s="340">
        <f t="shared" si="2"/>
        <v>4.0633602693602695</v>
      </c>
      <c r="G52" s="341">
        <f t="shared" si="3"/>
        <v>4.8699124579124575</v>
      </c>
      <c r="H52" s="342">
        <v>36204.54</v>
      </c>
      <c r="I52" s="342">
        <v>43390.92</v>
      </c>
      <c r="J52" s="342">
        <v>7186.380000000001</v>
      </c>
    </row>
    <row r="53" spans="1:10" x14ac:dyDescent="0.3">
      <c r="A53" s="316" t="s">
        <v>21</v>
      </c>
    </row>
    <row r="54" spans="1:10" x14ac:dyDescent="0.3">
      <c r="A54" s="316" t="s">
        <v>22</v>
      </c>
      <c r="B54" s="354" t="s">
        <v>162</v>
      </c>
      <c r="C54" s="344"/>
      <c r="D54" s="345">
        <v>399084</v>
      </c>
      <c r="E54" s="346">
        <v>399084</v>
      </c>
      <c r="F54" s="347">
        <f>IF(( E54 * 1000 ) =0,0,( H54 * 100 ) / ( E54 * 1000 ) )</f>
        <v>3.2592952335849095</v>
      </c>
      <c r="G54" s="348">
        <f>IF(( E54 * 1000 ) =0,0,( I54 * 100 ) / ( E54 * 1000 ) )</f>
        <v>4.3016412634934005</v>
      </c>
      <c r="H54" s="349">
        <v>13007325.790000001</v>
      </c>
      <c r="I54" s="349">
        <v>17167162.020000003</v>
      </c>
      <c r="J54" s="349">
        <v>3493391.8299999996</v>
      </c>
    </row>
    <row r="55" spans="1:10" x14ac:dyDescent="0.3">
      <c r="A55" s="316" t="s">
        <v>23</v>
      </c>
    </row>
    <row r="56" spans="1:10" x14ac:dyDescent="0.3">
      <c r="A56" s="316" t="s">
        <v>24</v>
      </c>
    </row>
    <row r="57" spans="1:10" x14ac:dyDescent="0.3">
      <c r="A57" s="316" t="s">
        <v>25</v>
      </c>
    </row>
    <row r="58" spans="1:10" x14ac:dyDescent="0.3">
      <c r="A58" s="316" t="s">
        <v>26</v>
      </c>
    </row>
    <row r="59" spans="1:10" x14ac:dyDescent="0.3">
      <c r="A59" s="316" t="s">
        <v>27</v>
      </c>
    </row>
    <row r="60" spans="1:10" x14ac:dyDescent="0.3">
      <c r="A60" s="316" t="s">
        <v>28</v>
      </c>
    </row>
    <row r="61" spans="1:10" x14ac:dyDescent="0.3">
      <c r="A61" s="316" t="s">
        <v>30</v>
      </c>
    </row>
    <row r="62" spans="1:10" x14ac:dyDescent="0.3">
      <c r="A62" s="316" t="s">
        <v>32</v>
      </c>
    </row>
    <row r="63" spans="1:10" x14ac:dyDescent="0.3">
      <c r="A63" s="316" t="s">
        <v>33</v>
      </c>
    </row>
    <row r="64" spans="1:10" x14ac:dyDescent="0.3">
      <c r="A64" s="316" t="s">
        <v>34</v>
      </c>
    </row>
    <row r="65" spans="1:13" x14ac:dyDescent="0.3">
      <c r="A65" s="316" t="s">
        <v>35</v>
      </c>
    </row>
    <row r="66" spans="1:13" x14ac:dyDescent="0.3">
      <c r="A66" s="316" t="s">
        <v>36</v>
      </c>
    </row>
    <row r="67" spans="1:13" x14ac:dyDescent="0.3">
      <c r="A67" s="316" t="s">
        <v>37</v>
      </c>
    </row>
    <row r="68" spans="1:13" x14ac:dyDescent="0.3">
      <c r="A68" s="316" t="s">
        <v>38</v>
      </c>
    </row>
    <row r="69" spans="1:13" x14ac:dyDescent="0.3">
      <c r="A69" s="316" t="s">
        <v>39</v>
      </c>
    </row>
    <row r="70" spans="1:13" x14ac:dyDescent="0.3">
      <c r="A70" s="316" t="s">
        <v>40</v>
      </c>
    </row>
    <row r="71" spans="1:13" x14ac:dyDescent="0.3">
      <c r="A71" s="316" t="s">
        <v>41</v>
      </c>
    </row>
    <row r="72" spans="1:13" x14ac:dyDescent="0.3">
      <c r="A72" s="316" t="s">
        <v>42</v>
      </c>
    </row>
    <row r="73" spans="1:13" x14ac:dyDescent="0.3">
      <c r="A73" s="316" t="s">
        <v>43</v>
      </c>
    </row>
    <row r="74" spans="1:13" x14ac:dyDescent="0.3">
      <c r="A74" s="316" t="s">
        <v>44</v>
      </c>
    </row>
    <row r="75" spans="1:13" x14ac:dyDescent="0.3">
      <c r="A75" s="316" t="s">
        <v>45</v>
      </c>
    </row>
    <row r="76" spans="1:13" x14ac:dyDescent="0.3">
      <c r="A76" s="316" t="s">
        <v>46</v>
      </c>
    </row>
    <row r="77" spans="1:13" x14ac:dyDescent="0.3">
      <c r="A77" s="316" t="s">
        <v>47</v>
      </c>
    </row>
    <row r="78" spans="1:13" x14ac:dyDescent="0.3">
      <c r="A78" s="316" t="s">
        <v>48</v>
      </c>
    </row>
    <row r="79" spans="1:13" x14ac:dyDescent="0.3">
      <c r="A79" s="316" t="s">
        <v>49</v>
      </c>
    </row>
    <row r="80" spans="1:13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</sheetData>
  <pageMargins left="0.5" right="0.5" top="1" bottom="0.5" header="0.75" footer="0.5"/>
  <pageSetup scale="75" orientation="landscape" r:id="rId1"/>
  <headerFooter>
    <oddHeader>&amp;C&amp;8&amp;"Arial,"POWER SOLD
&amp;8&amp;"Arial,"FLORIDA POWER &amp;&amp; LIGHT COMPANY&amp;R&amp;8&amp;"Arial,"SCHEDULE: A6</oddHeader>
  </headerFooter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46"/>
  <sheetViews>
    <sheetView showGridLines="0" showZero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style="2" customWidth="1"/>
    <col min="2" max="2" width="46.88671875" style="2" customWidth="1"/>
    <col min="3" max="12" width="11.6640625" style="2" customWidth="1"/>
    <col min="13" max="16384" width="8.88671875" style="2"/>
  </cols>
  <sheetData>
    <row r="1" spans="1:12" s="357" customFormat="1" x14ac:dyDescent="0.3">
      <c r="B1" s="357" t="s">
        <v>193</v>
      </c>
    </row>
    <row r="2" spans="1:12" s="357" customFormat="1" x14ac:dyDescent="0.3">
      <c r="B2" s="357" t="s">
        <v>191</v>
      </c>
    </row>
    <row r="3" spans="1:12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3">
      <c r="E4" s="244" t="s">
        <v>112</v>
      </c>
    </row>
    <row r="5" spans="1:12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3">
      <c r="B6" s="245" t="s">
        <v>0</v>
      </c>
      <c r="C6" s="245" t="s">
        <v>1</v>
      </c>
      <c r="D6" s="245" t="s">
        <v>2</v>
      </c>
      <c r="E6" s="245" t="s">
        <v>3</v>
      </c>
      <c r="F6" s="245" t="s">
        <v>4</v>
      </c>
      <c r="G6" s="245" t="s">
        <v>5</v>
      </c>
      <c r="H6" s="245" t="s">
        <v>6</v>
      </c>
      <c r="I6" s="245" t="s">
        <v>7</v>
      </c>
      <c r="J6" s="245" t="s">
        <v>8</v>
      </c>
    </row>
    <row r="7" spans="1:12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30.6" x14ac:dyDescent="0.3">
      <c r="A8" s="246" t="s">
        <v>9</v>
      </c>
      <c r="B8" s="246" t="s">
        <v>113</v>
      </c>
      <c r="C8" s="246" t="s">
        <v>114</v>
      </c>
      <c r="D8" s="246" t="s">
        <v>115</v>
      </c>
      <c r="E8" s="246" t="s">
        <v>116</v>
      </c>
      <c r="F8" s="246" t="s">
        <v>117</v>
      </c>
      <c r="G8" s="246" t="s">
        <v>118</v>
      </c>
      <c r="H8" s="246" t="s">
        <v>119</v>
      </c>
      <c r="I8" s="246" t="s">
        <v>120</v>
      </c>
      <c r="J8" s="246" t="s">
        <v>121</v>
      </c>
    </row>
    <row r="9" spans="1:12" x14ac:dyDescent="0.3">
      <c r="A9" s="247" t="s">
        <v>12</v>
      </c>
      <c r="B9" s="248" t="s">
        <v>163</v>
      </c>
      <c r="C9" s="249"/>
      <c r="D9" s="250"/>
      <c r="E9" s="251"/>
      <c r="F9" s="252"/>
      <c r="G9" s="253"/>
      <c r="H9" s="254"/>
      <c r="I9" s="255"/>
      <c r="J9" s="256"/>
    </row>
    <row r="10" spans="1:12" x14ac:dyDescent="0.3">
      <c r="A10" s="247" t="s">
        <v>13</v>
      </c>
      <c r="B10" s="257" t="s">
        <v>164</v>
      </c>
      <c r="C10" s="258">
        <v>0</v>
      </c>
      <c r="D10" s="259">
        <v>0</v>
      </c>
      <c r="E10" s="260">
        <v>0</v>
      </c>
      <c r="F10" s="261">
        <v>0</v>
      </c>
      <c r="G10" s="262">
        <v>0</v>
      </c>
      <c r="H10" s="263">
        <v>0</v>
      </c>
      <c r="I10" s="264">
        <v>0</v>
      </c>
      <c r="J10" s="265">
        <v>3493391.8299999996</v>
      </c>
    </row>
    <row r="11" spans="1:12" x14ac:dyDescent="0.3">
      <c r="A11" s="247" t="s">
        <v>15</v>
      </c>
      <c r="B11" s="257" t="s">
        <v>165</v>
      </c>
      <c r="C11" s="249" t="s">
        <v>50</v>
      </c>
      <c r="D11" s="266">
        <v>0</v>
      </c>
      <c r="E11" s="267">
        <v>0</v>
      </c>
      <c r="F11" s="268">
        <v>0</v>
      </c>
      <c r="G11" s="269">
        <v>0</v>
      </c>
      <c r="H11" s="270">
        <v>0</v>
      </c>
      <c r="I11" s="271">
        <v>0</v>
      </c>
      <c r="J11" s="272">
        <v>-3411.2</v>
      </c>
    </row>
    <row r="12" spans="1:12" x14ac:dyDescent="0.3">
      <c r="A12" s="247" t="s">
        <v>16</v>
      </c>
      <c r="B12" s="257" t="s">
        <v>166</v>
      </c>
      <c r="C12" s="273">
        <v>0</v>
      </c>
      <c r="D12" s="274">
        <v>0</v>
      </c>
      <c r="E12" s="275">
        <v>0</v>
      </c>
      <c r="F12" s="276">
        <v>0</v>
      </c>
      <c r="G12" s="277">
        <v>0</v>
      </c>
      <c r="H12" s="278">
        <v>0</v>
      </c>
      <c r="I12" s="279">
        <v>0</v>
      </c>
      <c r="J12" s="280">
        <v>3489980.6299999994</v>
      </c>
    </row>
    <row r="13" spans="1:12" x14ac:dyDescent="0.3">
      <c r="A13" s="247" t="s">
        <v>17</v>
      </c>
      <c r="B13" s="257" t="s">
        <v>167</v>
      </c>
      <c r="C13" s="249" t="s">
        <v>50</v>
      </c>
      <c r="D13" s="266">
        <v>0</v>
      </c>
      <c r="E13" s="267">
        <v>0</v>
      </c>
      <c r="F13" s="268">
        <v>0</v>
      </c>
      <c r="G13" s="269">
        <v>0</v>
      </c>
      <c r="H13" s="270">
        <v>0</v>
      </c>
      <c r="I13" s="271">
        <v>0</v>
      </c>
      <c r="J13" s="272">
        <v>-120062.54</v>
      </c>
    </row>
    <row r="14" spans="1:12" x14ac:dyDescent="0.3">
      <c r="A14" s="247" t="s">
        <v>18</v>
      </c>
      <c r="B14" s="257" t="s">
        <v>168</v>
      </c>
      <c r="C14" s="249" t="s">
        <v>50</v>
      </c>
      <c r="D14" s="266">
        <v>0</v>
      </c>
      <c r="E14" s="267">
        <v>0</v>
      </c>
      <c r="F14" s="268">
        <v>0</v>
      </c>
      <c r="G14" s="269">
        <v>0</v>
      </c>
      <c r="H14" s="270">
        <v>0</v>
      </c>
      <c r="I14" s="271">
        <v>0</v>
      </c>
      <c r="J14" s="272">
        <v>-17182</v>
      </c>
    </row>
    <row r="15" spans="1:12" x14ac:dyDescent="0.3">
      <c r="A15" s="247" t="s">
        <v>19</v>
      </c>
      <c r="B15" s="257" t="s">
        <v>169</v>
      </c>
      <c r="C15" s="281">
        <v>0</v>
      </c>
      <c r="D15" s="282">
        <v>0</v>
      </c>
      <c r="E15" s="283">
        <v>0</v>
      </c>
      <c r="F15" s="284">
        <v>0</v>
      </c>
      <c r="G15" s="285">
        <v>0</v>
      </c>
      <c r="H15" s="286">
        <v>0</v>
      </c>
      <c r="I15" s="287">
        <v>0</v>
      </c>
      <c r="J15" s="288">
        <v>3352736.0899999994</v>
      </c>
    </row>
    <row r="16" spans="1:12" x14ac:dyDescent="0.3">
      <c r="A16" s="247" t="s">
        <v>20</v>
      </c>
    </row>
    <row r="17" spans="1:10" x14ac:dyDescent="0.3">
      <c r="A17" s="247" t="s">
        <v>21</v>
      </c>
      <c r="B17" s="248" t="s">
        <v>170</v>
      </c>
      <c r="C17" s="249"/>
      <c r="D17" s="250"/>
      <c r="E17" s="251"/>
      <c r="F17" s="252"/>
      <c r="G17" s="253"/>
      <c r="H17" s="254"/>
      <c r="I17" s="255"/>
      <c r="J17" s="256"/>
    </row>
    <row r="18" spans="1:10" x14ac:dyDescent="0.3">
      <c r="A18" s="247" t="s">
        <v>22</v>
      </c>
      <c r="B18" s="257" t="s">
        <v>171</v>
      </c>
      <c r="C18" s="249" t="s">
        <v>50</v>
      </c>
      <c r="D18" s="266">
        <v>0</v>
      </c>
      <c r="E18" s="267">
        <v>0</v>
      </c>
      <c r="F18" s="268">
        <v>0</v>
      </c>
      <c r="G18" s="269">
        <v>0</v>
      </c>
      <c r="H18" s="270">
        <v>0</v>
      </c>
      <c r="I18" s="271">
        <v>0</v>
      </c>
      <c r="J18" s="272">
        <v>1657500</v>
      </c>
    </row>
    <row r="19" spans="1:10" x14ac:dyDescent="0.3">
      <c r="A19" s="247" t="s">
        <v>23</v>
      </c>
      <c r="B19" s="257" t="s">
        <v>165</v>
      </c>
      <c r="C19" s="249" t="s">
        <v>50</v>
      </c>
      <c r="D19" s="266">
        <v>0</v>
      </c>
      <c r="E19" s="267">
        <v>0</v>
      </c>
      <c r="F19" s="268">
        <v>0</v>
      </c>
      <c r="G19" s="269">
        <v>0</v>
      </c>
      <c r="H19" s="270">
        <v>0</v>
      </c>
      <c r="I19" s="271">
        <v>0</v>
      </c>
      <c r="J19" s="272">
        <v>9.9999999999999995E-8</v>
      </c>
    </row>
    <row r="20" spans="1:10" x14ac:dyDescent="0.3">
      <c r="A20" s="247" t="s">
        <v>24</v>
      </c>
      <c r="B20" s="257" t="s">
        <v>168</v>
      </c>
      <c r="C20" s="249" t="s">
        <v>50</v>
      </c>
      <c r="D20" s="266">
        <v>0</v>
      </c>
      <c r="E20" s="267">
        <v>0</v>
      </c>
      <c r="F20" s="268">
        <v>0</v>
      </c>
      <c r="G20" s="269">
        <v>0</v>
      </c>
      <c r="H20" s="270">
        <v>0</v>
      </c>
      <c r="I20" s="271">
        <v>0</v>
      </c>
      <c r="J20" s="272">
        <v>9.9999999999999995E-8</v>
      </c>
    </row>
    <row r="21" spans="1:10" x14ac:dyDescent="0.3">
      <c r="A21" s="247" t="s">
        <v>25</v>
      </c>
      <c r="B21" s="257" t="s">
        <v>68</v>
      </c>
      <c r="C21" s="289">
        <v>0</v>
      </c>
      <c r="D21" s="290">
        <v>0</v>
      </c>
      <c r="E21" s="291">
        <v>0</v>
      </c>
      <c r="F21" s="292">
        <v>0</v>
      </c>
      <c r="G21" s="293">
        <v>0</v>
      </c>
      <c r="H21" s="294">
        <v>0</v>
      </c>
      <c r="I21" s="295">
        <v>0</v>
      </c>
      <c r="J21" s="296">
        <v>1657500.0000001998</v>
      </c>
    </row>
    <row r="22" spans="1:10" x14ac:dyDescent="0.3">
      <c r="A22" s="247" t="s">
        <v>26</v>
      </c>
    </row>
    <row r="23" spans="1:10" x14ac:dyDescent="0.3">
      <c r="A23" s="247" t="s">
        <v>27</v>
      </c>
      <c r="B23" s="248" t="s">
        <v>54</v>
      </c>
      <c r="C23" s="249"/>
      <c r="D23" s="250"/>
      <c r="E23" s="251"/>
      <c r="F23" s="252"/>
      <c r="G23" s="253"/>
      <c r="H23" s="254"/>
      <c r="I23" s="255"/>
      <c r="J23" s="256"/>
    </row>
    <row r="24" spans="1:10" x14ac:dyDescent="0.3">
      <c r="A24" s="247" t="s">
        <v>28</v>
      </c>
      <c r="B24" s="257" t="s">
        <v>10</v>
      </c>
      <c r="C24" s="249" t="s">
        <v>50</v>
      </c>
      <c r="D24" s="266">
        <v>399084</v>
      </c>
      <c r="E24" s="267">
        <v>399084</v>
      </c>
      <c r="F24" s="268">
        <v>3.2592952335849099</v>
      </c>
      <c r="G24" s="269">
        <v>4.3016412634933987</v>
      </c>
      <c r="H24" s="270">
        <v>13007325.790000003</v>
      </c>
      <c r="I24" s="271">
        <v>17167162.019999996</v>
      </c>
      <c r="J24" s="272">
        <v>3352736.0899999994</v>
      </c>
    </row>
    <row r="25" spans="1:10" x14ac:dyDescent="0.3">
      <c r="A25" s="247" t="s">
        <v>30</v>
      </c>
      <c r="B25" s="257" t="s">
        <v>56</v>
      </c>
      <c r="C25" s="249" t="s">
        <v>50</v>
      </c>
      <c r="D25" s="266">
        <v>313945.2249357088</v>
      </c>
      <c r="E25" s="267">
        <v>313945.2249357088</v>
      </c>
      <c r="F25" s="268">
        <v>2.9005310217575091</v>
      </c>
      <c r="G25" s="269">
        <v>3.6180128692553577</v>
      </c>
      <c r="H25" s="270">
        <v>9106078.6405866239</v>
      </c>
      <c r="I25" s="271">
        <v>11358578.640586624</v>
      </c>
      <c r="J25" s="272">
        <v>1657500</v>
      </c>
    </row>
    <row r="26" spans="1:10" x14ac:dyDescent="0.3">
      <c r="A26" s="247" t="s">
        <v>32</v>
      </c>
      <c r="B26" s="257" t="s">
        <v>172</v>
      </c>
      <c r="C26" s="297">
        <v>0</v>
      </c>
      <c r="D26" s="298">
        <v>85138.7750642912</v>
      </c>
      <c r="E26" s="299">
        <v>85138.7750642912</v>
      </c>
      <c r="F26" s="300">
        <v>0.35876421182740081</v>
      </c>
      <c r="G26" s="301">
        <v>0.683628394238041</v>
      </c>
      <c r="H26" s="302">
        <v>3901247.1494133789</v>
      </c>
      <c r="I26" s="303">
        <v>5808583.3794133719</v>
      </c>
      <c r="J26" s="304">
        <v>1695236.0899999994</v>
      </c>
    </row>
    <row r="27" spans="1:10" x14ac:dyDescent="0.3">
      <c r="A27" s="247" t="s">
        <v>33</v>
      </c>
      <c r="B27" s="257" t="s">
        <v>173</v>
      </c>
      <c r="C27" s="305">
        <v>0</v>
      </c>
      <c r="D27" s="306">
        <v>0.27118990289381317</v>
      </c>
      <c r="E27" s="307">
        <v>0.27118990289381317</v>
      </c>
      <c r="F27" s="308">
        <v>0.12368914834429731</v>
      </c>
      <c r="G27" s="309">
        <v>0.18895134399528604</v>
      </c>
      <c r="H27" s="310">
        <v>0.42842229936661913</v>
      </c>
      <c r="I27" s="311">
        <v>0.51138294351883651</v>
      </c>
      <c r="J27" s="312">
        <v>1.0227668717948715</v>
      </c>
    </row>
    <row r="28" spans="1:10" x14ac:dyDescent="0.3">
      <c r="A28" s="247" t="s">
        <v>34</v>
      </c>
    </row>
    <row r="29" spans="1:10" x14ac:dyDescent="0.3">
      <c r="A29" s="247" t="s">
        <v>35</v>
      </c>
      <c r="B29" s="248" t="s">
        <v>174</v>
      </c>
      <c r="C29" s="249"/>
      <c r="D29" s="250"/>
      <c r="E29" s="251"/>
      <c r="F29" s="252"/>
      <c r="G29" s="253"/>
      <c r="H29" s="254"/>
      <c r="I29" s="255"/>
      <c r="J29" s="256"/>
    </row>
    <row r="30" spans="1:10" x14ac:dyDescent="0.3">
      <c r="A30" s="247" t="s">
        <v>36</v>
      </c>
      <c r="B30" s="257" t="s">
        <v>10</v>
      </c>
      <c r="C30" s="249" t="s">
        <v>50</v>
      </c>
      <c r="D30" s="266">
        <v>981978</v>
      </c>
      <c r="E30" s="267">
        <v>981978</v>
      </c>
      <c r="F30" s="268">
        <v>3.1119864884956696</v>
      </c>
      <c r="G30" s="269">
        <v>6.4577877090932789</v>
      </c>
      <c r="H30" s="270">
        <v>30559022.680000003</v>
      </c>
      <c r="I30" s="271">
        <v>63414054.589999996</v>
      </c>
      <c r="J30" s="272">
        <v>31220346.210000105</v>
      </c>
    </row>
    <row r="31" spans="1:10" x14ac:dyDescent="0.3">
      <c r="A31" s="247" t="s">
        <v>37</v>
      </c>
      <c r="B31" s="257" t="s">
        <v>56</v>
      </c>
      <c r="C31" s="249" t="s">
        <v>50</v>
      </c>
      <c r="D31" s="266">
        <v>528134.50797203719</v>
      </c>
      <c r="E31" s="267">
        <v>528134.50797203719</v>
      </c>
      <c r="F31" s="268">
        <v>2.810997750309649</v>
      </c>
      <c r="G31" s="269">
        <v>3.4950091045139966</v>
      </c>
      <c r="H31" s="270">
        <v>14845849.137702897</v>
      </c>
      <c r="I31" s="271">
        <v>18458349.137702897</v>
      </c>
      <c r="J31" s="272">
        <v>2651250</v>
      </c>
    </row>
    <row r="32" spans="1:10" x14ac:dyDescent="0.3">
      <c r="A32" s="247" t="s">
        <v>38</v>
      </c>
      <c r="B32" s="257" t="s">
        <v>172</v>
      </c>
      <c r="C32" s="297">
        <v>0</v>
      </c>
      <c r="D32" s="298">
        <v>453843.49202796281</v>
      </c>
      <c r="E32" s="299">
        <v>453843.49202796281</v>
      </c>
      <c r="F32" s="300">
        <v>0.30098873818602057</v>
      </c>
      <c r="G32" s="301">
        <v>2.9627786045792823</v>
      </c>
      <c r="H32" s="302">
        <v>15713173.542297106</v>
      </c>
      <c r="I32" s="303">
        <v>44955705.452297099</v>
      </c>
      <c r="J32" s="304">
        <v>28569096.210000105</v>
      </c>
    </row>
    <row r="33" spans="1:12" x14ac:dyDescent="0.3">
      <c r="A33" s="247" t="s">
        <v>39</v>
      </c>
      <c r="B33" s="257" t="s">
        <v>173</v>
      </c>
      <c r="C33" s="305">
        <v>0</v>
      </c>
      <c r="D33" s="306">
        <v>0.85933315315952086</v>
      </c>
      <c r="E33" s="307">
        <v>0.85933315315952086</v>
      </c>
      <c r="F33" s="308">
        <v>0.10707541055586571</v>
      </c>
      <c r="G33" s="309">
        <v>0.84771699185352356</v>
      </c>
      <c r="H33" s="310">
        <v>1.0584220138942089</v>
      </c>
      <c r="I33" s="311">
        <v>2.4355214606094369</v>
      </c>
      <c r="J33" s="312">
        <v>10.775708141442756</v>
      </c>
    </row>
    <row r="34" spans="1:12" x14ac:dyDescent="0.3">
      <c r="A34" s="247" t="s">
        <v>40</v>
      </c>
    </row>
    <row r="35" spans="1:12" x14ac:dyDescent="0.3">
      <c r="A35" s="247" t="s">
        <v>41</v>
      </c>
    </row>
    <row r="36" spans="1:12" x14ac:dyDescent="0.3">
      <c r="A36" s="247" t="s">
        <v>42</v>
      </c>
    </row>
    <row r="37" spans="1:12" x14ac:dyDescent="0.3">
      <c r="A37" s="247" t="s">
        <v>43</v>
      </c>
    </row>
    <row r="38" spans="1:12" x14ac:dyDescent="0.3">
      <c r="A38" s="247" t="s">
        <v>44</v>
      </c>
    </row>
    <row r="39" spans="1:12" x14ac:dyDescent="0.3">
      <c r="A39" s="247" t="s">
        <v>45</v>
      </c>
    </row>
    <row r="40" spans="1:12" x14ac:dyDescent="0.3">
      <c r="A40" s="247" t="s">
        <v>46</v>
      </c>
    </row>
    <row r="41" spans="1:12" x14ac:dyDescent="0.3">
      <c r="A41" s="247" t="s">
        <v>47</v>
      </c>
    </row>
    <row r="42" spans="1:12" x14ac:dyDescent="0.3">
      <c r="A42" s="247" t="s">
        <v>48</v>
      </c>
    </row>
    <row r="43" spans="1:12" x14ac:dyDescent="0.3">
      <c r="A43" s="247" t="s">
        <v>49</v>
      </c>
    </row>
    <row r="44" spans="1:12" x14ac:dyDescent="0.3">
      <c r="A44" s="247" t="s">
        <v>51</v>
      </c>
    </row>
    <row r="45" spans="1:12" x14ac:dyDescent="0.3">
      <c r="A45" s="247" t="s">
        <v>52</v>
      </c>
    </row>
    <row r="46" spans="1:12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</sheetData>
  <pageMargins left="0.5" right="0.5" top="1" bottom="0.5" header="0.75" footer="0.5"/>
  <pageSetup scale="75" orientation="landscape" r:id="rId1"/>
  <headerFooter>
    <oddHeader>&amp;C&amp;8&amp;"Arial,"POWER SOLD
&amp;8&amp;"Arial,"FLORIDA POWER &amp;&amp; LIGHT COMPANY&amp;R&amp;8&amp;"Arial,"SCHEDULE: A6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6"/>
  <sheetViews>
    <sheetView showGridLines="0" zoomScaleNormal="10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ColWidth="9.109375" defaultRowHeight="14.4" x14ac:dyDescent="0.3"/>
  <cols>
    <col min="1" max="1" width="5.44140625" style="2" customWidth="1"/>
    <col min="2" max="2" width="39" style="2" customWidth="1"/>
    <col min="3" max="3" width="7.88671875" style="2" customWidth="1"/>
    <col min="4" max="13" width="11.6640625" style="2" customWidth="1"/>
    <col min="14" max="16384" width="9.109375" style="2"/>
  </cols>
  <sheetData>
    <row r="1" spans="1:13" s="357" customFormat="1" x14ac:dyDescent="0.3">
      <c r="B1" s="357" t="s">
        <v>194</v>
      </c>
    </row>
    <row r="2" spans="1:13" s="357" customFormat="1" x14ac:dyDescent="0.3">
      <c r="B2" s="357" t="s">
        <v>191</v>
      </c>
    </row>
    <row r="3" spans="1:13" ht="15" thickBot="1" x14ac:dyDescent="0.35">
      <c r="A3" s="223"/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</row>
    <row r="4" spans="1:13" x14ac:dyDescent="0.3">
      <c r="F4" s="224" t="s">
        <v>178</v>
      </c>
    </row>
    <row r="5" spans="1:13" ht="15" thickBot="1" x14ac:dyDescent="0.35">
      <c r="A5" s="223"/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</row>
    <row r="6" spans="1:13" x14ac:dyDescent="0.3">
      <c r="B6" s="225" t="s">
        <v>0</v>
      </c>
      <c r="C6" s="225" t="s">
        <v>1</v>
      </c>
      <c r="D6" s="225" t="s">
        <v>2</v>
      </c>
      <c r="E6" s="225" t="s">
        <v>3</v>
      </c>
      <c r="F6" s="225" t="s">
        <v>4</v>
      </c>
      <c r="G6" s="225" t="s">
        <v>5</v>
      </c>
      <c r="H6" s="225" t="s">
        <v>6</v>
      </c>
      <c r="I6" s="225" t="s">
        <v>7</v>
      </c>
    </row>
    <row r="7" spans="1:13" ht="15" thickBot="1" x14ac:dyDescent="0.35">
      <c r="A7" s="223"/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</row>
    <row r="8" spans="1:13" ht="31.2" thickBot="1" x14ac:dyDescent="0.35">
      <c r="A8" s="226" t="s">
        <v>9</v>
      </c>
      <c r="B8" s="226" t="s">
        <v>179</v>
      </c>
      <c r="C8" s="226" t="s">
        <v>114</v>
      </c>
      <c r="D8" s="226" t="s">
        <v>176</v>
      </c>
      <c r="E8" s="226" t="s">
        <v>180</v>
      </c>
      <c r="F8" s="226" t="s">
        <v>189</v>
      </c>
      <c r="G8" s="226" t="s">
        <v>181</v>
      </c>
      <c r="H8" s="226" t="s">
        <v>188</v>
      </c>
      <c r="I8" s="226" t="s">
        <v>187</v>
      </c>
    </row>
    <row r="9" spans="1:13" x14ac:dyDescent="0.3">
      <c r="A9" s="225" t="s">
        <v>12</v>
      </c>
      <c r="B9" s="237" t="s">
        <v>11</v>
      </c>
      <c r="C9" s="228"/>
      <c r="D9" s="228"/>
      <c r="E9" s="228"/>
      <c r="F9" s="229"/>
      <c r="G9" s="228"/>
      <c r="H9" s="229"/>
      <c r="I9" s="229"/>
    </row>
    <row r="10" spans="1:13" x14ac:dyDescent="0.3">
      <c r="A10" s="225" t="s">
        <v>13</v>
      </c>
      <c r="B10" s="238" t="s">
        <v>182</v>
      </c>
      <c r="C10" s="228"/>
      <c r="D10" s="228"/>
      <c r="E10" s="228"/>
      <c r="F10" s="229"/>
      <c r="G10" s="228"/>
      <c r="H10" s="229"/>
      <c r="I10" s="229"/>
    </row>
    <row r="11" spans="1:13" ht="15" thickBot="1" x14ac:dyDescent="0.35">
      <c r="A11" s="225" t="s">
        <v>15</v>
      </c>
      <c r="B11" s="239" t="s">
        <v>182</v>
      </c>
      <c r="C11" s="240" t="s">
        <v>122</v>
      </c>
      <c r="D11" s="231">
        <v>3100</v>
      </c>
      <c r="E11" s="232">
        <f>IF(( D11 * 1000 ) =0,0,( F11 * 100 ) / ( D11 * 1000 ) )</f>
        <v>2.7509032258064514</v>
      </c>
      <c r="F11" s="229">
        <v>85278</v>
      </c>
      <c r="G11" s="232">
        <f>IF(( D11 * 1000 ) =0,0,( H11 * 100 ) / ( D11 * 1000 ) )</f>
        <v>3.544451612903226</v>
      </c>
      <c r="H11" s="229">
        <v>109878</v>
      </c>
      <c r="I11" s="229">
        <v>24600</v>
      </c>
    </row>
    <row r="12" spans="1:13" ht="15" thickBot="1" x14ac:dyDescent="0.35">
      <c r="A12" s="225" t="s">
        <v>16</v>
      </c>
      <c r="B12" s="230" t="s">
        <v>183</v>
      </c>
      <c r="C12" s="228"/>
      <c r="D12" s="233">
        <v>3100</v>
      </c>
      <c r="E12" s="234">
        <f>IF(( D12 * 1000 ) =0,0,( F12 * 100 ) / ( D12 * 1000 ) )</f>
        <v>2.7509032258064514</v>
      </c>
      <c r="F12" s="235">
        <v>85278</v>
      </c>
      <c r="G12" s="234">
        <f>IF(( D12 * 1000 ) =0,0,( H12 * 100 ) / ( D12 * 1000 ) )</f>
        <v>3.544451612903226</v>
      </c>
      <c r="H12" s="235">
        <v>109878</v>
      </c>
      <c r="I12" s="235">
        <v>24600</v>
      </c>
    </row>
    <row r="13" spans="1:13" ht="15" thickBot="1" x14ac:dyDescent="0.35">
      <c r="A13" s="225" t="s">
        <v>17</v>
      </c>
      <c r="B13" s="227" t="s">
        <v>127</v>
      </c>
      <c r="C13" s="228"/>
      <c r="D13" s="241">
        <v>3100</v>
      </c>
      <c r="E13" s="242">
        <f>IF(( D13 * 1000 ) =0,0,( F13 * 100 ) / ( D13 * 1000 ) )</f>
        <v>2.7509032258064514</v>
      </c>
      <c r="F13" s="243">
        <v>85278</v>
      </c>
      <c r="G13" s="242">
        <f>IF(( D13 * 1000 ) =0,0,( H13 * 100 ) / ( D13 * 1000 ) )</f>
        <v>3.544451612903226</v>
      </c>
      <c r="H13" s="243">
        <v>109878</v>
      </c>
      <c r="I13" s="243">
        <v>24600</v>
      </c>
    </row>
    <row r="14" spans="1:13" ht="15" thickTop="1" x14ac:dyDescent="0.3">
      <c r="A14" s="225" t="s">
        <v>18</v>
      </c>
    </row>
    <row r="15" spans="1:13" x14ac:dyDescent="0.3">
      <c r="A15" s="225" t="s">
        <v>19</v>
      </c>
      <c r="B15" s="237" t="s">
        <v>10</v>
      </c>
      <c r="C15" s="228"/>
      <c r="D15" s="228"/>
      <c r="E15" s="228"/>
      <c r="F15" s="229"/>
      <c r="G15" s="228"/>
      <c r="H15" s="229"/>
      <c r="I15" s="229"/>
    </row>
    <row r="16" spans="1:13" x14ac:dyDescent="0.3">
      <c r="A16" s="225" t="s">
        <v>20</v>
      </c>
      <c r="B16" s="238" t="s">
        <v>182</v>
      </c>
      <c r="C16" s="228"/>
      <c r="D16" s="228"/>
      <c r="E16" s="228"/>
      <c r="F16" s="229"/>
      <c r="G16" s="228"/>
      <c r="H16" s="229"/>
      <c r="I16" s="229"/>
    </row>
    <row r="17" spans="1:9" x14ac:dyDescent="0.3">
      <c r="A17" s="225" t="s">
        <v>21</v>
      </c>
      <c r="B17" s="239" t="s">
        <v>184</v>
      </c>
      <c r="C17" s="240" t="s">
        <v>124</v>
      </c>
      <c r="D17" s="231">
        <v>2900</v>
      </c>
      <c r="E17" s="232">
        <f t="shared" ref="E17:E26" si="0">IF(( D17 * 1000 ) =0,0,( F17 * 100 ) / ( D17 * 1000 ) )</f>
        <v>5.3517241379310345</v>
      </c>
      <c r="F17" s="229">
        <v>155200</v>
      </c>
      <c r="G17" s="232">
        <f t="shared" ref="G17:G26" si="1">IF(( D17 * 1000 ) =0,0,( H17 * 100 ) / ( D17 * 1000 ) )</f>
        <v>5.7592758620689652</v>
      </c>
      <c r="H17" s="229">
        <v>167019</v>
      </c>
      <c r="I17" s="229">
        <v>11819</v>
      </c>
    </row>
    <row r="18" spans="1:9" x14ac:dyDescent="0.3">
      <c r="A18" s="225" t="s">
        <v>22</v>
      </c>
      <c r="B18" s="239" t="s">
        <v>135</v>
      </c>
      <c r="C18" s="240" t="s">
        <v>124</v>
      </c>
      <c r="D18" s="231">
        <v>454</v>
      </c>
      <c r="E18" s="232">
        <f t="shared" si="0"/>
        <v>4.1788546255506605</v>
      </c>
      <c r="F18" s="229">
        <v>18972</v>
      </c>
      <c r="G18" s="232">
        <f t="shared" si="1"/>
        <v>6.4221982378854623</v>
      </c>
      <c r="H18" s="229">
        <v>29156.78</v>
      </c>
      <c r="I18" s="229">
        <v>10184.779999999999</v>
      </c>
    </row>
    <row r="19" spans="1:9" x14ac:dyDescent="0.3">
      <c r="A19" s="225" t="s">
        <v>23</v>
      </c>
      <c r="B19" s="239" t="s">
        <v>136</v>
      </c>
      <c r="C19" s="240" t="s">
        <v>124</v>
      </c>
      <c r="D19" s="231">
        <v>6195</v>
      </c>
      <c r="E19" s="232">
        <f t="shared" si="0"/>
        <v>4.8901533494753835</v>
      </c>
      <c r="F19" s="229">
        <v>302945</v>
      </c>
      <c r="G19" s="232">
        <f t="shared" si="1"/>
        <v>9.2423099273607754</v>
      </c>
      <c r="H19" s="229">
        <v>572561.1</v>
      </c>
      <c r="I19" s="229">
        <v>269616.09999999998</v>
      </c>
    </row>
    <row r="20" spans="1:9" x14ac:dyDescent="0.3">
      <c r="A20" s="225" t="s">
        <v>24</v>
      </c>
      <c r="B20" s="239" t="s">
        <v>137</v>
      </c>
      <c r="C20" s="240" t="s">
        <v>124</v>
      </c>
      <c r="D20" s="231">
        <v>1510</v>
      </c>
      <c r="E20" s="232">
        <f t="shared" si="0"/>
        <v>4.4215231788079468</v>
      </c>
      <c r="F20" s="229">
        <v>66765</v>
      </c>
      <c r="G20" s="232">
        <f t="shared" si="1"/>
        <v>6.1053410596026492</v>
      </c>
      <c r="H20" s="229">
        <v>92190.65</v>
      </c>
      <c r="I20" s="229">
        <v>25425.649999999994</v>
      </c>
    </row>
    <row r="21" spans="1:9" x14ac:dyDescent="0.3">
      <c r="A21" s="225" t="s">
        <v>25</v>
      </c>
      <c r="B21" s="239" t="s">
        <v>140</v>
      </c>
      <c r="C21" s="240" t="s">
        <v>124</v>
      </c>
      <c r="D21" s="231">
        <v>1530</v>
      </c>
      <c r="E21" s="232">
        <f t="shared" si="0"/>
        <v>3.926143790849673</v>
      </c>
      <c r="F21" s="229">
        <v>60070</v>
      </c>
      <c r="G21" s="232">
        <f t="shared" si="1"/>
        <v>5.3580849673202611</v>
      </c>
      <c r="H21" s="229">
        <v>81978.7</v>
      </c>
      <c r="I21" s="229">
        <v>21908.699999999997</v>
      </c>
    </row>
    <row r="22" spans="1:9" x14ac:dyDescent="0.3">
      <c r="A22" s="225" t="s">
        <v>26</v>
      </c>
      <c r="B22" s="239" t="s">
        <v>145</v>
      </c>
      <c r="C22" s="240" t="s">
        <v>124</v>
      </c>
      <c r="D22" s="231">
        <v>865</v>
      </c>
      <c r="E22" s="232">
        <f t="shared" si="0"/>
        <v>4.9052023121387283</v>
      </c>
      <c r="F22" s="229">
        <v>42430</v>
      </c>
      <c r="G22" s="232">
        <f t="shared" si="1"/>
        <v>6.0161271676300574</v>
      </c>
      <c r="H22" s="229">
        <v>52039.5</v>
      </c>
      <c r="I22" s="229">
        <v>9609.5</v>
      </c>
    </row>
    <row r="23" spans="1:9" x14ac:dyDescent="0.3">
      <c r="A23" s="225" t="s">
        <v>27</v>
      </c>
      <c r="B23" s="239" t="s">
        <v>149</v>
      </c>
      <c r="C23" s="240" t="s">
        <v>124</v>
      </c>
      <c r="D23" s="231">
        <v>9850</v>
      </c>
      <c r="E23" s="232">
        <f t="shared" si="0"/>
        <v>5.0391878172588829</v>
      </c>
      <c r="F23" s="229">
        <v>496360</v>
      </c>
      <c r="G23" s="232">
        <f t="shared" si="1"/>
        <v>8.8938954314720817</v>
      </c>
      <c r="H23" s="229">
        <v>876048.7</v>
      </c>
      <c r="I23" s="229">
        <v>379688.69999999995</v>
      </c>
    </row>
    <row r="24" spans="1:9" x14ac:dyDescent="0.3">
      <c r="A24" s="225" t="s">
        <v>28</v>
      </c>
      <c r="B24" s="239" t="s">
        <v>150</v>
      </c>
      <c r="C24" s="240" t="s">
        <v>124</v>
      </c>
      <c r="D24" s="231">
        <v>1750</v>
      </c>
      <c r="E24" s="232">
        <f t="shared" si="0"/>
        <v>4.7285714285714286</v>
      </c>
      <c r="F24" s="229">
        <v>82750</v>
      </c>
      <c r="G24" s="232">
        <f t="shared" si="1"/>
        <v>7.4060285714285712</v>
      </c>
      <c r="H24" s="229">
        <v>129605.5</v>
      </c>
      <c r="I24" s="229">
        <v>46855.5</v>
      </c>
    </row>
    <row r="25" spans="1:9" ht="15" thickBot="1" x14ac:dyDescent="0.35">
      <c r="A25" s="225" t="s">
        <v>30</v>
      </c>
      <c r="B25" s="239" t="s">
        <v>152</v>
      </c>
      <c r="C25" s="240" t="s">
        <v>124</v>
      </c>
      <c r="D25" s="231">
        <v>967</v>
      </c>
      <c r="E25" s="232">
        <f t="shared" si="0"/>
        <v>7.3267838676318515</v>
      </c>
      <c r="F25" s="229">
        <v>70850</v>
      </c>
      <c r="G25" s="232">
        <f t="shared" si="1"/>
        <v>8.3513443640124088</v>
      </c>
      <c r="H25" s="229">
        <v>80757.5</v>
      </c>
      <c r="I25" s="229">
        <v>9907.5</v>
      </c>
    </row>
    <row r="26" spans="1:9" x14ac:dyDescent="0.3">
      <c r="A26" s="225" t="s">
        <v>32</v>
      </c>
      <c r="B26" s="230" t="s">
        <v>183</v>
      </c>
      <c r="C26" s="228"/>
      <c r="D26" s="233">
        <v>26021</v>
      </c>
      <c r="E26" s="234">
        <f t="shared" si="0"/>
        <v>4.9819069213327696</v>
      </c>
      <c r="F26" s="235">
        <v>1296342</v>
      </c>
      <c r="G26" s="234">
        <f t="shared" si="1"/>
        <v>7.9987603474117055</v>
      </c>
      <c r="H26" s="235">
        <v>2081357.43</v>
      </c>
      <c r="I26" s="235">
        <v>785015.42999999993</v>
      </c>
    </row>
    <row r="27" spans="1:9" x14ac:dyDescent="0.3">
      <c r="A27" s="225" t="s">
        <v>33</v>
      </c>
      <c r="B27" s="238" t="s">
        <v>154</v>
      </c>
      <c r="C27" s="228"/>
      <c r="D27" s="228"/>
      <c r="E27" s="228"/>
      <c r="F27" s="229"/>
      <c r="G27" s="228"/>
      <c r="H27" s="229"/>
      <c r="I27" s="229"/>
    </row>
    <row r="28" spans="1:9" ht="15" thickBot="1" x14ac:dyDescent="0.35">
      <c r="A28" s="225" t="s">
        <v>34</v>
      </c>
      <c r="B28" s="239" t="s">
        <v>157</v>
      </c>
      <c r="C28" s="240" t="s">
        <v>154</v>
      </c>
      <c r="D28" s="231">
        <v>292</v>
      </c>
      <c r="E28" s="232">
        <f>IF(( D28 * 1000 ) =0,0,( F28 * 100 ) / ( D28 * 1000 ) )</f>
        <v>3.8388664383561646</v>
      </c>
      <c r="F28" s="229">
        <v>11209.49</v>
      </c>
      <c r="G28" s="232">
        <f>IF(( D28 * 1000 ) =0,0,( H28 * 100 ) / ( D28 * 1000 ) )</f>
        <v>4.4606472602739728</v>
      </c>
      <c r="H28" s="229">
        <v>13025.09</v>
      </c>
      <c r="I28" s="229">
        <v>1815.6000000000004</v>
      </c>
    </row>
    <row r="29" spans="1:9" ht="15" thickBot="1" x14ac:dyDescent="0.35">
      <c r="A29" s="225" t="s">
        <v>35</v>
      </c>
      <c r="B29" s="230" t="s">
        <v>161</v>
      </c>
      <c r="C29" s="228"/>
      <c r="D29" s="233">
        <v>292</v>
      </c>
      <c r="E29" s="234">
        <f>IF(( D29 * 1000 ) =0,0,( F29 * 100 ) / ( D29 * 1000 ) )</f>
        <v>3.8388664383561646</v>
      </c>
      <c r="F29" s="235">
        <v>11209.49</v>
      </c>
      <c r="G29" s="234">
        <f>IF(( D29 * 1000 ) =0,0,( H29 * 100 ) / ( D29 * 1000 ) )</f>
        <v>4.4606472602739728</v>
      </c>
      <c r="H29" s="235">
        <v>13025.09</v>
      </c>
      <c r="I29" s="235">
        <v>1815.6000000000004</v>
      </c>
    </row>
    <row r="30" spans="1:9" ht="15" thickBot="1" x14ac:dyDescent="0.35">
      <c r="A30" s="225" t="s">
        <v>36</v>
      </c>
      <c r="B30" s="227" t="s">
        <v>162</v>
      </c>
      <c r="C30" s="228"/>
      <c r="D30" s="241">
        <v>26313</v>
      </c>
      <c r="E30" s="242">
        <f>IF(( D30 * 1000 ) =0,0,( F30 * 100 ) / ( D30 * 1000 ) )</f>
        <v>4.9692223995743552</v>
      </c>
      <c r="F30" s="243">
        <v>1307551.49</v>
      </c>
      <c r="G30" s="242">
        <f>IF(( D30 * 1000 ) =0,0,( H30 * 100 ) / ( D30 * 1000 ) )</f>
        <v>7.9594972827119674</v>
      </c>
      <c r="H30" s="243">
        <v>2094382.52</v>
      </c>
      <c r="I30" s="243">
        <v>786831.02999999991</v>
      </c>
    </row>
    <row r="31" spans="1:9" ht="15" thickTop="1" x14ac:dyDescent="0.3">
      <c r="A31" s="225" t="s">
        <v>37</v>
      </c>
    </row>
    <row r="32" spans="1:9" x14ac:dyDescent="0.3">
      <c r="A32" s="225" t="s">
        <v>38</v>
      </c>
    </row>
    <row r="33" spans="1:13" x14ac:dyDescent="0.3">
      <c r="A33" s="225" t="s">
        <v>39</v>
      </c>
    </row>
    <row r="34" spans="1:13" x14ac:dyDescent="0.3">
      <c r="A34" s="225" t="s">
        <v>40</v>
      </c>
    </row>
    <row r="35" spans="1:13" x14ac:dyDescent="0.3">
      <c r="A35" s="225" t="s">
        <v>41</v>
      </c>
    </row>
    <row r="36" spans="1:13" x14ac:dyDescent="0.3">
      <c r="A36" s="225" t="s">
        <v>42</v>
      </c>
    </row>
    <row r="37" spans="1:13" x14ac:dyDescent="0.3">
      <c r="A37" s="225" t="s">
        <v>43</v>
      </c>
    </row>
    <row r="38" spans="1:13" x14ac:dyDescent="0.3">
      <c r="A38" s="225" t="s">
        <v>44</v>
      </c>
    </row>
    <row r="39" spans="1:13" x14ac:dyDescent="0.3">
      <c r="A39" s="225" t="s">
        <v>45</v>
      </c>
    </row>
    <row r="40" spans="1:13" x14ac:dyDescent="0.3">
      <c r="A40" s="225" t="s">
        <v>46</v>
      </c>
    </row>
    <row r="41" spans="1:13" x14ac:dyDescent="0.3">
      <c r="A41" s="225" t="s">
        <v>47</v>
      </c>
    </row>
    <row r="42" spans="1:13" x14ac:dyDescent="0.3">
      <c r="A42" s="225" t="s">
        <v>48</v>
      </c>
    </row>
    <row r="43" spans="1:13" x14ac:dyDescent="0.3">
      <c r="A43" s="225" t="s">
        <v>49</v>
      </c>
    </row>
    <row r="44" spans="1:13" x14ac:dyDescent="0.3">
      <c r="A44" s="225" t="s">
        <v>51</v>
      </c>
    </row>
    <row r="45" spans="1:13" x14ac:dyDescent="0.3">
      <c r="A45" s="225" t="s">
        <v>52</v>
      </c>
    </row>
    <row r="46" spans="1:13" ht="15" thickBot="1" x14ac:dyDescent="0.35">
      <c r="A46" s="223"/>
      <c r="B46" s="223"/>
      <c r="C46" s="223"/>
      <c r="D46" s="223"/>
      <c r="E46" s="223"/>
      <c r="F46" s="223"/>
      <c r="G46" s="223"/>
      <c r="H46" s="223"/>
      <c r="I46" s="223"/>
      <c r="J46" s="223"/>
      <c r="K46" s="223"/>
      <c r="L46" s="223"/>
      <c r="M46" s="223"/>
    </row>
  </sheetData>
  <pageMargins left="0.5" right="0.5" top="1" bottom="0.5" header="0.75" footer="0.5"/>
  <pageSetup scale="75" orientation="landscape"/>
  <headerFooter>
    <oddHeader>&amp;C&amp;8&amp;"Arial,"FLORIDA POWER &amp;&amp; LIGHT COMPANY
&amp;8&amp;"Arial,"ECONOMY ENERGY PURCHASES
&amp;8&amp;"Arial,"INCLUDING LONG TERM PURCHASES&amp;R&amp;8&amp;"Arial,"SCHEDULE: A9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6"/>
  <sheetViews>
    <sheetView showGridLines="0" showZero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ColWidth="9.109375" defaultRowHeight="14.4" x14ac:dyDescent="0.3"/>
  <cols>
    <col min="1" max="1" width="5.44140625" style="2" customWidth="1"/>
    <col min="2" max="2" width="35.109375" style="2" customWidth="1"/>
    <col min="3" max="13" width="11.6640625" style="2" customWidth="1"/>
    <col min="14" max="16384" width="9.109375" style="2"/>
  </cols>
  <sheetData>
    <row r="1" spans="1:13" s="357" customFormat="1" x14ac:dyDescent="0.3">
      <c r="B1" s="357" t="s">
        <v>195</v>
      </c>
    </row>
    <row r="2" spans="1:13" s="357" customFormat="1" x14ac:dyDescent="0.3">
      <c r="B2" s="357" t="s">
        <v>191</v>
      </c>
    </row>
    <row r="3" spans="1:13" ht="15" thickBot="1" x14ac:dyDescent="0.35">
      <c r="A3" s="223"/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</row>
    <row r="4" spans="1:13" x14ac:dyDescent="0.3">
      <c r="F4" s="224" t="s">
        <v>53</v>
      </c>
    </row>
    <row r="5" spans="1:13" ht="15" thickBot="1" x14ac:dyDescent="0.35">
      <c r="A5" s="223"/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</row>
    <row r="6" spans="1:13" x14ac:dyDescent="0.3">
      <c r="B6" s="225" t="s">
        <v>0</v>
      </c>
      <c r="C6" s="225" t="s">
        <v>1</v>
      </c>
      <c r="D6" s="225" t="s">
        <v>2</v>
      </c>
      <c r="E6" s="225" t="s">
        <v>3</v>
      </c>
      <c r="F6" s="225" t="s">
        <v>4</v>
      </c>
      <c r="G6" s="225" t="s">
        <v>5</v>
      </c>
      <c r="H6" s="225" t="s">
        <v>6</v>
      </c>
      <c r="I6" s="225" t="s">
        <v>7</v>
      </c>
    </row>
    <row r="7" spans="1:13" ht="15" thickBot="1" x14ac:dyDescent="0.35">
      <c r="A7" s="223"/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</row>
    <row r="8" spans="1:13" ht="31.2" thickBot="1" x14ac:dyDescent="0.35">
      <c r="A8" s="226" t="s">
        <v>9</v>
      </c>
      <c r="B8" s="226" t="s">
        <v>175</v>
      </c>
      <c r="C8" s="226" t="s">
        <v>114</v>
      </c>
      <c r="D8" s="226" t="s">
        <v>176</v>
      </c>
      <c r="E8" s="226" t="s">
        <v>185</v>
      </c>
      <c r="F8" s="226" t="s">
        <v>189</v>
      </c>
      <c r="G8" s="226" t="s">
        <v>186</v>
      </c>
      <c r="H8" s="226" t="s">
        <v>188</v>
      </c>
      <c r="I8" s="226" t="s">
        <v>187</v>
      </c>
    </row>
    <row r="9" spans="1:13" x14ac:dyDescent="0.3">
      <c r="A9" s="225" t="s">
        <v>12</v>
      </c>
      <c r="B9" s="227" t="s">
        <v>54</v>
      </c>
      <c r="C9" s="228"/>
      <c r="D9" s="228"/>
      <c r="E9" s="228"/>
      <c r="F9" s="229"/>
      <c r="G9" s="228"/>
      <c r="H9" s="229"/>
      <c r="I9" s="229"/>
    </row>
    <row r="10" spans="1:13" x14ac:dyDescent="0.3">
      <c r="A10" s="225" t="s">
        <v>13</v>
      </c>
      <c r="B10" s="230" t="s">
        <v>10</v>
      </c>
      <c r="C10" s="228">
        <v>0</v>
      </c>
      <c r="D10" s="231">
        <v>26313</v>
      </c>
      <c r="E10" s="232">
        <v>4.9692223995743552</v>
      </c>
      <c r="F10" s="229">
        <v>1307551.49</v>
      </c>
      <c r="G10" s="232">
        <v>7.9594972827119683</v>
      </c>
      <c r="H10" s="229">
        <v>2094382.52</v>
      </c>
      <c r="I10" s="229">
        <v>786831.03</v>
      </c>
    </row>
    <row r="11" spans="1:13" ht="15" thickBot="1" x14ac:dyDescent="0.35">
      <c r="A11" s="225" t="s">
        <v>15</v>
      </c>
      <c r="B11" s="230" t="s">
        <v>56</v>
      </c>
      <c r="C11" s="228">
        <v>0</v>
      </c>
      <c r="D11" s="231">
        <v>3100</v>
      </c>
      <c r="E11" s="232">
        <v>2.7509032258064519</v>
      </c>
      <c r="F11" s="229">
        <v>85278</v>
      </c>
      <c r="G11" s="232">
        <v>3.544451612903226</v>
      </c>
      <c r="H11" s="229">
        <v>109878</v>
      </c>
      <c r="I11" s="229">
        <v>24600</v>
      </c>
    </row>
    <row r="12" spans="1:13" x14ac:dyDescent="0.3">
      <c r="A12" s="225" t="s">
        <v>16</v>
      </c>
      <c r="B12" s="230" t="s">
        <v>172</v>
      </c>
      <c r="C12" s="228">
        <v>0</v>
      </c>
      <c r="D12" s="233">
        <v>23213</v>
      </c>
      <c r="E12" s="234">
        <v>2.2183191737679033</v>
      </c>
      <c r="F12" s="235">
        <v>1222273.49</v>
      </c>
      <c r="G12" s="234">
        <v>4.4150456698087428</v>
      </c>
      <c r="H12" s="235">
        <v>1984504.52</v>
      </c>
      <c r="I12" s="235">
        <v>762231.03</v>
      </c>
    </row>
    <row r="13" spans="1:13" x14ac:dyDescent="0.3">
      <c r="A13" s="225" t="s">
        <v>17</v>
      </c>
      <c r="B13" s="230" t="s">
        <v>173</v>
      </c>
      <c r="C13" s="228">
        <v>0</v>
      </c>
      <c r="D13" s="236">
        <v>7.4880645161290325</v>
      </c>
      <c r="E13" s="236">
        <v>0.80639666017970635</v>
      </c>
      <c r="F13" s="236">
        <v>14.332811393325359</v>
      </c>
      <c r="G13" s="236">
        <v>1.2456216509589819</v>
      </c>
      <c r="H13" s="236">
        <v>18.060981452156028</v>
      </c>
      <c r="I13" s="236">
        <v>30.985001219512196</v>
      </c>
    </row>
    <row r="14" spans="1:13" x14ac:dyDescent="0.3">
      <c r="A14" s="225" t="s">
        <v>18</v>
      </c>
    </row>
    <row r="15" spans="1:13" x14ac:dyDescent="0.3">
      <c r="A15" s="225" t="s">
        <v>19</v>
      </c>
      <c r="B15" s="227" t="s">
        <v>177</v>
      </c>
      <c r="C15" s="228"/>
      <c r="D15" s="228"/>
      <c r="E15" s="228"/>
      <c r="F15" s="229"/>
      <c r="G15" s="228"/>
      <c r="H15" s="229"/>
      <c r="I15" s="229"/>
    </row>
    <row r="16" spans="1:13" x14ac:dyDescent="0.3">
      <c r="A16" s="225" t="s">
        <v>20</v>
      </c>
      <c r="B16" s="230" t="s">
        <v>10</v>
      </c>
      <c r="C16" s="228">
        <v>0</v>
      </c>
      <c r="D16" s="231">
        <v>26958</v>
      </c>
      <c r="E16" s="232">
        <v>4.9056334668743977</v>
      </c>
      <c r="F16" s="229">
        <v>1322460.67</v>
      </c>
      <c r="G16" s="232">
        <v>7.8739117145188819</v>
      </c>
      <c r="H16" s="229">
        <v>2122649.12</v>
      </c>
      <c r="I16" s="229">
        <v>800188.45000000019</v>
      </c>
    </row>
    <row r="17" spans="1:9" ht="15" thickBot="1" x14ac:dyDescent="0.35">
      <c r="A17" s="225" t="s">
        <v>21</v>
      </c>
      <c r="B17" s="230" t="s">
        <v>56</v>
      </c>
      <c r="C17" s="228">
        <v>0</v>
      </c>
      <c r="D17" s="231">
        <v>10200</v>
      </c>
      <c r="E17" s="232">
        <v>2.7719509803921571</v>
      </c>
      <c r="F17" s="229">
        <v>282739</v>
      </c>
      <c r="G17" s="232">
        <v>3.568029411764706</v>
      </c>
      <c r="H17" s="229">
        <v>363939</v>
      </c>
      <c r="I17" s="229">
        <v>81200</v>
      </c>
    </row>
    <row r="18" spans="1:9" x14ac:dyDescent="0.3">
      <c r="A18" s="225" t="s">
        <v>22</v>
      </c>
      <c r="B18" s="230" t="s">
        <v>172</v>
      </c>
      <c r="C18" s="228">
        <v>0</v>
      </c>
      <c r="D18" s="233">
        <v>16758</v>
      </c>
      <c r="E18" s="234">
        <v>2.1336824864822406</v>
      </c>
      <c r="F18" s="235">
        <v>1039721.6699999999</v>
      </c>
      <c r="G18" s="234">
        <v>4.3058823027541759</v>
      </c>
      <c r="H18" s="235">
        <v>1758710.12</v>
      </c>
      <c r="I18" s="235">
        <v>718988.45000000019</v>
      </c>
    </row>
    <row r="19" spans="1:9" x14ac:dyDescent="0.3">
      <c r="A19" s="225" t="s">
        <v>23</v>
      </c>
      <c r="B19" s="230" t="s">
        <v>173</v>
      </c>
      <c r="C19" s="228">
        <v>0</v>
      </c>
      <c r="D19" s="236">
        <v>1.6429411764705881</v>
      </c>
      <c r="E19" s="236">
        <v>0.7697403386911198</v>
      </c>
      <c r="F19" s="236">
        <v>3.6773196127877652</v>
      </c>
      <c r="G19" s="236">
        <v>1.2067956302592631</v>
      </c>
      <c r="H19" s="236">
        <v>4.8324310392675702</v>
      </c>
      <c r="I19" s="236">
        <v>8.8545375615763575</v>
      </c>
    </row>
    <row r="20" spans="1:9" x14ac:dyDescent="0.3">
      <c r="A20" s="225" t="s">
        <v>24</v>
      </c>
    </row>
    <row r="21" spans="1:9" x14ac:dyDescent="0.3">
      <c r="A21" s="225" t="s">
        <v>25</v>
      </c>
    </row>
    <row r="22" spans="1:9" x14ac:dyDescent="0.3">
      <c r="A22" s="225" t="s">
        <v>26</v>
      </c>
    </row>
    <row r="23" spans="1:9" x14ac:dyDescent="0.3">
      <c r="A23" s="225" t="s">
        <v>27</v>
      </c>
    </row>
    <row r="24" spans="1:9" x14ac:dyDescent="0.3">
      <c r="A24" s="225" t="s">
        <v>28</v>
      </c>
    </row>
    <row r="25" spans="1:9" x14ac:dyDescent="0.3">
      <c r="A25" s="225" t="s">
        <v>30</v>
      </c>
    </row>
    <row r="26" spans="1:9" x14ac:dyDescent="0.3">
      <c r="A26" s="225" t="s">
        <v>32</v>
      </c>
    </row>
    <row r="27" spans="1:9" x14ac:dyDescent="0.3">
      <c r="A27" s="225" t="s">
        <v>33</v>
      </c>
    </row>
    <row r="28" spans="1:9" x14ac:dyDescent="0.3">
      <c r="A28" s="225" t="s">
        <v>34</v>
      </c>
    </row>
    <row r="29" spans="1:9" x14ac:dyDescent="0.3">
      <c r="A29" s="225" t="s">
        <v>35</v>
      </c>
    </row>
    <row r="30" spans="1:9" x14ac:dyDescent="0.3">
      <c r="A30" s="225" t="s">
        <v>36</v>
      </c>
    </row>
    <row r="31" spans="1:9" x14ac:dyDescent="0.3">
      <c r="A31" s="225" t="s">
        <v>37</v>
      </c>
    </row>
    <row r="32" spans="1:9" x14ac:dyDescent="0.3">
      <c r="A32" s="225" t="s">
        <v>38</v>
      </c>
    </row>
    <row r="33" spans="1:13" x14ac:dyDescent="0.3">
      <c r="A33" s="225" t="s">
        <v>39</v>
      </c>
    </row>
    <row r="34" spans="1:13" x14ac:dyDescent="0.3">
      <c r="A34" s="225" t="s">
        <v>40</v>
      </c>
    </row>
    <row r="35" spans="1:13" x14ac:dyDescent="0.3">
      <c r="A35" s="225" t="s">
        <v>41</v>
      </c>
    </row>
    <row r="36" spans="1:13" x14ac:dyDescent="0.3">
      <c r="A36" s="225" t="s">
        <v>42</v>
      </c>
    </row>
    <row r="37" spans="1:13" x14ac:dyDescent="0.3">
      <c r="A37" s="225" t="s">
        <v>43</v>
      </c>
    </row>
    <row r="38" spans="1:13" x14ac:dyDescent="0.3">
      <c r="A38" s="225" t="s">
        <v>44</v>
      </c>
    </row>
    <row r="39" spans="1:13" x14ac:dyDescent="0.3">
      <c r="A39" s="225" t="s">
        <v>45</v>
      </c>
    </row>
    <row r="40" spans="1:13" x14ac:dyDescent="0.3">
      <c r="A40" s="225" t="s">
        <v>46</v>
      </c>
    </row>
    <row r="41" spans="1:13" x14ac:dyDescent="0.3">
      <c r="A41" s="225" t="s">
        <v>47</v>
      </c>
    </row>
    <row r="42" spans="1:13" x14ac:dyDescent="0.3">
      <c r="A42" s="225" t="s">
        <v>48</v>
      </c>
    </row>
    <row r="43" spans="1:13" x14ac:dyDescent="0.3">
      <c r="A43" s="225" t="s">
        <v>49</v>
      </c>
    </row>
    <row r="44" spans="1:13" x14ac:dyDescent="0.3">
      <c r="A44" s="225" t="s">
        <v>51</v>
      </c>
    </row>
    <row r="45" spans="1:13" x14ac:dyDescent="0.3">
      <c r="A45" s="225" t="s">
        <v>52</v>
      </c>
    </row>
    <row r="46" spans="1:13" ht="15" thickBot="1" x14ac:dyDescent="0.35">
      <c r="A46" s="223"/>
      <c r="B46" s="223"/>
      <c r="C46" s="223"/>
      <c r="D46" s="223"/>
      <c r="E46" s="223"/>
      <c r="F46" s="223"/>
      <c r="G46" s="223"/>
      <c r="H46" s="223"/>
      <c r="I46" s="223"/>
      <c r="J46" s="223"/>
      <c r="K46" s="223"/>
      <c r="L46" s="223"/>
      <c r="M46" s="223"/>
    </row>
  </sheetData>
  <pageMargins left="0.5" right="0.5" top="1" bottom="0.5" header="0.75" footer="0.5"/>
  <pageSetup scale="75" orientation="landscape"/>
  <headerFooter>
    <oddHeader>&amp;C&amp;8&amp;"Arial,"FLORIDA POWER &amp;&amp; LIGHT COMPANY
&amp;8&amp;"Arial,"ECONOMY ENERGY PURCHASES
&amp;8&amp;"Arial,"INCLUDING LONG TERM PURCHASES&amp;R&amp;8&amp;"Arial,"SCHEDULE: A9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890FA0594C894CA5FB442BF9B9E8C0" ma:contentTypeVersion="" ma:contentTypeDescription="Create a new document." ma:contentTypeScope="" ma:versionID="4dccd53ca2c6167a9242119e3cbc4134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DD4A72-7E2F-4CD2-8CE4-298D298DAE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D2D2B7-B5DA-4054-81AD-C180704FC264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3.xml><?xml version="1.0" encoding="utf-8"?>
<ds:datastoreItem xmlns:ds="http://schemas.openxmlformats.org/officeDocument/2006/customXml" ds:itemID="{4D6F8EE2-35FD-4970-8459-072BCBA712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A2 Schedule</vt:lpstr>
      <vt:lpstr>A6 Schedule</vt:lpstr>
      <vt:lpstr>A6.1 Schedule</vt:lpstr>
      <vt:lpstr>A9 Schedule</vt:lpstr>
      <vt:lpstr>A9.1 Schedule</vt:lpstr>
      <vt:lpstr>'A2 Schedule'!Print_Titles</vt:lpstr>
      <vt:lpstr>'A6 Schedule'!Print_Titles</vt:lpstr>
      <vt:lpstr>'A6.1 Schedule'!Print_Titles</vt:lpstr>
      <vt:lpstr>'A9 Schedule'!Print_Titles</vt:lpstr>
      <vt:lpstr>'A9.1 Schedule'!Print_Titles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2016-05-23T17:43:52Z</dcterms:created>
  <dcterms:modified xsi:type="dcterms:W3CDTF">2016-05-28T14:58:50Z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0x010100A6890FA0594C894CA5FB442BF9B9E8C0</vt:lpwstr>
  </property>
</Properties>
</file>