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36" yWindow="600" windowWidth="19416" windowHeight="11016" tabRatio="902"/>
  </bookViews>
  <sheets>
    <sheet name="A2_Schedule" sheetId="3" r:id="rId1"/>
    <sheet name="A6_Schedule" sheetId="7" r:id="rId2"/>
    <sheet name="A6.1_Schedule" sheetId="8" r:id="rId3"/>
    <sheet name="A9_Schedule" sheetId="13" r:id="rId4"/>
    <sheet name="A9.1_Schedule" sheetId="14" r:id="rId5"/>
  </sheets>
  <externalReferences>
    <externalReference r:id="rId6"/>
    <externalReference r:id="rId7"/>
    <externalReference r:id="rId8"/>
    <externalReference r:id="rId9"/>
    <externalReference r:id="rId10"/>
  </externalReferences>
  <definedNames>
    <definedName name="\a">[1]FTI!#REF!</definedName>
    <definedName name="\c">[2]ISFPLSUB!#REF!</definedName>
    <definedName name="\d">[2]ISFPLSUB!#REF!</definedName>
    <definedName name="\l">[2]ISFPLSUB!#REF!</definedName>
    <definedName name="\p">#N/A</definedName>
    <definedName name="\y">[2]JVTAX.XLS!#REF!</definedName>
    <definedName name="_____ESY12">[2]ISFPLSUB!#REF!</definedName>
    <definedName name="_____INP5">[1]SITRP!#REF!</definedName>
    <definedName name="_____PG1">#N/A</definedName>
    <definedName name="_____PG2">#N/A</definedName>
    <definedName name="_____PG3">#N/A</definedName>
    <definedName name="____ESY12">[2]ISFPLSUB!#REF!</definedName>
    <definedName name="____INP5">[1]SITRP!#REF!</definedName>
    <definedName name="____PG1">#N/A</definedName>
    <definedName name="____PG2">#N/A</definedName>
    <definedName name="____PG3">#N/A</definedName>
    <definedName name="___ESY12">[2]ISFPLSUB!#REF!</definedName>
    <definedName name="___INP5">[1]SITRP!#REF!</definedName>
    <definedName name="___PG1">#N/A</definedName>
    <definedName name="___PG2">#N/A</definedName>
    <definedName name="___PG3">#N/A</definedName>
    <definedName name="__ESY12">[2]ISFPLSUB!#REF!</definedName>
    <definedName name="__INP5">[1]SITRP!#REF!</definedName>
    <definedName name="__PG1">#N/A</definedName>
    <definedName name="__PG2">#N/A</definedName>
    <definedName name="__PG3">#N/A</definedName>
    <definedName name="_12MOS">[2]ISFPLSUB!#REF!</definedName>
    <definedName name="_12MOSA">[2]ISFPLSUB!#REF!</definedName>
    <definedName name="_1990">[1]SITRP!#REF!</definedName>
    <definedName name="_1990C">[1]SITRP!#REF!</definedName>
    <definedName name="_1991">[1]SITRP!#REF!</definedName>
    <definedName name="_1991C">[1]SITRP!#REF!</definedName>
    <definedName name="_ESY12">[2]ISFPLSUB!#REF!</definedName>
    <definedName name="_INP5">[1]SITRP!#REF!</definedName>
    <definedName name="_PG1">#N/A</definedName>
    <definedName name="_PG2">#N/A</definedName>
    <definedName name="_PG3">#N/A</definedName>
    <definedName name="ANNUAL">[2]ISFPLSUB!#REF!</definedName>
    <definedName name="BONNIE">#N/A</definedName>
    <definedName name="CMCY">[2]ISFPLSUB!#REF!</definedName>
    <definedName name="COLUMN1">'[3]FPSC TU'!#REF!</definedName>
    <definedName name="COLUMN2">'[3]FPSC TU'!#REF!</definedName>
    <definedName name="COLUMN3">'[3]FPSC TU'!#REF!</definedName>
    <definedName name="COLUMN4">'[3]FPSC TU'!#REF!</definedName>
    <definedName name="COLUMN5">'[3]FPSC TU'!#REF!</definedName>
    <definedName name="COLUMN6">'[3]FPSC TU'!#REF!</definedName>
    <definedName name="COLUMN7">'[3]FPSC TU'!#REF!</definedName>
    <definedName name="COLUMN8">'[3]FPSC TU'!#REF!</definedName>
    <definedName name="COLUMN9">'[3]FPSC TU'!#REF!</definedName>
    <definedName name="COMPTAX">[1]FTI!#REF!</definedName>
    <definedName name="CRIT5">[1]SITRP!#REF!</definedName>
    <definedName name="Criteria_MI">[1]SITRP!#REF!</definedName>
    <definedName name="DATE1">'[3]FPSC TU'!#REF!</definedName>
    <definedName name="ESYA">[2]ISFPLSUB!#REF!</definedName>
    <definedName name="ESYTD">[2]ISFPLSUB!#REF!</definedName>
    <definedName name="ESYY">[2]ISFPLSUB!#REF!</definedName>
    <definedName name="_xlnm.Extract">[1]SITRP!#REF!</definedName>
    <definedName name="Extract_MI">[1]SITRP!#REF!</definedName>
    <definedName name="GUY">[1]SITRP!#REF!</definedName>
    <definedName name="HISTORY">[2]ISFPLSUB!#REF!</definedName>
    <definedName name="INCSTA">[1]A194!#REF!</definedName>
    <definedName name="INPUT5">[1]SITRP!#REF!</definedName>
    <definedName name="LRIC12">[2]ISFPLSUB!#REF!</definedName>
    <definedName name="LRICA">[2]ISFPLSUB!#REF!</definedName>
    <definedName name="LRICY">[2]ISFPLSUB!#REF!</definedName>
    <definedName name="LRICYTD">[2]ISFPLSUB!#REF!</definedName>
    <definedName name="MACROS">'[1]Storm Fund Earn Gross Up'!#REF!</definedName>
    <definedName name="MONTH">[2]ISFPLSUB!#REF!</definedName>
    <definedName name="MONTHS">#N/A</definedName>
    <definedName name="OBO">[1]A194!#REF!</definedName>
    <definedName name="OBODEFTX">'[4]0394OBF.XLS'!#REF!</definedName>
    <definedName name="OTHINC">[1]A194!#REF!</definedName>
    <definedName name="OUTPUT5">[1]SITRP!#REF!</definedName>
    <definedName name="PAGE1">[1]FTI!#REF!</definedName>
    <definedName name="PAGE2">[1]FTI!#REF!</definedName>
    <definedName name="PAGE21">'[1]Storm Fund Earn Gross Up'!#REF!</definedName>
    <definedName name="PAGE3">[2]ISFPLSUB!#REF!</definedName>
    <definedName name="PERIOD">#REF!</definedName>
    <definedName name="PRINT">[1]FTI!#REF!</definedName>
    <definedName name="_xlnm.Print_Titles" localSheetId="0">A2_Schedule!$A:$B,A2_Schedule!$3:$9</definedName>
    <definedName name="_xlnm.Print_Titles" localSheetId="2">A6.1_Schedule!$A:$B,A6.1_Schedule!$3:$8</definedName>
    <definedName name="_xlnm.Print_Titles" localSheetId="1">A6_Schedule!$A:$B,A6_Schedule!$3:$8</definedName>
    <definedName name="_xlnm.Print_Titles" localSheetId="4">A9.1_Schedule!$A:$B,A9.1_Schedule!$3:$8</definedName>
    <definedName name="_xlnm.Print_Titles" localSheetId="3">A9_Schedule!$A:$B,A9_Schedule!$3:$8</definedName>
    <definedName name="PRIOR">[2]JVTAX.XLS!#REF!</definedName>
    <definedName name="PURE">[1]SITRP!#REF!</definedName>
    <definedName name="PUREC">[1]SITRP!#REF!</definedName>
    <definedName name="REVENUERPT">'[3]FPSC TU'!#REF!</definedName>
    <definedName name="T">'[5]NF Exp 518 (Mo B)'!#REF!</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pr94_Sep95." hidden="1">{"Apr95_Sep95",#N/A,FALSE,"Actual Estimt (Apr 95 - Sep 95)"}</definedName>
    <definedName name="wrn.Apr95_Sep95." hidden="1">{"Apr95_Sep95",#N/A,FALSE,"Actual~Estimt (Apr 95 - Sep 95)";"Apr95_Sep95",#N/A,FALSE,#N/A;"Apr95_Sep95",#N/A,FALSE,#N/A;"Apr95_Sep95",#N/A,FALSE,#N/A;"Apr95_Sep95",#N/A,FALSE,#N/A}</definedName>
    <definedName name="wrn.Laud._.Apr94._.Sep94." hidden="1">{"Apr94_Sep94",#N/A,FALSE,"Apr 94 - Sep 94"}</definedName>
    <definedName name="wrn.Laud._.Apr95._.Sep95." hidden="1">{"Apr95_Sep95",#N/A,FALSE,"Apr 95 - Sep 95"}</definedName>
    <definedName name="wrn.Laud._.Oct93._.Mar94." hidden="1">{"Oct93_Mar94",#N/A,FALSE,"Oct 93 - Mar 94"}</definedName>
    <definedName name="wrn.Laud._.Oct94._.Mar95." hidden="1">{"Oct94_Mar95",#N/A,FALSE,"Oct 94 - Mar 95"}</definedName>
    <definedName name="wrn.Laud._.Oct95._.Mar96." hidden="1">{"Oct95_Mar96",#N/A,FALSE,"Oct 95 - Mar 96"}</definedName>
    <definedName name="wrn.Martin._.Apr94_Sep94." hidden="1">{"Martin Apr94_Sep94",#N/A,FALSE,"Martin Apr94 - Sep94"}</definedName>
    <definedName name="wrn.Martin._.Apr95_Sep95." hidden="1">{"Martin Apr95_Sep95",#N/A,FALSE,"Martin Apr95 - Sep95"}</definedName>
    <definedName name="wrn.Martin._.Oct93_Mar94." hidden="1">{"Martin Oct93_Mar94",#N/A,FALSE,"Martin Oct93 - Mar94"}</definedName>
    <definedName name="wrn.Martin._.Oct94_Mar95." hidden="1">{"Martin Oct94_Mar95",#N/A,FALSE,"Martin Oct94 - Mar95"}</definedName>
    <definedName name="wrn.Martin._.Oct95_Mar96." hidden="1">{"Martin Oct95_Mar96",#N/A,FALSE,"Martin Oct95 - Mar96"}</definedName>
    <definedName name="wrn.Oct93_Mar94." hidden="1">{"Oct93_Mar94",#N/A,FALSE,"Actuals (Oct 93 - Mar 94)"}</definedName>
    <definedName name="wrn.Oct94_Mar95." hidden="1">{"Oct94_Mar95",#N/A,FALSE,"Actuals (Oct 94 - Mar 95)"}</definedName>
    <definedName name="wrn.Oct95_Mar96." hidden="1">{"Oct95_Mar96",#N/A,FALSE,"Estimates (Oct 95 - Mar 96)"}</definedName>
    <definedName name="wrn.Scherer._.Apr95_Sep95." hidden="1">{"Schr Apr95_Oct95",#N/A,FALSE,"Scherer Apr95-Sep95"}</definedName>
    <definedName name="wrn.Scherer._.Oct94_Mar95." hidden="1">{"Schr Oct94_Mar95",#N/A,FALSE,"Scherer Oct94-Mar95"}</definedName>
    <definedName name="wrn.Scherer._.Oct95_Mar96." hidden="1">{"Schr Oct95_Mar96",#N/A,FALSE,"Scherer Oct95-Mar96"}</definedName>
    <definedName name="YEAR">[2]ISFPLSUB!#REF!</definedName>
    <definedName name="YTDA">[2]ISFPLSUB!#REF!</definedName>
  </definedNames>
  <calcPr calcId="145621"/>
</workbook>
</file>

<file path=xl/calcChain.xml><?xml version="1.0" encoding="utf-8"?>
<calcChain xmlns="http://schemas.openxmlformats.org/spreadsheetml/2006/main">
  <c r="G32" i="13" l="1"/>
  <c r="E32" i="13"/>
  <c r="G31" i="13"/>
  <c r="E31" i="13"/>
  <c r="G30" i="13"/>
  <c r="E30" i="13"/>
  <c r="G29" i="13"/>
  <c r="E29" i="13"/>
  <c r="G27" i="13"/>
  <c r="E27" i="13"/>
  <c r="G26" i="13"/>
  <c r="E26" i="13"/>
  <c r="G25" i="13"/>
  <c r="E25" i="13"/>
  <c r="G24" i="13"/>
  <c r="E24" i="13"/>
  <c r="G23" i="13"/>
  <c r="E23" i="13"/>
  <c r="G22" i="13"/>
  <c r="E22" i="13"/>
  <c r="G21" i="13"/>
  <c r="E21" i="13"/>
  <c r="G20" i="13"/>
  <c r="E20" i="13"/>
  <c r="G19" i="13"/>
  <c r="E19" i="13"/>
  <c r="G18" i="13"/>
  <c r="E18" i="13"/>
  <c r="G17" i="13"/>
  <c r="E17" i="13"/>
  <c r="G13" i="13"/>
  <c r="E13" i="13"/>
  <c r="G12" i="13"/>
  <c r="E12" i="13"/>
  <c r="G11" i="13"/>
  <c r="E11" i="13"/>
  <c r="G52" i="7"/>
  <c r="F52" i="7"/>
  <c r="G50" i="7"/>
  <c r="F50" i="7"/>
  <c r="G49" i="7"/>
  <c r="F49" i="7"/>
  <c r="G48" i="7"/>
  <c r="F48" i="7"/>
  <c r="G47" i="7"/>
  <c r="F47" i="7"/>
  <c r="G46" i="7"/>
  <c r="F46" i="7"/>
  <c r="G41" i="7"/>
  <c r="F41" i="7"/>
  <c r="G40" i="7"/>
  <c r="F40" i="7"/>
  <c r="G39" i="7"/>
  <c r="F39" i="7"/>
  <c r="G38" i="7"/>
  <c r="F38" i="7"/>
  <c r="G37" i="7"/>
  <c r="F37" i="7"/>
  <c r="G36" i="7"/>
  <c r="F36" i="7"/>
  <c r="G35" i="7"/>
  <c r="F35" i="7"/>
  <c r="G34" i="7"/>
  <c r="F34" i="7"/>
  <c r="G33" i="7"/>
  <c r="F33" i="7"/>
  <c r="G32" i="7"/>
  <c r="F32" i="7"/>
  <c r="G31" i="7"/>
  <c r="F31" i="7"/>
  <c r="G30" i="7"/>
  <c r="F30" i="7"/>
  <c r="G29" i="7"/>
  <c r="F29" i="7"/>
  <c r="G28" i="7"/>
  <c r="F28" i="7"/>
  <c r="G27" i="7"/>
  <c r="F27" i="7"/>
  <c r="G26" i="7"/>
  <c r="F26" i="7"/>
  <c r="G25" i="7"/>
  <c r="F25" i="7"/>
  <c r="G24" i="7"/>
  <c r="F24" i="7"/>
  <c r="G21" i="7"/>
  <c r="F21" i="7"/>
  <c r="G20" i="7"/>
  <c r="F20" i="7"/>
  <c r="G19" i="7"/>
  <c r="F19" i="7"/>
  <c r="G15" i="7"/>
  <c r="F15" i="7"/>
  <c r="G13" i="7"/>
  <c r="F13" i="7"/>
  <c r="G12" i="7"/>
  <c r="F12" i="7"/>
  <c r="G11" i="7"/>
  <c r="F11" i="7"/>
  <c r="J69" i="3"/>
  <c r="I69" i="3"/>
  <c r="F69" i="3"/>
  <c r="E69" i="3"/>
  <c r="J68" i="3"/>
  <c r="I68" i="3"/>
  <c r="F68" i="3"/>
  <c r="E68" i="3"/>
  <c r="J67" i="3"/>
  <c r="I67" i="3"/>
  <c r="F67" i="3"/>
  <c r="E67" i="3"/>
  <c r="J66" i="3"/>
  <c r="I66" i="3"/>
  <c r="F66" i="3"/>
  <c r="E66" i="3"/>
  <c r="J65" i="3"/>
  <c r="I65" i="3"/>
  <c r="F65" i="3"/>
  <c r="E65" i="3"/>
  <c r="J64" i="3"/>
  <c r="I64" i="3"/>
  <c r="F64" i="3"/>
  <c r="E64" i="3"/>
  <c r="J63" i="3"/>
  <c r="I63" i="3"/>
  <c r="F63" i="3"/>
  <c r="E63" i="3"/>
  <c r="J62" i="3"/>
  <c r="I62" i="3"/>
  <c r="F62" i="3"/>
  <c r="E62" i="3"/>
  <c r="J61" i="3"/>
  <c r="I61" i="3"/>
  <c r="F61" i="3"/>
  <c r="E61" i="3"/>
  <c r="J60" i="3"/>
  <c r="I60" i="3"/>
  <c r="F60" i="3"/>
  <c r="E60" i="3"/>
  <c r="J57" i="3"/>
  <c r="I57" i="3"/>
  <c r="F57" i="3"/>
  <c r="E57" i="3"/>
  <c r="J56" i="3"/>
  <c r="I56" i="3"/>
  <c r="F56" i="3"/>
  <c r="E56" i="3"/>
  <c r="J55" i="3"/>
  <c r="I55" i="3"/>
  <c r="F55" i="3"/>
  <c r="E55" i="3"/>
  <c r="J54" i="3"/>
  <c r="I54" i="3"/>
  <c r="F54" i="3"/>
  <c r="E54" i="3"/>
  <c r="J53" i="3"/>
  <c r="I53" i="3"/>
  <c r="F53" i="3"/>
  <c r="E53" i="3"/>
  <c r="J52" i="3"/>
  <c r="I52" i="3"/>
  <c r="F52" i="3"/>
  <c r="E52" i="3"/>
  <c r="J51" i="3"/>
  <c r="I51" i="3"/>
  <c r="F51" i="3"/>
  <c r="E51" i="3"/>
  <c r="J50" i="3"/>
  <c r="I50" i="3"/>
  <c r="F50" i="3"/>
  <c r="E50" i="3"/>
  <c r="J49" i="3"/>
  <c r="I49" i="3"/>
  <c r="F49" i="3"/>
  <c r="E49" i="3"/>
  <c r="J48" i="3"/>
  <c r="I48" i="3"/>
  <c r="F48" i="3"/>
  <c r="E48" i="3"/>
  <c r="J47" i="3"/>
  <c r="I47" i="3"/>
  <c r="F47" i="3"/>
  <c r="E47" i="3"/>
  <c r="J46" i="3"/>
  <c r="I46" i="3"/>
  <c r="F46" i="3"/>
  <c r="E46" i="3"/>
  <c r="J44" i="3"/>
  <c r="I44" i="3"/>
  <c r="F44" i="3"/>
  <c r="E44" i="3"/>
  <c r="J41" i="3"/>
  <c r="I41" i="3"/>
  <c r="F41" i="3"/>
  <c r="E41" i="3"/>
  <c r="J38" i="3"/>
  <c r="I38" i="3"/>
  <c r="F38" i="3"/>
  <c r="E38" i="3"/>
  <c r="J37" i="3"/>
  <c r="I37" i="3"/>
  <c r="F37" i="3"/>
  <c r="E37" i="3"/>
  <c r="J36" i="3"/>
  <c r="I36" i="3"/>
  <c r="F36" i="3"/>
  <c r="E36" i="3"/>
  <c r="J35" i="3"/>
  <c r="I35" i="3"/>
  <c r="F35" i="3"/>
  <c r="E35" i="3"/>
  <c r="J34" i="3"/>
  <c r="I34" i="3"/>
  <c r="F34" i="3"/>
  <c r="E34" i="3"/>
  <c r="J31" i="3"/>
  <c r="I31" i="3"/>
  <c r="F31" i="3"/>
  <c r="E31" i="3"/>
  <c r="J30" i="3"/>
  <c r="I30" i="3"/>
  <c r="F30" i="3"/>
  <c r="E30" i="3"/>
  <c r="J29" i="3"/>
  <c r="I29" i="3"/>
  <c r="F29" i="3"/>
  <c r="E29" i="3"/>
  <c r="J28" i="3"/>
  <c r="I28" i="3"/>
  <c r="F28" i="3"/>
  <c r="E28" i="3"/>
  <c r="J25" i="3"/>
  <c r="I25" i="3"/>
  <c r="F25" i="3"/>
  <c r="E25" i="3"/>
  <c r="J23" i="3"/>
  <c r="I23" i="3"/>
  <c r="F23" i="3"/>
  <c r="E23" i="3"/>
  <c r="J22" i="3"/>
  <c r="I22" i="3"/>
  <c r="F22" i="3"/>
  <c r="E22" i="3"/>
  <c r="J21" i="3"/>
  <c r="I21" i="3"/>
  <c r="F21" i="3"/>
  <c r="E21" i="3"/>
  <c r="J20" i="3"/>
  <c r="I20" i="3"/>
  <c r="F20" i="3"/>
  <c r="E20" i="3"/>
  <c r="J18" i="3"/>
  <c r="I18" i="3"/>
  <c r="F18" i="3"/>
  <c r="E18" i="3"/>
  <c r="J17" i="3"/>
  <c r="I17" i="3"/>
  <c r="F17" i="3"/>
  <c r="E17" i="3"/>
  <c r="J16" i="3"/>
  <c r="I16" i="3"/>
  <c r="F16" i="3"/>
  <c r="E16" i="3"/>
  <c r="J15" i="3"/>
  <c r="I15" i="3"/>
  <c r="F15" i="3"/>
  <c r="E15" i="3"/>
  <c r="J14" i="3"/>
  <c r="I14" i="3"/>
  <c r="F14" i="3"/>
  <c r="E14" i="3"/>
  <c r="J13" i="3"/>
  <c r="I13" i="3"/>
  <c r="F13" i="3"/>
  <c r="E13" i="3"/>
  <c r="J12" i="3"/>
  <c r="I12" i="3"/>
  <c r="F12" i="3"/>
  <c r="E12" i="3"/>
  <c r="J11" i="3"/>
  <c r="I11" i="3"/>
  <c r="F11" i="3"/>
  <c r="E11" i="3"/>
</calcChain>
</file>

<file path=xl/sharedStrings.xml><?xml version="1.0" encoding="utf-8"?>
<sst xmlns="http://schemas.openxmlformats.org/spreadsheetml/2006/main" count="609" uniqueCount="197">
  <si>
    <t>(1)</t>
  </si>
  <si>
    <t>(2)</t>
  </si>
  <si>
    <t>(3)</t>
  </si>
  <si>
    <t>(4)</t>
  </si>
  <si>
    <t>(5)</t>
  </si>
  <si>
    <t>(6)</t>
  </si>
  <si>
    <t>(7)</t>
  </si>
  <si>
    <t>(8)</t>
  </si>
  <si>
    <t>(9)</t>
  </si>
  <si>
    <t>Line No.</t>
  </si>
  <si>
    <t>Actual</t>
  </si>
  <si>
    <t>Estimated</t>
  </si>
  <si>
    <t>1</t>
  </si>
  <si>
    <t>2</t>
  </si>
  <si>
    <t>Nuclear Fuel Disposal Costs</t>
  </si>
  <si>
    <t>3</t>
  </si>
  <si>
    <t>4</t>
  </si>
  <si>
    <t>5</t>
  </si>
  <si>
    <t>6</t>
  </si>
  <si>
    <t>7</t>
  </si>
  <si>
    <t>8</t>
  </si>
  <si>
    <t>9</t>
  </si>
  <si>
    <t>10</t>
  </si>
  <si>
    <t>11</t>
  </si>
  <si>
    <t>12</t>
  </si>
  <si>
    <t>13</t>
  </si>
  <si>
    <t>14</t>
  </si>
  <si>
    <t>15</t>
  </si>
  <si>
    <t>16</t>
  </si>
  <si>
    <t>Incremental Personnel, Software, and Hardware Costs</t>
  </si>
  <si>
    <t>17</t>
  </si>
  <si>
    <t>Variable Power Plant O&amp;M Costs over 514,000 MWh Threshold (Per A6)</t>
  </si>
  <si>
    <t>18</t>
  </si>
  <si>
    <t>19</t>
  </si>
  <si>
    <r>
      <t>Dodd Frank Fees</t>
    </r>
    <r>
      <rPr>
        <vertAlign val="superscript"/>
        <sz val="8"/>
        <rFont val="Arial"/>
        <family val="2"/>
      </rPr>
      <t xml:space="preserve"> (4)</t>
    </r>
  </si>
  <si>
    <t>20</t>
  </si>
  <si>
    <t>21</t>
  </si>
  <si>
    <t>22</t>
  </si>
  <si>
    <t>23</t>
  </si>
  <si>
    <t>24</t>
  </si>
  <si>
    <t>25</t>
  </si>
  <si>
    <t>26</t>
  </si>
  <si>
    <t>27</t>
  </si>
  <si>
    <t>28</t>
  </si>
  <si>
    <t>29</t>
  </si>
  <si>
    <t>30</t>
  </si>
  <si>
    <t>31</t>
  </si>
  <si>
    <t>32</t>
  </si>
  <si>
    <t>33</t>
  </si>
  <si>
    <t>34</t>
  </si>
  <si>
    <t>35</t>
  </si>
  <si>
    <t>36</t>
  </si>
  <si>
    <t/>
  </si>
  <si>
    <t>37</t>
  </si>
  <si>
    <r>
      <rPr>
        <vertAlign val="superscript"/>
        <sz val="8"/>
        <rFont val="Arial"/>
        <family val="2"/>
      </rPr>
      <t xml:space="preserve">(4) </t>
    </r>
    <r>
      <rPr>
        <sz val="8"/>
        <rFont val="Arial"/>
        <family val="2"/>
      </rPr>
      <t>Fees related to reporting requirements under the Dodd-Frank Wall Street Reform and Consumer Protection Act (“Dodd-Frank Act”) that require all swap transactions to be reported to a swap data repository (SDR).  FPL uses swaps in its hedging program</t>
    </r>
  </si>
  <si>
    <t>and asset optimization program.</t>
  </si>
  <si>
    <t>FOR THE MONTH OF:  June 2014</t>
  </si>
  <si>
    <t>Current Month</t>
  </si>
  <si>
    <t>Year To Date</t>
  </si>
  <si>
    <t>Estimate</t>
  </si>
  <si>
    <t>$ Diff</t>
  </si>
  <si>
    <t>% Diff</t>
  </si>
  <si>
    <t>Fuel Costs &amp; Net Power Transactions</t>
  </si>
  <si>
    <r>
      <t>Fuel Cost of System Net Generation</t>
    </r>
    <r>
      <rPr>
        <vertAlign val="superscript"/>
        <sz val="8"/>
        <rFont val="Arial"/>
        <family val="2"/>
      </rPr>
      <t xml:space="preserve"> (5)</t>
    </r>
  </si>
  <si>
    <t>Fuel Cost of Power Sold (Per A6)</t>
  </si>
  <si>
    <t>Gains from Off-System Sales (Per A6)</t>
  </si>
  <si>
    <t>Fuel Cost of Purchased Power (Per A7)</t>
  </si>
  <si>
    <t>Energy Payments to Qualifying Facilities (Per A8)</t>
  </si>
  <si>
    <t>Energy Cost of Economy Purchases (Per A9)</t>
  </si>
  <si>
    <t>Total Fuel Costs &amp; Net Power Transactions</t>
  </si>
  <si>
    <r>
      <t>Incremental Optimization Costs</t>
    </r>
    <r>
      <rPr>
        <vertAlign val="superscript"/>
        <sz val="8"/>
        <rFont val="Arial"/>
        <family val="2"/>
      </rPr>
      <t xml:space="preserve"> (1)</t>
    </r>
  </si>
  <si>
    <t>Total</t>
  </si>
  <si>
    <t>Adjustments to Fuel Cost</t>
  </si>
  <si>
    <t>Reactive and Voltage Control Fuel Revenue</t>
  </si>
  <si>
    <t>Inventory Adjustments</t>
  </si>
  <si>
    <t>Non Recoverable Oil/Tank Bottoms</t>
  </si>
  <si>
    <t>Adjusted Total Fuel Costs &amp; Net Power Transactions</t>
  </si>
  <si>
    <t>kWh Sales</t>
  </si>
  <si>
    <t>Jurisdictional kWh Sales</t>
  </si>
  <si>
    <t>Sale for Resale</t>
  </si>
  <si>
    <t>Sub-Total Sales</t>
  </si>
  <si>
    <t>Total Sales</t>
  </si>
  <si>
    <t>Jurisdictional % of Total kWh Sales (Line 25 / Line 28)</t>
  </si>
  <si>
    <t>True-up Calculation</t>
  </si>
  <si>
    <t>Jurisdictional Fuel Revenues (Net of Revenue Taxes)</t>
  </si>
  <si>
    <t>Fuel Adjustment Revenues Not Applicable to Period</t>
  </si>
  <si>
    <t>Prior Period True-up Collected/(Refunded) This Period</t>
  </si>
  <si>
    <r>
      <t>GPIF, Net of Revenue Taxes</t>
    </r>
    <r>
      <rPr>
        <vertAlign val="superscript"/>
        <sz val="8"/>
        <rFont val="Arial"/>
        <family val="2"/>
      </rPr>
      <t xml:space="preserve"> (2)</t>
    </r>
  </si>
  <si>
    <t>Jurisdictional Fuel Revenues Applicable to Period</t>
  </si>
  <si>
    <t>Adjusted Total Fuel Costs &amp; Net Power Transactions (P.1, Line 22)</t>
  </si>
  <si>
    <t>Adj. Total Fuel Costs &amp; Net Power Transactions - Excluding 100% Retail Items</t>
  </si>
  <si>
    <t>Jurisdictional Sales % of Total kWh Sales (P1, Line 29)</t>
  </si>
  <si>
    <r>
      <t>Jurisdictional Total Fuel Costs &amp; Net Power Transactions</t>
    </r>
    <r>
      <rPr>
        <vertAlign val="superscript"/>
        <sz val="8"/>
        <rFont val="Arial"/>
        <family val="2"/>
      </rPr>
      <t xml:space="preserve"> (3)</t>
    </r>
  </si>
  <si>
    <t>True-up Provision for the Month-Over/(Under) Recovery(Ln 2-Ln 6)</t>
  </si>
  <si>
    <t>Interest Provision for the Month (Line 24)</t>
  </si>
  <si>
    <t>True-up &amp; Interest Provision Beg of Period-Over/(Under) Recovery</t>
  </si>
  <si>
    <t>Deferred True-up Beginning of Period - Over/(Under) Recovery</t>
  </si>
  <si>
    <t>Prior Period True-up (Collected)/Refunded This Period</t>
  </si>
  <si>
    <t>End of Period Net True-up Amount Over/(Under) Recovery (Lines 7 through 11)</t>
  </si>
  <si>
    <t>Interest Provision</t>
  </si>
  <si>
    <t>Beginning True-up Amount (Lns 9+10)</t>
  </si>
  <si>
    <t>Ending True-up Amount Before Interest (Lns 7+9+10+11)</t>
  </si>
  <si>
    <t xml:space="preserve">Total of Beginning &amp; Ending True-up Amount </t>
  </si>
  <si>
    <t>Average True-up Amount (50% of Line 17)</t>
  </si>
  <si>
    <t>Interest Rate - First Day Reporting Business Month</t>
  </si>
  <si>
    <t>Interest Rate - First Day Subsequent Business Month</t>
  </si>
  <si>
    <t>Total (Lines 19+20)</t>
  </si>
  <si>
    <t>Average Interest Rate (50% of Line 21)</t>
  </si>
  <si>
    <t>Monthly Average Interest Rate (Line 22/12)</t>
  </si>
  <si>
    <t>Interest Provision (Line 18 x Line 23)</t>
  </si>
  <si>
    <r>
      <rPr>
        <vertAlign val="superscript"/>
        <sz val="8"/>
        <rFont val="Arial"/>
        <family val="2"/>
      </rPr>
      <t xml:space="preserve">(1) </t>
    </r>
    <r>
      <rPr>
        <sz val="8"/>
        <rFont val="Arial"/>
        <family val="2"/>
      </rPr>
      <t>Amounts reflected in this section are in accordance with FPL’s Stipulation and Settlement approved by the Commission in Order No. PSC-13-0023-S-EI, Docket No. 120015-EI.</t>
    </r>
  </si>
  <si>
    <r>
      <rPr>
        <vertAlign val="superscript"/>
        <sz val="8"/>
        <rFont val="Arial"/>
        <family val="2"/>
      </rPr>
      <t xml:space="preserve">(2) </t>
    </r>
    <r>
      <rPr>
        <sz val="8"/>
        <rFont val="Arial"/>
        <family val="2"/>
      </rPr>
      <t xml:space="preserve">Generating Performance Incentive Factor is ((20,679,970 / 12) x 99.9280%) - See Order No. PSC-13-0665-FOF-EI. </t>
    </r>
  </si>
  <si>
    <r>
      <rPr>
        <vertAlign val="superscript"/>
        <sz val="8"/>
        <rFont val="Arial"/>
        <family val="2"/>
      </rPr>
      <t xml:space="preserve">(3) </t>
    </r>
    <r>
      <rPr>
        <sz val="8"/>
        <rFont val="Arial"/>
        <family val="2"/>
      </rPr>
      <t>Line 4 x Line 5 x 1.00169</t>
    </r>
  </si>
  <si>
    <r>
      <rPr>
        <vertAlign val="superscript"/>
        <sz val="8"/>
        <rFont val="Arial"/>
        <family val="2"/>
      </rPr>
      <t xml:space="preserve">(5) </t>
    </r>
    <r>
      <rPr>
        <sz val="8"/>
        <rFont val="Arial"/>
        <family val="2"/>
      </rPr>
      <t>The Fuel Cost of System Net Generation reflected on Schedules A1 &amp; A2 does not tie to the amount on Schedules A3 &amp; A4 in the amount of $177,864 due to the following reasons: 1) reversal of a non-fuel (payroll) charge booked in May 2014, 2) correction</t>
    </r>
  </si>
  <si>
    <t>of 1,265 barrels burned at Cape Canaveral inadvertently entered as an inventory adjustment rather than Net Generation in May 2014 and 3) correction of 31 barrels burned at Ft Myers inadvertently omitted from Net Generation in May 2014.</t>
  </si>
  <si>
    <t>NOTE: Amounts may not agree to the General Ledger due to rounding.</t>
  </si>
  <si>
    <t>                  FOR THE MONTH OF:  June 2014</t>
  </si>
  <si>
    <t>SOLD TO</t>
  </si>
  <si>
    <t>Type &amp; Schedule</t>
  </si>
  <si>
    <t>Total KWH Sold (000)</t>
  </si>
  <si>
    <t>KWH from Own Generation (000)</t>
  </si>
  <si>
    <t>Fuel Cost (cents/KWH)</t>
  </si>
  <si>
    <t>Total Cost (cents/KWH)</t>
  </si>
  <si>
    <t>Total $ for Fuel Adjustment (Col(4) * Col(5))</t>
  </si>
  <si>
    <t>Total Cost ($) (Col(4) * Col(6))</t>
  </si>
  <si>
    <t>Gain from Off System Sales ($)</t>
  </si>
  <si>
    <t>OS/FCBBS</t>
  </si>
  <si>
    <t>Off System</t>
  </si>
  <si>
    <t>OS</t>
  </si>
  <si>
    <t>St Lucie Reliability Sales</t>
  </si>
  <si>
    <t>Total OS/FCBBS</t>
  </si>
  <si>
    <t>Total Estimated</t>
  </si>
  <si>
    <t>St. Lucie Participation</t>
  </si>
  <si>
    <t>FMPA (SL 1)</t>
  </si>
  <si>
    <t>St. L.</t>
  </si>
  <si>
    <t>OUC (SL 1)</t>
  </si>
  <si>
    <t>Total St. Lucie Participation</t>
  </si>
  <si>
    <t>OS/AF</t>
  </si>
  <si>
    <t>Cargill Power Markets, LLC OS</t>
  </si>
  <si>
    <t>EDF Trading North America, LLC. OS</t>
  </si>
  <si>
    <t>Energy Authority, The OS</t>
  </si>
  <si>
    <t>Exelon Generation Company, LLC. OS</t>
  </si>
  <si>
    <t>Homestead, City Of OS</t>
  </si>
  <si>
    <t>J.P. Morgan Ventures Energy Corporation OS</t>
  </si>
  <si>
    <t>Morgan Stanley Capital Group, Inc. OS</t>
  </si>
  <si>
    <t>New Smyrna Beach Utilities Commission, City of OS</t>
  </si>
  <si>
    <t>Oglethorpe Power Corporation OS</t>
  </si>
  <si>
    <t>Orlando Utilities Commission OS</t>
  </si>
  <si>
    <t>Powersouth Energy Cooporative OS</t>
  </si>
  <si>
    <t>Reedy Creek Improvement District OS</t>
  </si>
  <si>
    <t>Seminole Electric Cooperative, Inc. OS</t>
  </si>
  <si>
    <t>Tallahassee, City of OS</t>
  </si>
  <si>
    <t>Tampa Electric Company  OS</t>
  </si>
  <si>
    <t>Tennessee Valley Authority OS</t>
  </si>
  <si>
    <t>Duke Energy Florida, Inc. OS</t>
  </si>
  <si>
    <t>Total OS/AF</t>
  </si>
  <si>
    <t>FCBBS</t>
  </si>
  <si>
    <t>Energy Authority, The FCBBS</t>
  </si>
  <si>
    <t>Orlando Utilities Commission FCBBS</t>
  </si>
  <si>
    <t>Reedy Creek Improvement District FCBBS</t>
  </si>
  <si>
    <t>Duke Energy Florida, Inc. FCBBS</t>
  </si>
  <si>
    <t>Total FCBBS</t>
  </si>
  <si>
    <t>Total Actual</t>
  </si>
  <si>
    <t>Other Actual</t>
  </si>
  <si>
    <t>Gross Gain from off System Sales $</t>
  </si>
  <si>
    <t>Gas Turbine Maintenance Revenue Reclassed to Base Revenue</t>
  </si>
  <si>
    <t>Sub-Total (Schedule A1 and A2)</t>
  </si>
  <si>
    <t>Third-Party Transmission Costs</t>
  </si>
  <si>
    <t>Variable Power Plant O&amp;M Costs over 514,000 MWh Threshold</t>
  </si>
  <si>
    <t>Net Gain from off System Sales ($)</t>
  </si>
  <si>
    <t>Other Estimate</t>
  </si>
  <si>
    <t>Gain from off System Sales $</t>
  </si>
  <si>
    <t>Difference</t>
  </si>
  <si>
    <t>Difference (%)</t>
  </si>
  <si>
    <t>Period To Date</t>
  </si>
  <si>
    <t>PURCHASED FROM</t>
  </si>
  <si>
    <t>Total KWH Purchased (000)</t>
  </si>
  <si>
    <t>Year to Date</t>
  </si>
  <si>
    <t>FOR THE MONTH OF: June 2014</t>
  </si>
  <si>
    <t>A9 Schedule</t>
  </si>
  <si>
    <t>Transaction Cost (Cents/KWH)</t>
  </si>
  <si>
    <t>Total $ for Fuel Adj (Col(3) * Col(4))</t>
  </si>
  <si>
    <t>Cost If Generated (Cents/KWH)</t>
  </si>
  <si>
    <t>Cost if Generated ($) (Col(3) * Col(6))</t>
  </si>
  <si>
    <t>Fuel Savings ($) (Col(7) -- Col(5))</t>
  </si>
  <si>
    <t>Economy</t>
  </si>
  <si>
    <t>Total Economy</t>
  </si>
  <si>
    <t>Southern Company Services, Inc. OS</t>
  </si>
  <si>
    <t>Seminole Electric Cooperative, Inc. FCBBS</t>
  </si>
  <si>
    <t>Transaction Cost (cents/KWH)</t>
  </si>
  <si>
    <t>Cost if Generated (cents/KWH)</t>
  </si>
  <si>
    <t>STAFF 000728</t>
  </si>
  <si>
    <t>FPL RC-16</t>
  </si>
  <si>
    <t>STAFF 000729</t>
  </si>
  <si>
    <t>STAFF 000730</t>
  </si>
  <si>
    <t>STAFF 000731</t>
  </si>
  <si>
    <t>STAFF 000732</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</si>
</sst>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_(&quot;$&quot;* \(#,##0.00\);_(&quot;$&quot;* &quot;-&quot;??_);_(@_)"/>
    <numFmt numFmtId="43" formatCode="_(* #,##0.00_);_(* \(#,##0.00\);_(* &quot;-&quot;??_);_(@_)"/>
    <numFmt numFmtId="164" formatCode="#,##0.0%_);\(#,##0.0%\);&quot;N/A&quot;"/>
    <numFmt numFmtId="165" formatCode="#,##0.0%_);\(#,##0.0%\)"/>
    <numFmt numFmtId="166" formatCode="&quot;N/A&quot;;&quot;N/A&quot;;&quot;N/A&quot;"/>
    <numFmt numFmtId="167" formatCode="#,##0_);[Red]\(#,##0\);&quot; &quot;"/>
    <numFmt numFmtId="168" formatCode="#,##0.000_);\(#,##0.000\)"/>
    <numFmt numFmtId="169" formatCode="#,##0.0%_);\(#,##0.0%\);&quot; &quot;"/>
    <numFmt numFmtId="170" formatCode="\$#,##0_);\(\$#,##0\)"/>
    <numFmt numFmtId="171" formatCode="#,##0.00000%_);\(#,##0.00000%\)"/>
    <numFmt numFmtId="172" formatCode="#,##0.00%_);\(#,##0.00%\)"/>
    <numFmt numFmtId="173" formatCode="#,##0.000_);\(#,##0.000\);&quot; &quot;"/>
    <numFmt numFmtId="174" formatCode="0.000000"/>
  </numFmts>
  <fonts count="396" x14ac:knownFonts="1">
    <font>
      <sz val="11"/>
      <color indexed="8"/>
      <name val="Calibri"/>
      <family val="2"/>
      <scheme val="minor"/>
    </font>
    <font>
      <sz val="11"/>
      <color theme="1"/>
      <name val="Calibri"/>
      <family val="2"/>
      <scheme val="minor"/>
    </font>
    <font>
      <sz val="8"/>
      <name val="Arial"/>
      <family val="2"/>
    </font>
    <font>
      <vertAlign val="superscrip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u/>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u/>
      <sz val="8"/>
      <name val="Arial"/>
      <family val="2"/>
    </font>
    <font>
      <sz val="8"/>
      <name val="Arial"/>
      <family val="2"/>
    </font>
    <font>
      <sz val="8"/>
      <name val="Arial"/>
      <family val="2"/>
    </font>
    <font>
      <sz val="8"/>
      <name val="Arial"/>
      <family val="2"/>
    </font>
    <font>
      <sz val="8"/>
      <name val="Arial"/>
      <family val="2"/>
    </font>
    <font>
      <sz val="8"/>
      <name val="Arial"/>
      <family val="2"/>
    </font>
    <font>
      <u/>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10"/>
      <name val="Arial"/>
      <family val="2"/>
    </font>
    <font>
      <sz val="11"/>
      <color indexed="8"/>
      <name val="Calibri"/>
      <family val="2"/>
    </font>
    <font>
      <sz val="10"/>
      <name val="Arial"/>
      <family val="2"/>
    </font>
    <font>
      <b/>
      <sz val="11"/>
      <color indexed="8"/>
      <name val="Calibri"/>
      <family val="2"/>
      <scheme val="minor"/>
    </font>
  </fonts>
  <fills count="2">
    <fill>
      <patternFill patternType="none"/>
    </fill>
    <fill>
      <patternFill patternType="gray125"/>
    </fill>
  </fills>
  <borders count="7">
    <border>
      <left/>
      <right/>
      <top/>
      <bottom/>
      <diagonal/>
    </border>
    <border>
      <left/>
      <right/>
      <top/>
      <bottom style="medium">
        <color auto="1"/>
      </bottom>
      <diagonal/>
    </border>
    <border>
      <left/>
      <right/>
      <top style="medium">
        <color indexed="8"/>
      </top>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bottom style="double">
        <color indexed="8"/>
      </bottom>
      <diagonal/>
    </border>
    <border>
      <left/>
      <right/>
      <top style="medium">
        <color indexed="8"/>
      </top>
      <bottom style="double">
        <color indexed="8"/>
      </bottom>
      <diagonal/>
    </border>
  </borders>
  <cellStyleXfs count="16">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43" fontId="392" fillId="0" borderId="0" applyFont="0" applyFill="0" applyBorder="0" applyAlignment="0" applyProtection="0"/>
    <xf numFmtId="43" fontId="392" fillId="0" borderId="0" applyFont="0" applyFill="0" applyBorder="0" applyAlignment="0" applyProtection="0"/>
    <xf numFmtId="44" fontId="392" fillId="0" borderId="0" applyFont="0" applyFill="0" applyBorder="0" applyAlignment="0" applyProtection="0"/>
    <xf numFmtId="44" fontId="392" fillId="0" borderId="0" applyFont="0" applyFill="0" applyBorder="0" applyAlignment="0" applyProtection="0"/>
    <xf numFmtId="44" fontId="393" fillId="0" borderId="0" applyFont="0" applyFill="0" applyBorder="0" applyAlignment="0" applyProtection="0"/>
    <xf numFmtId="0" fontId="392" fillId="0" borderId="0"/>
    <xf numFmtId="0" fontId="392" fillId="0" borderId="0"/>
    <xf numFmtId="0" fontId="392" fillId="0" borderId="0"/>
    <xf numFmtId="174" fontId="394" fillId="0" borderId="0">
      <alignment horizontal="left" wrapText="1"/>
    </xf>
    <xf numFmtId="174" fontId="392" fillId="0" borderId="0">
      <alignment horizontal="left" wrapText="1"/>
    </xf>
    <xf numFmtId="174" fontId="392" fillId="0" borderId="0">
      <alignment horizontal="left" wrapText="1"/>
    </xf>
    <xf numFmtId="0" fontId="394" fillId="0" borderId="0"/>
  </cellStyleXfs>
  <cellXfs count="394">
    <xf numFmtId="0" fontId="0" fillId="0" borderId="0" xfId="0"/>
    <xf numFmtId="0" fontId="0" fillId="0" borderId="1" xfId="0" applyFill="1" applyBorder="1"/>
    <xf numFmtId="0" fontId="0" fillId="0" borderId="0" xfId="0" applyFill="1"/>
    <xf numFmtId="0" fontId="4" fillId="0" borderId="0" xfId="0" applyFont="1" applyFill="1"/>
    <xf numFmtId="0" fontId="5" fillId="0" borderId="0" xfId="0" applyFont="1" applyFill="1" applyAlignment="1">
      <alignment horizontal="center"/>
    </xf>
    <xf numFmtId="0" fontId="6" fillId="0" borderId="4" xfId="0" applyFont="1" applyFill="1" applyBorder="1" applyAlignment="1">
      <alignment horizontal="center" vertical="center" wrapText="1"/>
    </xf>
    <xf numFmtId="0" fontId="8" fillId="0" borderId="0" xfId="0" applyFont="1" applyFill="1" applyAlignment="1">
      <alignment horizontal="center"/>
    </xf>
    <xf numFmtId="0" fontId="9" fillId="0" borderId="0" xfId="0" applyFont="1" applyFill="1" applyAlignment="1">
      <alignment horizontal="center"/>
    </xf>
    <xf numFmtId="0" fontId="10" fillId="0" borderId="0" xfId="0" applyNumberFormat="1" applyFont="1" applyFill="1" applyAlignment="1">
      <alignment horizontal="right"/>
    </xf>
    <xf numFmtId="0" fontId="11" fillId="0" borderId="0" xfId="0" applyNumberFormat="1" applyFont="1" applyFill="1" applyAlignment="1">
      <alignment horizontal="right"/>
    </xf>
    <xf numFmtId="0" fontId="12" fillId="0" borderId="0" xfId="0" applyNumberFormat="1" applyFont="1" applyFill="1" applyAlignment="1">
      <alignment horizontal="right"/>
    </xf>
    <xf numFmtId="0" fontId="13" fillId="0" borderId="0" xfId="0" applyNumberFormat="1" applyFont="1" applyFill="1" applyAlignment="1">
      <alignment horizontal="right"/>
    </xf>
    <xf numFmtId="0" fontId="14" fillId="0" borderId="0" xfId="0" applyNumberFormat="1" applyFont="1" applyFill="1" applyAlignment="1">
      <alignment horizontal="right"/>
    </xf>
    <xf numFmtId="0" fontId="15" fillId="0" borderId="0" xfId="0" applyNumberFormat="1" applyFont="1" applyFill="1" applyAlignment="1">
      <alignment horizontal="right"/>
    </xf>
    <xf numFmtId="0" fontId="16" fillId="0" borderId="0" xfId="0" applyFont="1" applyFill="1" applyAlignment="1">
      <alignment horizontal="left" wrapText="1"/>
    </xf>
    <xf numFmtId="170" fontId="17" fillId="0" borderId="0" xfId="0" applyNumberFormat="1" applyFont="1" applyFill="1" applyAlignment="1">
      <alignment horizontal="right"/>
    </xf>
    <xf numFmtId="170" fontId="18" fillId="0" borderId="0" xfId="0" applyNumberFormat="1" applyFont="1" applyFill="1" applyAlignment="1">
      <alignment horizontal="right"/>
    </xf>
    <xf numFmtId="164" fontId="19" fillId="0" borderId="0" xfId="0" applyNumberFormat="1" applyFont="1" applyFill="1" applyAlignment="1">
      <alignment horizontal="right"/>
    </xf>
    <xf numFmtId="170" fontId="20" fillId="0" borderId="0" xfId="0" applyNumberFormat="1" applyFont="1" applyFill="1" applyAlignment="1">
      <alignment horizontal="right"/>
    </xf>
    <xf numFmtId="170" fontId="21" fillId="0" borderId="0" xfId="0" applyNumberFormat="1" applyFont="1" applyFill="1" applyAlignment="1">
      <alignment horizontal="right"/>
    </xf>
    <xf numFmtId="164" fontId="22" fillId="0" borderId="0" xfId="0" applyNumberFormat="1" applyFont="1" applyFill="1" applyAlignment="1">
      <alignment horizontal="right"/>
    </xf>
    <xf numFmtId="37" fontId="23" fillId="0" borderId="0" xfId="0" applyNumberFormat="1" applyFont="1" applyFill="1" applyAlignment="1">
      <alignment horizontal="right"/>
    </xf>
    <xf numFmtId="37" fontId="24" fillId="0" borderId="0" xfId="0" applyNumberFormat="1" applyFont="1" applyFill="1" applyAlignment="1">
      <alignment horizontal="right"/>
    </xf>
    <xf numFmtId="165" fontId="25" fillId="0" borderId="0" xfId="0" applyNumberFormat="1" applyFont="1" applyFill="1" applyAlignment="1">
      <alignment horizontal="right"/>
    </xf>
    <xf numFmtId="37" fontId="26" fillId="0" borderId="0" xfId="0" applyNumberFormat="1" applyFont="1" applyFill="1" applyAlignment="1">
      <alignment horizontal="right"/>
    </xf>
    <xf numFmtId="37" fontId="27" fillId="0" borderId="0" xfId="0" applyNumberFormat="1" applyFont="1" applyFill="1" applyAlignment="1">
      <alignment horizontal="right"/>
    </xf>
    <xf numFmtId="165" fontId="28" fillId="0" borderId="0" xfId="0" applyNumberFormat="1" applyFont="1" applyFill="1" applyAlignment="1">
      <alignment horizontal="right"/>
    </xf>
    <xf numFmtId="0" fontId="29" fillId="0" borderId="0" xfId="0" applyFont="1" applyFill="1" applyAlignment="1">
      <alignment horizontal="left" indent="1"/>
    </xf>
    <xf numFmtId="170" fontId="30" fillId="0" borderId="3" xfId="0" applyNumberFormat="1" applyFont="1" applyFill="1" applyBorder="1" applyAlignment="1">
      <alignment horizontal="right"/>
    </xf>
    <xf numFmtId="170" fontId="31" fillId="0" borderId="3" xfId="0" applyNumberFormat="1" applyFont="1" applyFill="1" applyBorder="1" applyAlignment="1">
      <alignment horizontal="right"/>
    </xf>
    <xf numFmtId="164" fontId="32" fillId="0" borderId="0" xfId="0" applyNumberFormat="1" applyFont="1" applyFill="1" applyAlignment="1">
      <alignment horizontal="right"/>
    </xf>
    <xf numFmtId="170" fontId="33" fillId="0" borderId="3" xfId="0" applyNumberFormat="1" applyFont="1" applyFill="1" applyBorder="1" applyAlignment="1">
      <alignment horizontal="right"/>
    </xf>
    <xf numFmtId="170" fontId="34" fillId="0" borderId="3" xfId="0" applyNumberFormat="1" applyFont="1" applyFill="1" applyBorder="1" applyAlignment="1">
      <alignment horizontal="right"/>
    </xf>
    <xf numFmtId="164" fontId="35" fillId="0" borderId="0" xfId="0" applyNumberFormat="1" applyFont="1" applyFill="1" applyAlignment="1">
      <alignment horizontal="right"/>
    </xf>
    <xf numFmtId="0" fontId="36" fillId="0" borderId="0" xfId="0" applyFont="1" applyFill="1" applyAlignment="1">
      <alignment horizontal="center"/>
    </xf>
    <xf numFmtId="167" fontId="37" fillId="0" borderId="0" xfId="0" applyNumberFormat="1" applyFont="1" applyFill="1" applyAlignment="1">
      <alignment horizontal="right"/>
    </xf>
    <xf numFmtId="167" fontId="38" fillId="0" borderId="0" xfId="0" applyNumberFormat="1" applyFont="1" applyFill="1" applyAlignment="1">
      <alignment horizontal="right"/>
    </xf>
    <xf numFmtId="167" fontId="39" fillId="0" borderId="0" xfId="0" applyNumberFormat="1" applyFont="1" applyFill="1" applyAlignment="1">
      <alignment horizontal="right"/>
    </xf>
    <xf numFmtId="167" fontId="40" fillId="0" borderId="0" xfId="0" applyNumberFormat="1" applyFont="1" applyFill="1" applyAlignment="1">
      <alignment horizontal="right"/>
    </xf>
    <xf numFmtId="167" fontId="41" fillId="0" borderId="0" xfId="0" applyNumberFormat="1" applyFont="1" applyFill="1" applyAlignment="1">
      <alignment horizontal="right"/>
    </xf>
    <xf numFmtId="167" fontId="42" fillId="0" borderId="0" xfId="0" applyNumberFormat="1" applyFont="1" applyFill="1" applyAlignment="1">
      <alignment horizontal="right"/>
    </xf>
    <xf numFmtId="167" fontId="43" fillId="0" borderId="0" xfId="0" applyNumberFormat="1" applyFont="1" applyFill="1" applyAlignment="1">
      <alignment horizontal="right"/>
    </xf>
    <xf numFmtId="167" fontId="44" fillId="0" borderId="0" xfId="0" applyNumberFormat="1" applyFont="1" applyFill="1" applyAlignment="1">
      <alignment horizontal="right"/>
    </xf>
    <xf numFmtId="0" fontId="45" fillId="0" borderId="0" xfId="0" applyFont="1" applyFill="1" applyAlignment="1">
      <alignment horizontal="center"/>
    </xf>
    <xf numFmtId="0" fontId="46" fillId="0" borderId="0" xfId="0" applyNumberFormat="1" applyFont="1" applyFill="1" applyAlignment="1">
      <alignment horizontal="right"/>
    </xf>
    <xf numFmtId="0" fontId="47" fillId="0" borderId="0" xfId="0" applyNumberFormat="1" applyFont="1" applyFill="1" applyAlignment="1">
      <alignment horizontal="right"/>
    </xf>
    <xf numFmtId="0" fontId="48" fillId="0" borderId="0" xfId="0" applyNumberFormat="1" applyFont="1" applyFill="1" applyAlignment="1">
      <alignment horizontal="right"/>
    </xf>
    <xf numFmtId="0" fontId="49" fillId="0" borderId="0" xfId="0" applyNumberFormat="1" applyFont="1" applyFill="1" applyAlignment="1">
      <alignment horizontal="right"/>
    </xf>
    <xf numFmtId="0" fontId="50" fillId="0" borderId="0" xfId="0" applyNumberFormat="1" applyFont="1" applyFill="1" applyAlignment="1">
      <alignment horizontal="right"/>
    </xf>
    <xf numFmtId="0" fontId="51" fillId="0" borderId="0" xfId="0" applyNumberFormat="1" applyFont="1" applyFill="1" applyAlignment="1">
      <alignment horizontal="right"/>
    </xf>
    <xf numFmtId="166" fontId="52" fillId="0" borderId="0" xfId="0" applyNumberFormat="1" applyFont="1" applyFill="1" applyAlignment="1">
      <alignment horizontal="right"/>
    </xf>
    <xf numFmtId="166" fontId="53" fillId="0" borderId="0" xfId="0" applyNumberFormat="1" applyFont="1" applyFill="1" applyAlignment="1">
      <alignment horizontal="right"/>
    </xf>
    <xf numFmtId="166" fontId="54" fillId="0" borderId="0" xfId="0" applyNumberFormat="1" applyFont="1" applyFill="1" applyAlignment="1">
      <alignment horizontal="right"/>
    </xf>
    <xf numFmtId="166" fontId="55" fillId="0" borderId="0" xfId="0" applyNumberFormat="1" applyFont="1" applyFill="1" applyAlignment="1">
      <alignment horizontal="right"/>
    </xf>
    <xf numFmtId="166" fontId="56" fillId="0" borderId="0" xfId="0" applyNumberFormat="1" applyFont="1" applyFill="1" applyAlignment="1">
      <alignment horizontal="right"/>
    </xf>
    <xf numFmtId="166" fontId="57" fillId="0" borderId="0" xfId="0" applyNumberFormat="1" applyFont="1" applyFill="1" applyAlignment="1">
      <alignment horizontal="right"/>
    </xf>
    <xf numFmtId="0" fontId="58" fillId="0" borderId="0" xfId="0" applyFont="1" applyFill="1" applyAlignment="1">
      <alignment horizontal="left" indent="1"/>
    </xf>
    <xf numFmtId="170" fontId="59" fillId="0" borderId="6" xfId="0" applyNumberFormat="1" applyFont="1" applyFill="1" applyBorder="1" applyAlignment="1">
      <alignment horizontal="right"/>
    </xf>
    <xf numFmtId="170" fontId="60" fillId="0" borderId="6" xfId="0" applyNumberFormat="1" applyFont="1" applyFill="1" applyBorder="1" applyAlignment="1">
      <alignment horizontal="right"/>
    </xf>
    <xf numFmtId="164" fontId="61" fillId="0" borderId="0" xfId="0" applyNumberFormat="1" applyFont="1" applyFill="1" applyAlignment="1">
      <alignment horizontal="right"/>
    </xf>
    <xf numFmtId="170" fontId="62" fillId="0" borderId="6" xfId="0" applyNumberFormat="1" applyFont="1" applyFill="1" applyBorder="1" applyAlignment="1">
      <alignment horizontal="right"/>
    </xf>
    <xf numFmtId="170" fontId="63" fillId="0" borderId="6" xfId="0" applyNumberFormat="1" applyFont="1" applyFill="1" applyBorder="1" applyAlignment="1">
      <alignment horizontal="right"/>
    </xf>
    <xf numFmtId="164" fontId="64" fillId="0" borderId="0" xfId="0" applyNumberFormat="1" applyFont="1" applyFill="1" applyAlignment="1">
      <alignment horizontal="right"/>
    </xf>
    <xf numFmtId="0" fontId="65" fillId="0" borderId="0" xfId="0" applyFont="1" applyFill="1" applyAlignment="1">
      <alignment horizontal="center"/>
    </xf>
    <xf numFmtId="0" fontId="66" fillId="0" borderId="0" xfId="0" applyNumberFormat="1" applyFont="1" applyFill="1" applyAlignment="1">
      <alignment horizontal="right"/>
    </xf>
    <xf numFmtId="0" fontId="67" fillId="0" borderId="0" xfId="0" applyNumberFormat="1" applyFont="1" applyFill="1" applyAlignment="1">
      <alignment horizontal="right"/>
    </xf>
    <xf numFmtId="0" fontId="68" fillId="0" borderId="0" xfId="0" applyNumberFormat="1" applyFont="1" applyFill="1" applyAlignment="1">
      <alignment horizontal="right"/>
    </xf>
    <xf numFmtId="0" fontId="69" fillId="0" borderId="0" xfId="0" applyNumberFormat="1" applyFont="1" applyFill="1" applyAlignment="1">
      <alignment horizontal="right"/>
    </xf>
    <xf numFmtId="0" fontId="70" fillId="0" borderId="0" xfId="0" applyNumberFormat="1" applyFont="1" applyFill="1" applyAlignment="1">
      <alignment horizontal="right"/>
    </xf>
    <xf numFmtId="0" fontId="71" fillId="0" borderId="0" xfId="0" applyNumberFormat="1" applyFont="1" applyFill="1" applyAlignment="1">
      <alignment horizontal="right"/>
    </xf>
    <xf numFmtId="37" fontId="72" fillId="0" borderId="3" xfId="0" applyNumberFormat="1" applyFont="1" applyFill="1" applyBorder="1" applyAlignment="1">
      <alignment horizontal="right"/>
    </xf>
    <xf numFmtId="37" fontId="73" fillId="0" borderId="3" xfId="0" applyNumberFormat="1" applyFont="1" applyFill="1" applyBorder="1" applyAlignment="1">
      <alignment horizontal="right"/>
    </xf>
    <xf numFmtId="164" fontId="74" fillId="0" borderId="0" xfId="0" applyNumberFormat="1" applyFont="1" applyFill="1" applyAlignment="1">
      <alignment horizontal="right"/>
    </xf>
    <xf numFmtId="37" fontId="75" fillId="0" borderId="3" xfId="0" applyNumberFormat="1" applyFont="1" applyFill="1" applyBorder="1" applyAlignment="1">
      <alignment horizontal="right"/>
    </xf>
    <xf numFmtId="37" fontId="76" fillId="0" borderId="3" xfId="0" applyNumberFormat="1" applyFont="1" applyFill="1" applyBorder="1" applyAlignment="1">
      <alignment horizontal="right"/>
    </xf>
    <xf numFmtId="164" fontId="77" fillId="0" borderId="0" xfId="0" applyNumberFormat="1" applyFont="1" applyFill="1" applyAlignment="1">
      <alignment horizontal="right"/>
    </xf>
    <xf numFmtId="0" fontId="78" fillId="0" borderId="0" xfId="0" applyFont="1" applyFill="1" applyAlignment="1">
      <alignment horizontal="left" indent="1"/>
    </xf>
    <xf numFmtId="37" fontId="79" fillId="0" borderId="6" xfId="0" applyNumberFormat="1" applyFont="1" applyFill="1" applyBorder="1" applyAlignment="1">
      <alignment horizontal="right"/>
    </xf>
    <xf numFmtId="37" fontId="80" fillId="0" borderId="6" xfId="0" applyNumberFormat="1" applyFont="1" applyFill="1" applyBorder="1" applyAlignment="1">
      <alignment horizontal="right"/>
    </xf>
    <xf numFmtId="164" fontId="81" fillId="0" borderId="0" xfId="0" applyNumberFormat="1" applyFont="1" applyFill="1" applyAlignment="1">
      <alignment horizontal="right"/>
    </xf>
    <xf numFmtId="37" fontId="82" fillId="0" borderId="6" xfId="0" applyNumberFormat="1" applyFont="1" applyFill="1" applyBorder="1" applyAlignment="1">
      <alignment horizontal="right"/>
    </xf>
    <xf numFmtId="37" fontId="83" fillId="0" borderId="6" xfId="0" applyNumberFormat="1" applyFont="1" applyFill="1" applyBorder="1" applyAlignment="1">
      <alignment horizontal="right"/>
    </xf>
    <xf numFmtId="164" fontId="84" fillId="0" borderId="0" xfId="0" applyNumberFormat="1" applyFont="1" applyFill="1" applyAlignment="1">
      <alignment horizontal="right"/>
    </xf>
    <xf numFmtId="171" fontId="85" fillId="0" borderId="5" xfId="0" applyNumberFormat="1" applyFont="1" applyFill="1" applyBorder="1" applyAlignment="1">
      <alignment horizontal="right"/>
    </xf>
    <xf numFmtId="171" fontId="86" fillId="0" borderId="5" xfId="0" applyNumberFormat="1" applyFont="1" applyFill="1" applyBorder="1" applyAlignment="1">
      <alignment horizontal="right"/>
    </xf>
    <xf numFmtId="164" fontId="87" fillId="0" borderId="0" xfId="0" applyNumberFormat="1" applyFont="1" applyFill="1" applyAlignment="1">
      <alignment horizontal="right"/>
    </xf>
    <xf numFmtId="166" fontId="88" fillId="0" borderId="5" xfId="0" applyNumberFormat="1" applyFont="1" applyFill="1" applyBorder="1" applyAlignment="1">
      <alignment horizontal="right"/>
    </xf>
    <xf numFmtId="166" fontId="89" fillId="0" borderId="5" xfId="0" applyNumberFormat="1" applyFont="1" applyFill="1" applyBorder="1" applyAlignment="1">
      <alignment horizontal="right"/>
    </xf>
    <xf numFmtId="166" fontId="90" fillId="0" borderId="0" xfId="0" applyNumberFormat="1" applyFont="1" applyFill="1" applyAlignment="1">
      <alignment horizontal="right"/>
    </xf>
    <xf numFmtId="0" fontId="91" fillId="0" borderId="0" xfId="0" applyFont="1" applyFill="1" applyAlignment="1">
      <alignment horizontal="center"/>
    </xf>
    <xf numFmtId="0" fontId="92" fillId="0" borderId="0" xfId="0" applyNumberFormat="1" applyFont="1" applyFill="1" applyAlignment="1">
      <alignment horizontal="right"/>
    </xf>
    <xf numFmtId="0" fontId="93" fillId="0" borderId="0" xfId="0" applyNumberFormat="1" applyFont="1" applyFill="1" applyAlignment="1">
      <alignment horizontal="right"/>
    </xf>
    <xf numFmtId="0" fontId="94" fillId="0" borderId="0" xfId="0" applyNumberFormat="1" applyFont="1" applyFill="1" applyAlignment="1">
      <alignment horizontal="right"/>
    </xf>
    <xf numFmtId="0" fontId="95" fillId="0" borderId="0" xfId="0" applyNumberFormat="1" applyFont="1" applyFill="1" applyAlignment="1">
      <alignment horizontal="right"/>
    </xf>
    <xf numFmtId="0" fontId="96" fillId="0" borderId="0" xfId="0" applyNumberFormat="1" applyFont="1" applyFill="1" applyAlignment="1">
      <alignment horizontal="right"/>
    </xf>
    <xf numFmtId="0" fontId="97" fillId="0" borderId="0" xfId="0" applyNumberFormat="1" applyFont="1" applyFill="1" applyAlignment="1">
      <alignment horizontal="right"/>
    </xf>
    <xf numFmtId="0" fontId="98" fillId="0" borderId="0" xfId="0" applyFont="1" applyFill="1" applyAlignment="1">
      <alignment horizontal="center"/>
    </xf>
    <xf numFmtId="0" fontId="99" fillId="0" borderId="0" xfId="0" applyNumberFormat="1" applyFont="1" applyFill="1" applyAlignment="1">
      <alignment horizontal="right"/>
    </xf>
    <xf numFmtId="0" fontId="100" fillId="0" borderId="0" xfId="0" applyNumberFormat="1" applyFont="1" applyFill="1" applyAlignment="1">
      <alignment horizontal="right"/>
    </xf>
    <xf numFmtId="0" fontId="101" fillId="0" borderId="0" xfId="0" applyNumberFormat="1" applyFont="1" applyFill="1" applyAlignment="1">
      <alignment horizontal="right"/>
    </xf>
    <xf numFmtId="0" fontId="102" fillId="0" borderId="0" xfId="0" applyNumberFormat="1" applyFont="1" applyFill="1" applyAlignment="1">
      <alignment horizontal="right"/>
    </xf>
    <xf numFmtId="0" fontId="103" fillId="0" borderId="0" xfId="0" applyNumberFormat="1" applyFont="1" applyFill="1" applyAlignment="1">
      <alignment horizontal="right"/>
    </xf>
    <xf numFmtId="0" fontId="104" fillId="0" borderId="0" xfId="0" applyNumberFormat="1" applyFont="1" applyFill="1" applyAlignment="1">
      <alignment horizontal="right"/>
    </xf>
    <xf numFmtId="0" fontId="105" fillId="0" borderId="0" xfId="0" applyFont="1" applyFill="1" applyAlignment="1">
      <alignment horizontal="left" indent="1"/>
    </xf>
    <xf numFmtId="170" fontId="106" fillId="0" borderId="6" xfId="0" applyNumberFormat="1" applyFont="1" applyFill="1" applyBorder="1" applyAlignment="1">
      <alignment horizontal="right"/>
    </xf>
    <xf numFmtId="170" fontId="107" fillId="0" borderId="6" xfId="0" applyNumberFormat="1" applyFont="1" applyFill="1" applyBorder="1" applyAlignment="1">
      <alignment horizontal="right"/>
    </xf>
    <xf numFmtId="165" fontId="108" fillId="0" borderId="0" xfId="0" applyNumberFormat="1" applyFont="1" applyFill="1" applyAlignment="1">
      <alignment horizontal="right"/>
    </xf>
    <xf numFmtId="170" fontId="109" fillId="0" borderId="6" xfId="0" applyNumberFormat="1" applyFont="1" applyFill="1" applyBorder="1" applyAlignment="1">
      <alignment horizontal="right"/>
    </xf>
    <xf numFmtId="170" fontId="110" fillId="0" borderId="6" xfId="0" applyNumberFormat="1" applyFont="1" applyFill="1" applyBorder="1" applyAlignment="1">
      <alignment horizontal="right"/>
    </xf>
    <xf numFmtId="165" fontId="111" fillId="0" borderId="0" xfId="0" applyNumberFormat="1" applyFont="1" applyFill="1" applyAlignment="1">
      <alignment horizontal="right"/>
    </xf>
    <xf numFmtId="170" fontId="112" fillId="0" borderId="0" xfId="0" applyNumberFormat="1" applyFont="1" applyFill="1" applyAlignment="1">
      <alignment horizontal="right"/>
    </xf>
    <xf numFmtId="170" fontId="113" fillId="0" borderId="0" xfId="0" applyNumberFormat="1" applyFont="1" applyFill="1" applyAlignment="1">
      <alignment horizontal="right"/>
    </xf>
    <xf numFmtId="165" fontId="114" fillId="0" borderId="0" xfId="0" applyNumberFormat="1" applyFont="1" applyFill="1" applyAlignment="1">
      <alignment horizontal="right"/>
    </xf>
    <xf numFmtId="170" fontId="115" fillId="0" borderId="0" xfId="0" applyNumberFormat="1" applyFont="1" applyFill="1" applyAlignment="1">
      <alignment horizontal="right"/>
    </xf>
    <xf numFmtId="170" fontId="116" fillId="0" borderId="0" xfId="0" applyNumberFormat="1" applyFont="1" applyFill="1" applyAlignment="1">
      <alignment horizontal="right"/>
    </xf>
    <xf numFmtId="165" fontId="117" fillId="0" borderId="0" xfId="0" applyNumberFormat="1" applyFont="1" applyFill="1" applyAlignment="1">
      <alignment horizontal="right"/>
    </xf>
    <xf numFmtId="171" fontId="118" fillId="0" borderId="0" xfId="0" applyNumberFormat="1" applyFont="1" applyFill="1" applyAlignment="1">
      <alignment horizontal="right"/>
    </xf>
    <xf numFmtId="171" fontId="119" fillId="0" borderId="0" xfId="0" applyNumberFormat="1" applyFont="1" applyFill="1" applyAlignment="1">
      <alignment horizontal="right"/>
    </xf>
    <xf numFmtId="166" fontId="120" fillId="0" borderId="0" xfId="0" applyNumberFormat="1" applyFont="1" applyFill="1" applyAlignment="1">
      <alignment horizontal="right"/>
    </xf>
    <xf numFmtId="166" fontId="121" fillId="0" borderId="0" xfId="0" applyNumberFormat="1" applyFont="1" applyFill="1" applyAlignment="1">
      <alignment horizontal="right"/>
    </xf>
    <xf numFmtId="166" fontId="122" fillId="0" borderId="0" xfId="0" applyNumberFormat="1" applyFont="1" applyFill="1" applyAlignment="1">
      <alignment horizontal="right"/>
    </xf>
    <xf numFmtId="166" fontId="123" fillId="0" borderId="0" xfId="0" applyNumberFormat="1" applyFont="1" applyFill="1" applyAlignment="1">
      <alignment horizontal="right"/>
    </xf>
    <xf numFmtId="170" fontId="124" fillId="0" borderId="6" xfId="0" applyNumberFormat="1" applyFont="1" applyFill="1" applyBorder="1" applyAlignment="1">
      <alignment horizontal="right"/>
    </xf>
    <xf numFmtId="170" fontId="125" fillId="0" borderId="6" xfId="0" applyNumberFormat="1" applyFont="1" applyFill="1" applyBorder="1" applyAlignment="1">
      <alignment horizontal="right"/>
    </xf>
    <xf numFmtId="165" fontId="126" fillId="0" borderId="0" xfId="0" applyNumberFormat="1" applyFont="1" applyFill="1" applyAlignment="1">
      <alignment horizontal="right"/>
    </xf>
    <xf numFmtId="170" fontId="127" fillId="0" borderId="6" xfId="0" applyNumberFormat="1" applyFont="1" applyFill="1" applyBorder="1" applyAlignment="1">
      <alignment horizontal="right"/>
    </xf>
    <xf numFmtId="170" fontId="128" fillId="0" borderId="6" xfId="0" applyNumberFormat="1" applyFont="1" applyFill="1" applyBorder="1" applyAlignment="1">
      <alignment horizontal="right"/>
    </xf>
    <xf numFmtId="165" fontId="129" fillId="0" borderId="0" xfId="0" applyNumberFormat="1" applyFont="1" applyFill="1" applyAlignment="1">
      <alignment horizontal="right"/>
    </xf>
    <xf numFmtId="170" fontId="130" fillId="0" borderId="0" xfId="0" applyNumberFormat="1" applyFont="1" applyFill="1" applyAlignment="1">
      <alignment horizontal="right"/>
    </xf>
    <xf numFmtId="170" fontId="131" fillId="0" borderId="0" xfId="0" applyNumberFormat="1" applyFont="1" applyFill="1" applyAlignment="1">
      <alignment horizontal="right"/>
    </xf>
    <xf numFmtId="165" fontId="132" fillId="0" borderId="0" xfId="0" applyNumberFormat="1" applyFont="1" applyFill="1" applyAlignment="1">
      <alignment horizontal="right"/>
    </xf>
    <xf numFmtId="170" fontId="133" fillId="0" borderId="0" xfId="0" applyNumberFormat="1" applyFont="1" applyFill="1" applyAlignment="1">
      <alignment horizontal="right"/>
    </xf>
    <xf numFmtId="170" fontId="134" fillId="0" borderId="0" xfId="0" applyNumberFormat="1" applyFont="1" applyFill="1" applyAlignment="1">
      <alignment horizontal="right"/>
    </xf>
    <xf numFmtId="165" fontId="135" fillId="0" borderId="0" xfId="0" applyNumberFormat="1" applyFont="1" applyFill="1" applyAlignment="1">
      <alignment horizontal="right"/>
    </xf>
    <xf numFmtId="37" fontId="136" fillId="0" borderId="0" xfId="0" applyNumberFormat="1" applyFont="1" applyFill="1" applyAlignment="1">
      <alignment horizontal="right"/>
    </xf>
    <xf numFmtId="37" fontId="137" fillId="0" borderId="0" xfId="0" applyNumberFormat="1" applyFont="1" applyFill="1" applyAlignment="1">
      <alignment horizontal="right"/>
    </xf>
    <xf numFmtId="164" fontId="138" fillId="0" borderId="0" xfId="0" applyNumberFormat="1" applyFont="1" applyFill="1" applyAlignment="1">
      <alignment horizontal="right"/>
    </xf>
    <xf numFmtId="37" fontId="139" fillId="0" borderId="0" xfId="0" applyNumberFormat="1" applyFont="1" applyFill="1" applyAlignment="1">
      <alignment horizontal="right"/>
    </xf>
    <xf numFmtId="37" fontId="140" fillId="0" borderId="0" xfId="0" applyNumberFormat="1" applyFont="1" applyFill="1" applyAlignment="1">
      <alignment horizontal="right"/>
    </xf>
    <xf numFmtId="164" fontId="141" fillId="0" borderId="0" xfId="0" applyNumberFormat="1" applyFont="1" applyFill="1" applyAlignment="1">
      <alignment horizontal="right"/>
    </xf>
    <xf numFmtId="37" fontId="142" fillId="0" borderId="0" xfId="0" applyNumberFormat="1" applyFont="1" applyFill="1" applyAlignment="1">
      <alignment horizontal="right"/>
    </xf>
    <xf numFmtId="37" fontId="143" fillId="0" borderId="0" xfId="0" applyNumberFormat="1" applyFont="1" applyFill="1" applyAlignment="1">
      <alignment horizontal="right"/>
    </xf>
    <xf numFmtId="164" fontId="144" fillId="0" borderId="0" xfId="0" applyNumberFormat="1" applyFont="1" applyFill="1" applyAlignment="1">
      <alignment horizontal="right"/>
    </xf>
    <xf numFmtId="37" fontId="145" fillId="0" borderId="0" xfId="0" applyNumberFormat="1" applyFont="1" applyFill="1" applyAlignment="1">
      <alignment horizontal="right"/>
    </xf>
    <xf numFmtId="37" fontId="146" fillId="0" borderId="0" xfId="0" applyNumberFormat="1" applyFont="1" applyFill="1" applyAlignment="1">
      <alignment horizontal="right"/>
    </xf>
    <xf numFmtId="164" fontId="147" fillId="0" borderId="0" xfId="0" applyNumberFormat="1" applyFont="1" applyFill="1" applyAlignment="1">
      <alignment horizontal="right"/>
    </xf>
    <xf numFmtId="0" fontId="148" fillId="0" borderId="0" xfId="0" applyFont="1" applyFill="1" applyAlignment="1">
      <alignment horizontal="left" indent="1"/>
    </xf>
    <xf numFmtId="170" fontId="149" fillId="0" borderId="6" xfId="0" applyNumberFormat="1" applyFont="1" applyFill="1" applyBorder="1" applyAlignment="1">
      <alignment horizontal="right"/>
    </xf>
    <xf numFmtId="170" fontId="150" fillId="0" borderId="6" xfId="0" applyNumberFormat="1" applyFont="1" applyFill="1" applyBorder="1" applyAlignment="1">
      <alignment horizontal="right"/>
    </xf>
    <xf numFmtId="165" fontId="151" fillId="0" borderId="0" xfId="0" applyNumberFormat="1" applyFont="1" applyFill="1" applyAlignment="1">
      <alignment horizontal="right"/>
    </xf>
    <xf numFmtId="170" fontId="152" fillId="0" borderId="6" xfId="0" applyNumberFormat="1" applyFont="1" applyFill="1" applyBorder="1" applyAlignment="1">
      <alignment horizontal="right"/>
    </xf>
    <xf numFmtId="170" fontId="153" fillId="0" borderId="6" xfId="0" applyNumberFormat="1" applyFont="1" applyFill="1" applyBorder="1" applyAlignment="1">
      <alignment horizontal="right"/>
    </xf>
    <xf numFmtId="165" fontId="154" fillId="0" borderId="0" xfId="0" applyNumberFormat="1" applyFont="1" applyFill="1" applyAlignment="1">
      <alignment horizontal="right"/>
    </xf>
    <xf numFmtId="0" fontId="155" fillId="0" borderId="0" xfId="0" applyFont="1" applyFill="1" applyAlignment="1">
      <alignment horizontal="center"/>
    </xf>
    <xf numFmtId="0" fontId="156" fillId="0" borderId="0" xfId="0" applyNumberFormat="1" applyFont="1" applyFill="1" applyAlignment="1">
      <alignment horizontal="right"/>
    </xf>
    <xf numFmtId="0" fontId="157" fillId="0" borderId="0" xfId="0" applyNumberFormat="1" applyFont="1" applyFill="1" applyAlignment="1">
      <alignment horizontal="right"/>
    </xf>
    <xf numFmtId="0" fontId="158" fillId="0" borderId="0" xfId="0" applyNumberFormat="1" applyFont="1" applyFill="1" applyAlignment="1">
      <alignment horizontal="right"/>
    </xf>
    <xf numFmtId="0" fontId="159" fillId="0" borderId="0" xfId="0" applyNumberFormat="1" applyFont="1" applyFill="1" applyAlignment="1">
      <alignment horizontal="right"/>
    </xf>
    <xf numFmtId="0" fontId="160" fillId="0" borderId="0" xfId="0" applyNumberFormat="1" applyFont="1" applyFill="1" applyAlignment="1">
      <alignment horizontal="right"/>
    </xf>
    <xf numFmtId="0" fontId="161" fillId="0" borderId="0" xfId="0" applyNumberFormat="1" applyFont="1" applyFill="1" applyAlignment="1">
      <alignment horizontal="right"/>
    </xf>
    <xf numFmtId="170" fontId="162" fillId="0" borderId="0" xfId="0" applyNumberFormat="1" applyFont="1" applyFill="1" applyAlignment="1">
      <alignment horizontal="right"/>
    </xf>
    <xf numFmtId="166" fontId="163" fillId="0" borderId="0" xfId="0" applyNumberFormat="1" applyFont="1" applyFill="1" applyAlignment="1">
      <alignment horizontal="right"/>
    </xf>
    <xf numFmtId="166" fontId="164" fillId="0" borderId="0" xfId="0" applyNumberFormat="1" applyFont="1" applyFill="1" applyAlignment="1">
      <alignment horizontal="right"/>
    </xf>
    <xf numFmtId="166" fontId="165" fillId="0" borderId="0" xfId="0" applyNumberFormat="1" applyFont="1" applyFill="1" applyAlignment="1">
      <alignment horizontal="right"/>
    </xf>
    <xf numFmtId="166" fontId="166" fillId="0" borderId="0" xfId="0" applyNumberFormat="1" applyFont="1" applyFill="1" applyAlignment="1">
      <alignment horizontal="right"/>
    </xf>
    <xf numFmtId="166" fontId="167" fillId="0" borderId="0" xfId="0" applyNumberFormat="1" applyFont="1" applyFill="1" applyAlignment="1">
      <alignment horizontal="right"/>
    </xf>
    <xf numFmtId="170" fontId="168" fillId="0" borderId="0" xfId="0" applyNumberFormat="1" applyFont="1" applyFill="1" applyAlignment="1">
      <alignment horizontal="right"/>
    </xf>
    <xf numFmtId="166" fontId="169" fillId="0" borderId="0" xfId="0" applyNumberFormat="1" applyFont="1" applyFill="1" applyAlignment="1">
      <alignment horizontal="right"/>
    </xf>
    <xf numFmtId="166" fontId="170" fillId="0" borderId="0" xfId="0" applyNumberFormat="1" applyFont="1" applyFill="1" applyAlignment="1">
      <alignment horizontal="right"/>
    </xf>
    <xf numFmtId="166" fontId="171" fillId="0" borderId="0" xfId="0" applyNumberFormat="1" applyFont="1" applyFill="1" applyAlignment="1">
      <alignment horizontal="right"/>
    </xf>
    <xf numFmtId="166" fontId="172" fillId="0" borderId="0" xfId="0" applyNumberFormat="1" applyFont="1" applyFill="1" applyAlignment="1">
      <alignment horizontal="right"/>
    </xf>
    <xf numFmtId="166" fontId="173" fillId="0" borderId="0" xfId="0" applyNumberFormat="1" applyFont="1" applyFill="1" applyAlignment="1">
      <alignment horizontal="right"/>
    </xf>
    <xf numFmtId="170" fontId="174" fillId="0" borderId="0" xfId="0" applyNumberFormat="1" applyFont="1" applyFill="1" applyAlignment="1">
      <alignment horizontal="right"/>
    </xf>
    <xf numFmtId="166" fontId="175" fillId="0" borderId="0" xfId="0" applyNumberFormat="1" applyFont="1" applyFill="1" applyAlignment="1">
      <alignment horizontal="right"/>
    </xf>
    <xf numFmtId="166" fontId="176" fillId="0" borderId="0" xfId="0" applyNumberFormat="1" applyFont="1" applyFill="1" applyAlignment="1">
      <alignment horizontal="right"/>
    </xf>
    <xf numFmtId="166" fontId="177" fillId="0" borderId="0" xfId="0" applyNumberFormat="1" applyFont="1" applyFill="1" applyAlignment="1">
      <alignment horizontal="right"/>
    </xf>
    <xf numFmtId="166" fontId="178" fillId="0" borderId="0" xfId="0" applyNumberFormat="1" applyFont="1" applyFill="1" applyAlignment="1">
      <alignment horizontal="right"/>
    </xf>
    <xf numFmtId="166" fontId="179" fillId="0" borderId="0" xfId="0" applyNumberFormat="1" applyFont="1" applyFill="1" applyAlignment="1">
      <alignment horizontal="right"/>
    </xf>
    <xf numFmtId="170" fontId="180" fillId="0" borderId="0" xfId="0" applyNumberFormat="1" applyFont="1" applyFill="1" applyAlignment="1">
      <alignment horizontal="right"/>
    </xf>
    <xf numFmtId="166" fontId="181" fillId="0" borderId="0" xfId="0" applyNumberFormat="1" applyFont="1" applyFill="1" applyAlignment="1">
      <alignment horizontal="right"/>
    </xf>
    <xf numFmtId="166" fontId="182" fillId="0" borderId="0" xfId="0" applyNumberFormat="1" applyFont="1" applyFill="1" applyAlignment="1">
      <alignment horizontal="right"/>
    </xf>
    <xf numFmtId="166" fontId="183" fillId="0" borderId="0" xfId="0" applyNumberFormat="1" applyFont="1" applyFill="1" applyAlignment="1">
      <alignment horizontal="right"/>
    </xf>
    <xf numFmtId="166" fontId="184" fillId="0" borderId="0" xfId="0" applyNumberFormat="1" applyFont="1" applyFill="1" applyAlignment="1">
      <alignment horizontal="right"/>
    </xf>
    <xf numFmtId="166" fontId="185" fillId="0" borderId="0" xfId="0" applyNumberFormat="1" applyFont="1" applyFill="1" applyAlignment="1">
      <alignment horizontal="right"/>
    </xf>
    <xf numFmtId="171" fontId="186" fillId="0" borderId="0" xfId="0" applyNumberFormat="1" applyFont="1" applyFill="1" applyAlignment="1">
      <alignment horizontal="right"/>
    </xf>
    <xf numFmtId="166" fontId="187" fillId="0" borderId="0" xfId="0" applyNumberFormat="1" applyFont="1" applyFill="1" applyAlignment="1">
      <alignment horizontal="right"/>
    </xf>
    <xf numFmtId="166" fontId="188" fillId="0" borderId="0" xfId="0" applyNumberFormat="1" applyFont="1" applyFill="1" applyAlignment="1">
      <alignment horizontal="right"/>
    </xf>
    <xf numFmtId="166" fontId="189" fillId="0" borderId="0" xfId="0" applyNumberFormat="1" applyFont="1" applyFill="1" applyAlignment="1">
      <alignment horizontal="right"/>
    </xf>
    <xf numFmtId="166" fontId="190" fillId="0" borderId="0" xfId="0" applyNumberFormat="1" applyFont="1" applyFill="1" applyAlignment="1">
      <alignment horizontal="right"/>
    </xf>
    <xf numFmtId="166" fontId="191" fillId="0" borderId="0" xfId="0" applyNumberFormat="1" applyFont="1" applyFill="1" applyAlignment="1">
      <alignment horizontal="right"/>
    </xf>
    <xf numFmtId="171" fontId="192" fillId="0" borderId="0" xfId="0" applyNumberFormat="1" applyFont="1" applyFill="1" applyAlignment="1">
      <alignment horizontal="right"/>
    </xf>
    <xf numFmtId="166" fontId="193" fillId="0" borderId="0" xfId="0" applyNumberFormat="1" applyFont="1" applyFill="1" applyAlignment="1">
      <alignment horizontal="right"/>
    </xf>
    <xf numFmtId="166" fontId="194" fillId="0" borderId="0" xfId="0" applyNumberFormat="1" applyFont="1" applyFill="1" applyAlignment="1">
      <alignment horizontal="right"/>
    </xf>
    <xf numFmtId="166" fontId="195" fillId="0" borderId="0" xfId="0" applyNumberFormat="1" applyFont="1" applyFill="1" applyAlignment="1">
      <alignment horizontal="right"/>
    </xf>
    <xf numFmtId="166" fontId="196" fillId="0" borderId="0" xfId="0" applyNumberFormat="1" applyFont="1" applyFill="1" applyAlignment="1">
      <alignment horizontal="right"/>
    </xf>
    <xf numFmtId="166" fontId="197" fillId="0" borderId="0" xfId="0" applyNumberFormat="1" applyFont="1" applyFill="1" applyAlignment="1">
      <alignment horizontal="right"/>
    </xf>
    <xf numFmtId="171" fontId="198" fillId="0" borderId="0" xfId="0" applyNumberFormat="1" applyFont="1" applyFill="1" applyAlignment="1">
      <alignment horizontal="right"/>
    </xf>
    <xf numFmtId="166" fontId="199" fillId="0" borderId="0" xfId="0" applyNumberFormat="1" applyFont="1" applyFill="1" applyAlignment="1">
      <alignment horizontal="right"/>
    </xf>
    <xf numFmtId="166" fontId="200" fillId="0" borderId="0" xfId="0" applyNumberFormat="1" applyFont="1" applyFill="1" applyAlignment="1">
      <alignment horizontal="right"/>
    </xf>
    <xf numFmtId="166" fontId="201" fillId="0" borderId="0" xfId="0" applyNumberFormat="1" applyFont="1" applyFill="1" applyAlignment="1">
      <alignment horizontal="right"/>
    </xf>
    <xf numFmtId="166" fontId="202" fillId="0" borderId="0" xfId="0" applyNumberFormat="1" applyFont="1" applyFill="1" applyAlignment="1">
      <alignment horizontal="right"/>
    </xf>
    <xf numFmtId="166" fontId="203" fillId="0" borderId="0" xfId="0" applyNumberFormat="1" applyFont="1" applyFill="1" applyAlignment="1">
      <alignment horizontal="right"/>
    </xf>
    <xf numFmtId="171" fontId="204" fillId="0" borderId="0" xfId="0" applyNumberFormat="1" applyFont="1" applyFill="1" applyAlignment="1">
      <alignment horizontal="right"/>
    </xf>
    <xf numFmtId="166" fontId="205" fillId="0" borderId="0" xfId="0" applyNumberFormat="1" applyFont="1" applyFill="1" applyAlignment="1">
      <alignment horizontal="right"/>
    </xf>
    <xf numFmtId="166" fontId="206" fillId="0" borderId="0" xfId="0" applyNumberFormat="1" applyFont="1" applyFill="1" applyAlignment="1">
      <alignment horizontal="right"/>
    </xf>
    <xf numFmtId="166" fontId="207" fillId="0" borderId="0" xfId="0" applyNumberFormat="1" applyFont="1" applyFill="1" applyAlignment="1">
      <alignment horizontal="right"/>
    </xf>
    <xf numFmtId="166" fontId="208" fillId="0" borderId="0" xfId="0" applyNumberFormat="1" applyFont="1" applyFill="1" applyAlignment="1">
      <alignment horizontal="right"/>
    </xf>
    <xf numFmtId="166" fontId="209" fillId="0" borderId="0" xfId="0" applyNumberFormat="1" applyFont="1" applyFill="1" applyAlignment="1">
      <alignment horizontal="right"/>
    </xf>
    <xf numFmtId="171" fontId="210" fillId="0" borderId="0" xfId="0" applyNumberFormat="1" applyFont="1" applyFill="1" applyAlignment="1">
      <alignment horizontal="right"/>
    </xf>
    <xf numFmtId="166" fontId="211" fillId="0" borderId="0" xfId="0" applyNumberFormat="1" applyFont="1" applyFill="1" applyAlignment="1">
      <alignment horizontal="right"/>
    </xf>
    <xf numFmtId="166" fontId="212" fillId="0" borderId="0" xfId="0" applyNumberFormat="1" applyFont="1" applyFill="1" applyAlignment="1">
      <alignment horizontal="right"/>
    </xf>
    <xf numFmtId="166" fontId="213" fillId="0" borderId="0" xfId="0" applyNumberFormat="1" applyFont="1" applyFill="1" applyAlignment="1">
      <alignment horizontal="right"/>
    </xf>
    <xf numFmtId="166" fontId="214" fillId="0" borderId="0" xfId="0" applyNumberFormat="1" applyFont="1" applyFill="1" applyAlignment="1">
      <alignment horizontal="right"/>
    </xf>
    <xf numFmtId="166" fontId="215" fillId="0" borderId="0" xfId="0" applyNumberFormat="1" applyFont="1" applyFill="1" applyAlignment="1">
      <alignment horizontal="right"/>
    </xf>
    <xf numFmtId="0" fontId="216" fillId="0" borderId="0" xfId="0" applyFont="1" applyFill="1" applyAlignment="1">
      <alignment horizontal="left" indent="1"/>
    </xf>
    <xf numFmtId="170" fontId="217" fillId="0" borderId="6" xfId="0" applyNumberFormat="1" applyFont="1" applyFill="1" applyBorder="1" applyAlignment="1">
      <alignment horizontal="right"/>
    </xf>
    <xf numFmtId="166" fontId="218" fillId="0" borderId="0" xfId="0" applyNumberFormat="1" applyFont="1" applyFill="1" applyAlignment="1">
      <alignment horizontal="right"/>
    </xf>
    <xf numFmtId="166" fontId="219" fillId="0" borderId="0" xfId="0" applyNumberFormat="1" applyFont="1" applyFill="1" applyAlignment="1">
      <alignment horizontal="right"/>
    </xf>
    <xf numFmtId="166" fontId="220" fillId="0" borderId="0" xfId="0" applyNumberFormat="1" applyFont="1" applyFill="1" applyAlignment="1">
      <alignment horizontal="right"/>
    </xf>
    <xf numFmtId="166" fontId="221" fillId="0" borderId="0" xfId="0" applyNumberFormat="1" applyFont="1" applyFill="1" applyAlignment="1">
      <alignment horizontal="right"/>
    </xf>
    <xf numFmtId="166" fontId="222" fillId="0" borderId="0" xfId="0" applyNumberFormat="1" applyFont="1" applyFill="1" applyAlignment="1">
      <alignment horizontal="right"/>
    </xf>
    <xf numFmtId="0" fontId="7" fillId="0" borderId="0" xfId="0" applyFont="1" applyFill="1"/>
    <xf numFmtId="0" fontId="223" fillId="0" borderId="0" xfId="0" applyFont="1" applyFill="1"/>
    <xf numFmtId="0" fontId="367" fillId="0" borderId="0" xfId="0" applyFont="1" applyFill="1"/>
    <xf numFmtId="0" fontId="368" fillId="0" borderId="0" xfId="0" applyFont="1" applyFill="1" applyAlignment="1">
      <alignment horizontal="center"/>
    </xf>
    <xf numFmtId="0" fontId="369" fillId="0" borderId="4" xfId="0" applyFont="1" applyFill="1" applyBorder="1" applyAlignment="1">
      <alignment horizontal="center" vertical="center" wrapText="1"/>
    </xf>
    <xf numFmtId="0" fontId="370" fillId="0" borderId="0" xfId="0" applyFont="1" applyFill="1" applyAlignment="1">
      <alignment horizontal="center"/>
    </xf>
    <xf numFmtId="0" fontId="371" fillId="0" borderId="0" xfId="0" applyFont="1" applyFill="1" applyAlignment="1">
      <alignment horizontal="left"/>
    </xf>
    <xf numFmtId="167" fontId="372" fillId="0" borderId="0" xfId="0" applyNumberFormat="1" applyFont="1" applyFill="1" applyAlignment="1">
      <alignment horizontal="right"/>
    </xf>
    <xf numFmtId="167" fontId="373" fillId="0" borderId="0" xfId="0" applyNumberFormat="1" applyFont="1" applyFill="1" applyAlignment="1">
      <alignment horizontal="right"/>
    </xf>
    <xf numFmtId="167" fontId="374" fillId="0" borderId="0" xfId="0" applyNumberFormat="1" applyFont="1" applyFill="1" applyAlignment="1">
      <alignment horizontal="right"/>
    </xf>
    <xf numFmtId="170" fontId="375" fillId="0" borderId="0" xfId="0" applyNumberFormat="1" applyFont="1" applyFill="1" applyAlignment="1">
      <alignment horizontal="right"/>
    </xf>
    <xf numFmtId="167" fontId="376" fillId="0" borderId="0" xfId="0" applyNumberFormat="1" applyFont="1" applyFill="1" applyAlignment="1">
      <alignment horizontal="right"/>
    </xf>
    <xf numFmtId="0" fontId="377" fillId="0" borderId="0" xfId="0" applyFont="1" applyFill="1" applyAlignment="1">
      <alignment horizontal="left" indent="1"/>
    </xf>
    <xf numFmtId="167" fontId="378" fillId="0" borderId="0" xfId="0" applyNumberFormat="1" applyFont="1" applyFill="1" applyAlignment="1">
      <alignment horizontal="right"/>
    </xf>
    <xf numFmtId="37" fontId="379" fillId="0" borderId="0" xfId="0" applyNumberFormat="1" applyFont="1" applyFill="1" applyAlignment="1">
      <alignment horizontal="right"/>
    </xf>
    <xf numFmtId="168" fontId="380" fillId="0" borderId="0" xfId="0" applyNumberFormat="1" applyFont="1" applyFill="1" applyAlignment="1">
      <alignment horizontal="right"/>
    </xf>
    <xf numFmtId="168" fontId="381" fillId="0" borderId="0" xfId="0" applyNumberFormat="1" applyFont="1" applyFill="1" applyAlignment="1">
      <alignment horizontal="right"/>
    </xf>
    <xf numFmtId="167" fontId="382" fillId="0" borderId="0" xfId="0" applyNumberFormat="1" applyFont="1" applyFill="1" applyAlignment="1">
      <alignment horizontal="right"/>
    </xf>
    <xf numFmtId="37" fontId="383" fillId="0" borderId="2" xfId="0" applyNumberFormat="1" applyFont="1" applyFill="1" applyBorder="1" applyAlignment="1">
      <alignment horizontal="right"/>
    </xf>
    <xf numFmtId="168" fontId="384" fillId="0" borderId="2" xfId="0" applyNumberFormat="1" applyFont="1" applyFill="1" applyBorder="1" applyAlignment="1">
      <alignment horizontal="right"/>
    </xf>
    <xf numFmtId="170" fontId="385" fillId="0" borderId="2" xfId="0" applyNumberFormat="1" applyFont="1" applyFill="1" applyBorder="1" applyAlignment="1">
      <alignment horizontal="right"/>
    </xf>
    <xf numFmtId="168" fontId="386" fillId="0" borderId="2" xfId="0" applyNumberFormat="1" applyFont="1" applyFill="1" applyBorder="1" applyAlignment="1">
      <alignment horizontal="right"/>
    </xf>
    <xf numFmtId="167" fontId="387" fillId="0" borderId="0" xfId="0" applyNumberFormat="1" applyFont="1" applyFill="1" applyAlignment="1">
      <alignment horizontal="right"/>
    </xf>
    <xf numFmtId="172" fontId="388" fillId="0" borderId="0" xfId="0" applyNumberFormat="1" applyFont="1" applyFill="1" applyAlignment="1">
      <alignment horizontal="right"/>
    </xf>
    <xf numFmtId="172" fontId="389" fillId="0" borderId="0" xfId="0" applyNumberFormat="1" applyFont="1" applyFill="1" applyAlignment="1">
      <alignment horizontal="right"/>
    </xf>
    <xf numFmtId="172" fontId="390" fillId="0" borderId="0" xfId="0" applyNumberFormat="1" applyFont="1" applyFill="1" applyAlignment="1">
      <alignment horizontal="right"/>
    </xf>
    <xf numFmtId="172" fontId="391" fillId="0" borderId="0" xfId="0" applyNumberFormat="1" applyFont="1" applyFill="1" applyAlignment="1">
      <alignment horizontal="right"/>
    </xf>
    <xf numFmtId="0" fontId="335" fillId="0" borderId="0" xfId="0" applyFont="1" applyFill="1"/>
    <xf numFmtId="0" fontId="336" fillId="0" borderId="0" xfId="0" applyFont="1" applyFill="1" applyAlignment="1">
      <alignment horizontal="center"/>
    </xf>
    <xf numFmtId="0" fontId="337" fillId="0" borderId="4" xfId="0" applyFont="1" applyFill="1" applyBorder="1" applyAlignment="1">
      <alignment horizontal="center" vertical="center" wrapText="1"/>
    </xf>
    <xf numFmtId="0" fontId="338" fillId="0" borderId="0" xfId="0" applyFont="1" applyFill="1" applyAlignment="1">
      <alignment horizontal="center"/>
    </xf>
    <xf numFmtId="0" fontId="339" fillId="0" borderId="0" xfId="0" applyFont="1" applyFill="1" applyAlignment="1">
      <alignment horizontal="left"/>
    </xf>
    <xf numFmtId="167" fontId="340" fillId="0" borderId="0" xfId="0" applyNumberFormat="1" applyFont="1" applyFill="1" applyAlignment="1">
      <alignment horizontal="right"/>
    </xf>
    <xf numFmtId="167" fontId="341" fillId="0" borderId="0" xfId="0" applyNumberFormat="1" applyFont="1" applyFill="1" applyAlignment="1">
      <alignment horizontal="right"/>
    </xf>
    <xf numFmtId="167" fontId="342" fillId="0" borderId="0" xfId="0" applyNumberFormat="1" applyFont="1" applyFill="1" applyAlignment="1">
      <alignment horizontal="right"/>
    </xf>
    <xf numFmtId="170" fontId="343" fillId="0" borderId="0" xfId="0" applyNumberFormat="1" applyFont="1" applyFill="1" applyAlignment="1">
      <alignment horizontal="right"/>
    </xf>
    <xf numFmtId="167" fontId="344" fillId="0" borderId="0" xfId="0" applyNumberFormat="1" applyFont="1" applyFill="1" applyAlignment="1">
      <alignment horizontal="right"/>
    </xf>
    <xf numFmtId="0" fontId="345" fillId="0" borderId="0" xfId="0" applyFont="1" applyFill="1" applyAlignment="1">
      <alignment horizontal="left" indent="1"/>
    </xf>
    <xf numFmtId="167" fontId="346" fillId="0" borderId="0" xfId="0" applyNumberFormat="1" applyFont="1" applyFill="1" applyAlignment="1">
      <alignment horizontal="right"/>
    </xf>
    <xf numFmtId="167" fontId="347" fillId="0" borderId="0" xfId="0" applyNumberFormat="1" applyFont="1" applyFill="1" applyAlignment="1">
      <alignment horizontal="right"/>
    </xf>
    <xf numFmtId="167" fontId="348" fillId="0" borderId="0" xfId="0" applyNumberFormat="1" applyFont="1" applyFill="1" applyAlignment="1">
      <alignment horizontal="right"/>
    </xf>
    <xf numFmtId="167" fontId="349" fillId="0" borderId="0" xfId="0" applyNumberFormat="1" applyFont="1" applyFill="1" applyAlignment="1">
      <alignment horizontal="right"/>
    </xf>
    <xf numFmtId="0" fontId="350" fillId="0" borderId="0" xfId="0" applyFont="1" applyFill="1" applyAlignment="1">
      <alignment horizontal="left" indent="2"/>
    </xf>
    <xf numFmtId="0" fontId="351" fillId="0" borderId="0" xfId="0" applyNumberFormat="1" applyFont="1" applyFill="1" applyAlignment="1">
      <alignment horizontal="center"/>
    </xf>
    <xf numFmtId="37" fontId="352" fillId="0" borderId="0" xfId="0" applyNumberFormat="1" applyFont="1" applyFill="1" applyAlignment="1">
      <alignment horizontal="right"/>
    </xf>
    <xf numFmtId="168" fontId="353" fillId="0" borderId="0" xfId="0" applyNumberFormat="1" applyFont="1" applyFill="1" applyAlignment="1">
      <alignment horizontal="right"/>
    </xf>
    <xf numFmtId="168" fontId="354" fillId="0" borderId="0" xfId="0" applyNumberFormat="1" applyFont="1" applyFill="1" applyAlignment="1">
      <alignment horizontal="right"/>
    </xf>
    <xf numFmtId="0" fontId="355" fillId="0" borderId="0" xfId="0" applyFont="1" applyFill="1" applyAlignment="1">
      <alignment horizontal="left" indent="1"/>
    </xf>
    <xf numFmtId="167" fontId="356" fillId="0" borderId="0" xfId="0" applyNumberFormat="1" applyFont="1" applyFill="1" applyAlignment="1">
      <alignment horizontal="right"/>
    </xf>
    <xf numFmtId="37" fontId="357" fillId="0" borderId="2" xfId="0" applyNumberFormat="1" applyFont="1" applyFill="1" applyBorder="1" applyAlignment="1">
      <alignment horizontal="right"/>
    </xf>
    <xf numFmtId="168" fontId="358" fillId="0" borderId="2" xfId="0" applyNumberFormat="1" applyFont="1" applyFill="1" applyBorder="1" applyAlignment="1">
      <alignment horizontal="right"/>
    </xf>
    <xf numFmtId="170" fontId="359" fillId="0" borderId="2" xfId="0" applyNumberFormat="1" applyFont="1" applyFill="1" applyBorder="1" applyAlignment="1">
      <alignment horizontal="right"/>
    </xf>
    <xf numFmtId="168" fontId="360" fillId="0" borderId="2" xfId="0" applyNumberFormat="1" applyFont="1" applyFill="1" applyBorder="1" applyAlignment="1">
      <alignment horizontal="right"/>
    </xf>
    <xf numFmtId="0" fontId="361" fillId="0" borderId="0" xfId="0" applyFont="1" applyFill="1" applyAlignment="1">
      <alignment horizontal="left"/>
    </xf>
    <xf numFmtId="167" fontId="362" fillId="0" borderId="0" xfId="0" applyNumberFormat="1" applyFont="1" applyFill="1" applyAlignment="1">
      <alignment horizontal="right"/>
    </xf>
    <xf numFmtId="37" fontId="363" fillId="0" borderId="6" xfId="0" applyNumberFormat="1" applyFont="1" applyFill="1" applyBorder="1" applyAlignment="1">
      <alignment horizontal="right"/>
    </xf>
    <xf numFmtId="168" fontId="364" fillId="0" borderId="6" xfId="0" applyNumberFormat="1" applyFont="1" applyFill="1" applyBorder="1" applyAlignment="1">
      <alignment horizontal="right"/>
    </xf>
    <xf numFmtId="170" fontId="365" fillId="0" borderId="6" xfId="0" applyNumberFormat="1" applyFont="1" applyFill="1" applyBorder="1" applyAlignment="1">
      <alignment horizontal="right"/>
    </xf>
    <xf numFmtId="168" fontId="366" fillId="0" borderId="6" xfId="0" applyNumberFormat="1" applyFont="1" applyFill="1" applyBorder="1" applyAlignment="1">
      <alignment horizontal="right"/>
    </xf>
    <xf numFmtId="0" fontId="266" fillId="0" borderId="0" xfId="0" applyFont="1" applyFill="1"/>
    <xf numFmtId="0" fontId="267" fillId="0" borderId="0" xfId="0" applyFont="1" applyFill="1" applyAlignment="1">
      <alignment horizontal="center"/>
    </xf>
    <xf numFmtId="0" fontId="268" fillId="0" borderId="4" xfId="0" applyFont="1" applyFill="1" applyBorder="1" applyAlignment="1">
      <alignment horizontal="center" vertical="center" wrapText="1"/>
    </xf>
    <xf numFmtId="0" fontId="269" fillId="0" borderId="0" xfId="0" applyFont="1" applyFill="1" applyAlignment="1">
      <alignment horizontal="center"/>
    </xf>
    <xf numFmtId="0" fontId="270" fillId="0" borderId="0" xfId="0" applyFont="1" applyFill="1" applyAlignment="1">
      <alignment horizontal="left"/>
    </xf>
    <xf numFmtId="0" fontId="271" fillId="0" borderId="0" xfId="0" applyNumberFormat="1" applyFont="1" applyFill="1" applyAlignment="1">
      <alignment horizontal="right"/>
    </xf>
    <xf numFmtId="167" fontId="272" fillId="0" borderId="0" xfId="0" applyNumberFormat="1" applyFont="1" applyFill="1" applyAlignment="1">
      <alignment horizontal="right"/>
    </xf>
    <xf numFmtId="167" fontId="273" fillId="0" borderId="0" xfId="0" applyNumberFormat="1" applyFont="1" applyFill="1" applyAlignment="1">
      <alignment horizontal="right"/>
    </xf>
    <xf numFmtId="167" fontId="274" fillId="0" borderId="0" xfId="0" applyNumberFormat="1" applyFont="1" applyFill="1" applyAlignment="1">
      <alignment horizontal="right"/>
    </xf>
    <xf numFmtId="167" fontId="275" fillId="0" borderId="0" xfId="0" applyNumberFormat="1" applyFont="1" applyFill="1" applyAlignment="1">
      <alignment horizontal="right"/>
    </xf>
    <xf numFmtId="167" fontId="276" fillId="0" borderId="0" xfId="0" applyNumberFormat="1" applyFont="1" applyFill="1" applyAlignment="1">
      <alignment horizontal="right"/>
    </xf>
    <xf numFmtId="167" fontId="277" fillId="0" borderId="0" xfId="0" applyNumberFormat="1" applyFont="1" applyFill="1" applyAlignment="1">
      <alignment horizontal="right"/>
    </xf>
    <xf numFmtId="167" fontId="278" fillId="0" borderId="0" xfId="0" applyNumberFormat="1" applyFont="1" applyFill="1" applyAlignment="1">
      <alignment horizontal="right"/>
    </xf>
    <xf numFmtId="0" fontId="279" fillId="0" borderId="0" xfId="0" applyFont="1" applyFill="1" applyAlignment="1">
      <alignment horizontal="left" indent="1"/>
    </xf>
    <xf numFmtId="167" fontId="280" fillId="0" borderId="0" xfId="0" applyNumberFormat="1" applyFont="1" applyFill="1" applyAlignment="1">
      <alignment horizontal="right"/>
    </xf>
    <xf numFmtId="167" fontId="281" fillId="0" borderId="0" xfId="0" applyNumberFormat="1" applyFont="1" applyFill="1" applyAlignment="1">
      <alignment horizontal="right"/>
    </xf>
    <xf numFmtId="167" fontId="282" fillId="0" borderId="0" xfId="0" applyNumberFormat="1" applyFont="1" applyFill="1" applyAlignment="1">
      <alignment horizontal="right"/>
    </xf>
    <xf numFmtId="167" fontId="283" fillId="0" borderId="0" xfId="0" applyNumberFormat="1" applyFont="1" applyFill="1" applyAlignment="1">
      <alignment horizontal="right"/>
    </xf>
    <xf numFmtId="167" fontId="284" fillId="0" borderId="0" xfId="0" applyNumberFormat="1" applyFont="1" applyFill="1" applyAlignment="1">
      <alignment horizontal="right"/>
    </xf>
    <xf numFmtId="167" fontId="285" fillId="0" borderId="0" xfId="0" applyNumberFormat="1" applyFont="1" applyFill="1" applyAlignment="1">
      <alignment horizontal="right"/>
    </xf>
    <xf numFmtId="167" fontId="286" fillId="0" borderId="0" xfId="0" applyNumberFormat="1" applyFont="1" applyFill="1" applyAlignment="1">
      <alignment horizontal="right"/>
    </xf>
    <xf numFmtId="167" fontId="287" fillId="0" borderId="0" xfId="0" applyNumberFormat="1" applyFont="1" applyFill="1" applyAlignment="1">
      <alignment horizontal="right"/>
    </xf>
    <xf numFmtId="167" fontId="288" fillId="0" borderId="0" xfId="0" applyNumberFormat="1" applyFont="1" applyFill="1" applyAlignment="1">
      <alignment horizontal="right"/>
    </xf>
    <xf numFmtId="167" fontId="289" fillId="0" borderId="0" xfId="0" applyNumberFormat="1" applyFont="1" applyFill="1" applyAlignment="1">
      <alignment horizontal="right"/>
    </xf>
    <xf numFmtId="173" fontId="290" fillId="0" borderId="0" xfId="0" applyNumberFormat="1" applyFont="1" applyFill="1" applyAlignment="1">
      <alignment horizontal="right"/>
    </xf>
    <xf numFmtId="168" fontId="291" fillId="0" borderId="0" xfId="0" applyNumberFormat="1" applyFont="1" applyFill="1" applyAlignment="1">
      <alignment horizontal="right"/>
    </xf>
    <xf numFmtId="37" fontId="292" fillId="0" borderId="0" xfId="0" applyNumberFormat="1" applyFont="1" applyFill="1" applyAlignment="1">
      <alignment horizontal="right"/>
    </xf>
    <xf numFmtId="37" fontId="293" fillId="0" borderId="0" xfId="0" applyNumberFormat="1" applyFont="1" applyFill="1" applyAlignment="1">
      <alignment horizontal="right"/>
    </xf>
    <xf numFmtId="37" fontId="294" fillId="0" borderId="0" xfId="0" applyNumberFormat="1" applyFont="1" applyFill="1" applyAlignment="1">
      <alignment horizontal="right"/>
    </xf>
    <xf numFmtId="167" fontId="295" fillId="0" borderId="0" xfId="0" applyNumberFormat="1" applyFont="1" applyFill="1" applyAlignment="1">
      <alignment horizontal="right"/>
    </xf>
    <xf numFmtId="167" fontId="296" fillId="0" borderId="0" xfId="0" applyNumberFormat="1" applyFont="1" applyFill="1" applyAlignment="1">
      <alignment horizontal="right"/>
    </xf>
    <xf numFmtId="167" fontId="297" fillId="0" borderId="0" xfId="0" applyNumberFormat="1" applyFont="1" applyFill="1" applyAlignment="1">
      <alignment horizontal="right"/>
    </xf>
    <xf numFmtId="167" fontId="298" fillId="0" borderId="0" xfId="0" applyNumberFormat="1" applyFont="1" applyFill="1" applyAlignment="1">
      <alignment horizontal="right"/>
    </xf>
    <xf numFmtId="167" fontId="299" fillId="0" borderId="0" xfId="0" applyNumberFormat="1" applyFont="1" applyFill="1" applyAlignment="1">
      <alignment horizontal="right"/>
    </xf>
    <xf numFmtId="167" fontId="300" fillId="0" borderId="0" xfId="0" applyNumberFormat="1" applyFont="1" applyFill="1" applyAlignment="1">
      <alignment horizontal="right"/>
    </xf>
    <xf numFmtId="167" fontId="301" fillId="0" borderId="0" xfId="0" applyNumberFormat="1" applyFont="1" applyFill="1" applyAlignment="1">
      <alignment horizontal="right"/>
    </xf>
    <xf numFmtId="167" fontId="302" fillId="0" borderId="2" xfId="0" applyNumberFormat="1" applyFont="1" applyFill="1" applyBorder="1" applyAlignment="1">
      <alignment horizontal="right"/>
    </xf>
    <xf numFmtId="167" fontId="303" fillId="0" borderId="0" xfId="0" applyNumberFormat="1" applyFont="1" applyFill="1" applyAlignment="1">
      <alignment horizontal="right"/>
    </xf>
    <xf numFmtId="167" fontId="304" fillId="0" borderId="0" xfId="0" applyNumberFormat="1" applyFont="1" applyFill="1" applyAlignment="1">
      <alignment horizontal="right"/>
    </xf>
    <xf numFmtId="167" fontId="305" fillId="0" borderId="0" xfId="0" applyNumberFormat="1" applyFont="1" applyFill="1" applyAlignment="1">
      <alignment horizontal="right"/>
    </xf>
    <xf numFmtId="167" fontId="306" fillId="0" borderId="0" xfId="0" applyNumberFormat="1" applyFont="1" applyFill="1" applyAlignment="1">
      <alignment horizontal="right"/>
    </xf>
    <xf numFmtId="167" fontId="307" fillId="0" borderId="0" xfId="0" applyNumberFormat="1" applyFont="1" applyFill="1" applyAlignment="1">
      <alignment horizontal="right"/>
    </xf>
    <xf numFmtId="37" fontId="308" fillId="0" borderId="0" xfId="0" applyNumberFormat="1" applyFont="1" applyFill="1" applyAlignment="1">
      <alignment horizontal="right"/>
    </xf>
    <xf numFmtId="167" fontId="309" fillId="0" borderId="0" xfId="0" applyNumberFormat="1" applyFont="1" applyFill="1" applyAlignment="1">
      <alignment horizontal="right"/>
    </xf>
    <xf numFmtId="167" fontId="310" fillId="0" borderId="2" xfId="0" applyNumberFormat="1" applyFont="1" applyFill="1" applyBorder="1" applyAlignment="1">
      <alignment horizontal="right"/>
    </xf>
    <xf numFmtId="167" fontId="311" fillId="0" borderId="0" xfId="0" applyNumberFormat="1" applyFont="1" applyFill="1" applyAlignment="1">
      <alignment horizontal="right"/>
    </xf>
    <xf numFmtId="167" fontId="312" fillId="0" borderId="0" xfId="0" applyNumberFormat="1" applyFont="1" applyFill="1" applyAlignment="1">
      <alignment horizontal="right"/>
    </xf>
    <xf numFmtId="167" fontId="313" fillId="0" borderId="0" xfId="0" applyNumberFormat="1" applyFont="1" applyFill="1" applyAlignment="1">
      <alignment horizontal="right"/>
    </xf>
    <xf numFmtId="167" fontId="314" fillId="0" borderId="0" xfId="0" applyNumberFormat="1" applyFont="1" applyFill="1" applyAlignment="1">
      <alignment horizontal="right"/>
    </xf>
    <xf numFmtId="167" fontId="315" fillId="0" borderId="0" xfId="0" applyNumberFormat="1" applyFont="1" applyFill="1" applyAlignment="1">
      <alignment horizontal="right"/>
    </xf>
    <xf numFmtId="167" fontId="316" fillId="0" borderId="0" xfId="0" applyNumberFormat="1" applyFont="1" applyFill="1" applyAlignment="1">
      <alignment horizontal="right"/>
    </xf>
    <xf numFmtId="167" fontId="317" fillId="0" borderId="0" xfId="0" applyNumberFormat="1" applyFont="1" applyFill="1" applyAlignment="1">
      <alignment horizontal="right"/>
    </xf>
    <xf numFmtId="167" fontId="318" fillId="0" borderId="2" xfId="0" applyNumberFormat="1" applyFont="1" applyFill="1" applyBorder="1" applyAlignment="1">
      <alignment horizontal="right"/>
    </xf>
    <xf numFmtId="37" fontId="319" fillId="0" borderId="0" xfId="0" applyNumberFormat="1" applyFont="1" applyFill="1" applyAlignment="1">
      <alignment horizontal="right"/>
    </xf>
    <xf numFmtId="37" fontId="320" fillId="0" borderId="2" xfId="0" applyNumberFormat="1" applyFont="1" applyFill="1" applyBorder="1" applyAlignment="1">
      <alignment horizontal="right"/>
    </xf>
    <xf numFmtId="37" fontId="321" fillId="0" borderId="2" xfId="0" applyNumberFormat="1" applyFont="1" applyFill="1" applyBorder="1" applyAlignment="1">
      <alignment horizontal="right"/>
    </xf>
    <xf numFmtId="168" fontId="322" fillId="0" borderId="2" xfId="0" applyNumberFormat="1" applyFont="1" applyFill="1" applyBorder="1" applyAlignment="1">
      <alignment horizontal="right"/>
    </xf>
    <xf numFmtId="168" fontId="323" fillId="0" borderId="2" xfId="0" applyNumberFormat="1" applyFont="1" applyFill="1" applyBorder="1" applyAlignment="1">
      <alignment horizontal="right"/>
    </xf>
    <xf numFmtId="37" fontId="324" fillId="0" borderId="2" xfId="0" applyNumberFormat="1" applyFont="1" applyFill="1" applyBorder="1" applyAlignment="1">
      <alignment horizontal="right"/>
    </xf>
    <xf numFmtId="37" fontId="325" fillId="0" borderId="2" xfId="0" applyNumberFormat="1" applyFont="1" applyFill="1" applyBorder="1" applyAlignment="1">
      <alignment horizontal="right"/>
    </xf>
    <xf numFmtId="37" fontId="326" fillId="0" borderId="2" xfId="0" applyNumberFormat="1" applyFont="1" applyFill="1" applyBorder="1" applyAlignment="1">
      <alignment horizontal="right"/>
    </xf>
    <xf numFmtId="167" fontId="327" fillId="0" borderId="0" xfId="0" applyNumberFormat="1" applyFont="1" applyFill="1" applyAlignment="1">
      <alignment horizontal="right"/>
    </xf>
    <xf numFmtId="169" fontId="328" fillId="0" borderId="0" xfId="0" applyNumberFormat="1" applyFont="1" applyFill="1" applyAlignment="1">
      <alignment horizontal="right"/>
    </xf>
    <xf numFmtId="169" fontId="329" fillId="0" borderId="0" xfId="0" applyNumberFormat="1" applyFont="1" applyFill="1" applyAlignment="1">
      <alignment horizontal="right"/>
    </xf>
    <xf numFmtId="169" fontId="330" fillId="0" borderId="0" xfId="0" applyNumberFormat="1" applyFont="1" applyFill="1" applyAlignment="1">
      <alignment horizontal="right"/>
    </xf>
    <xf numFmtId="169" fontId="331" fillId="0" borderId="0" xfId="0" applyNumberFormat="1" applyFont="1" applyFill="1" applyAlignment="1">
      <alignment horizontal="right"/>
    </xf>
    <xf numFmtId="169" fontId="332" fillId="0" borderId="0" xfId="0" applyNumberFormat="1" applyFont="1" applyFill="1" applyAlignment="1">
      <alignment horizontal="right"/>
    </xf>
    <xf numFmtId="169" fontId="333" fillId="0" borderId="0" xfId="0" applyNumberFormat="1" applyFont="1" applyFill="1" applyAlignment="1">
      <alignment horizontal="right"/>
    </xf>
    <xf numFmtId="169" fontId="334" fillId="0" borderId="0" xfId="0" applyNumberFormat="1" applyFont="1" applyFill="1" applyAlignment="1">
      <alignment horizontal="right"/>
    </xf>
    <xf numFmtId="0" fontId="224" fillId="0" borderId="0" xfId="0" applyFont="1" applyFill="1"/>
    <xf numFmtId="0" fontId="225" fillId="0" borderId="0" xfId="0" applyFont="1" applyFill="1" applyAlignment="1">
      <alignment horizontal="center"/>
    </xf>
    <xf numFmtId="0" fontId="226" fillId="0" borderId="4" xfId="0" applyFont="1" applyFill="1" applyBorder="1" applyAlignment="1">
      <alignment horizontal="center" vertical="center" wrapText="1"/>
    </xf>
    <xf numFmtId="0" fontId="227" fillId="0" borderId="0" xfId="0" applyFont="1" applyFill="1" applyAlignment="1">
      <alignment horizontal="center"/>
    </xf>
    <xf numFmtId="0" fontId="228" fillId="0" borderId="0" xfId="0" applyFont="1" applyFill="1" applyAlignment="1">
      <alignment horizontal="left"/>
    </xf>
    <xf numFmtId="167" fontId="229" fillId="0" borderId="0" xfId="0" applyNumberFormat="1" applyFont="1" applyFill="1" applyAlignment="1">
      <alignment horizontal="right"/>
    </xf>
    <xf numFmtId="167" fontId="230" fillId="0" borderId="0" xfId="0" applyNumberFormat="1" applyFont="1" applyFill="1" applyAlignment="1">
      <alignment horizontal="right"/>
    </xf>
    <xf numFmtId="167" fontId="231" fillId="0" borderId="0" xfId="0" applyNumberFormat="1" applyFont="1" applyFill="1" applyAlignment="1">
      <alignment horizontal="right"/>
    </xf>
    <xf numFmtId="167" fontId="232" fillId="0" borderId="0" xfId="0" applyNumberFormat="1" applyFont="1" applyFill="1" applyAlignment="1">
      <alignment horizontal="right"/>
    </xf>
    <xf numFmtId="167" fontId="233" fillId="0" borderId="0" xfId="0" applyNumberFormat="1" applyFont="1" applyFill="1" applyAlignment="1">
      <alignment horizontal="right"/>
    </xf>
    <xf numFmtId="37" fontId="234" fillId="0" borderId="0" xfId="0" applyNumberFormat="1" applyFont="1" applyFill="1" applyAlignment="1">
      <alignment horizontal="right"/>
    </xf>
    <xf numFmtId="0" fontId="235" fillId="0" borderId="0" xfId="0" applyFont="1" applyFill="1" applyAlignment="1">
      <alignment horizontal="left" indent="1"/>
    </xf>
    <xf numFmtId="167" fontId="236" fillId="0" borderId="0" xfId="0" applyNumberFormat="1" applyFont="1" applyFill="1" applyAlignment="1">
      <alignment horizontal="right"/>
    </xf>
    <xf numFmtId="167" fontId="237" fillId="0" borderId="0" xfId="0" applyNumberFormat="1" applyFont="1" applyFill="1" applyAlignment="1">
      <alignment horizontal="right"/>
    </xf>
    <xf numFmtId="167" fontId="238" fillId="0" borderId="0" xfId="0" applyNumberFormat="1" applyFont="1" applyFill="1" applyAlignment="1">
      <alignment horizontal="right"/>
    </xf>
    <xf numFmtId="167" fontId="239" fillId="0" borderId="0" xfId="0" applyNumberFormat="1" applyFont="1" applyFill="1" applyAlignment="1">
      <alignment horizontal="right"/>
    </xf>
    <xf numFmtId="167" fontId="240" fillId="0" borderId="0" xfId="0" applyNumberFormat="1" applyFont="1" applyFill="1" applyAlignment="1">
      <alignment horizontal="right"/>
    </xf>
    <xf numFmtId="0" fontId="241" fillId="0" borderId="0" xfId="0" applyFont="1" applyFill="1" applyAlignment="1">
      <alignment horizontal="left" indent="2"/>
    </xf>
    <xf numFmtId="167" fontId="242" fillId="0" borderId="0" xfId="0" applyNumberFormat="1" applyFont="1" applyFill="1" applyAlignment="1">
      <alignment horizontal="center"/>
    </xf>
    <xf numFmtId="37" fontId="243" fillId="0" borderId="0" xfId="0" applyNumberFormat="1" applyFont="1" applyFill="1" applyAlignment="1">
      <alignment horizontal="right"/>
    </xf>
    <xf numFmtId="37" fontId="244" fillId="0" borderId="0" xfId="0" applyNumberFormat="1" applyFont="1" applyFill="1" applyAlignment="1">
      <alignment horizontal="right"/>
    </xf>
    <xf numFmtId="168" fontId="245" fillId="0" borderId="0" xfId="0" applyNumberFormat="1" applyFont="1" applyFill="1" applyAlignment="1">
      <alignment horizontal="right"/>
    </xf>
    <xf numFmtId="168" fontId="246" fillId="0" borderId="0" xfId="0" applyNumberFormat="1" applyFont="1" applyFill="1" applyAlignment="1">
      <alignment horizontal="right"/>
    </xf>
    <xf numFmtId="0" fontId="247" fillId="0" borderId="0" xfId="0" applyFont="1" applyFill="1" applyAlignment="1">
      <alignment horizontal="left" indent="2"/>
    </xf>
    <xf numFmtId="167" fontId="248" fillId="0" borderId="0" xfId="0" applyNumberFormat="1" applyFont="1" applyFill="1" applyAlignment="1">
      <alignment horizontal="right"/>
    </xf>
    <xf numFmtId="37" fontId="249" fillId="0" borderId="2" xfId="0" applyNumberFormat="1" applyFont="1" applyFill="1" applyBorder="1" applyAlignment="1">
      <alignment horizontal="right"/>
    </xf>
    <xf numFmtId="37" fontId="250" fillId="0" borderId="2" xfId="0" applyNumberFormat="1" applyFont="1" applyFill="1" applyBorder="1" applyAlignment="1">
      <alignment horizontal="right"/>
    </xf>
    <xf numFmtId="168" fontId="251" fillId="0" borderId="2" xfId="0" applyNumberFormat="1" applyFont="1" applyFill="1" applyBorder="1" applyAlignment="1">
      <alignment horizontal="right"/>
    </xf>
    <xf numFmtId="168" fontId="252" fillId="0" borderId="2" xfId="0" applyNumberFormat="1" applyFont="1" applyFill="1" applyBorder="1" applyAlignment="1">
      <alignment horizontal="right"/>
    </xf>
    <xf numFmtId="37" fontId="253" fillId="0" borderId="2" xfId="0" applyNumberFormat="1" applyFont="1" applyFill="1" applyBorder="1" applyAlignment="1">
      <alignment horizontal="right"/>
    </xf>
    <xf numFmtId="0" fontId="254" fillId="0" borderId="0" xfId="0" applyFont="1" applyFill="1" applyAlignment="1">
      <alignment horizontal="left" indent="1"/>
    </xf>
    <xf numFmtId="167" fontId="255" fillId="0" borderId="0" xfId="0" applyNumberFormat="1" applyFont="1" applyFill="1" applyAlignment="1">
      <alignment horizontal="right"/>
    </xf>
    <xf numFmtId="37" fontId="256" fillId="0" borderId="6" xfId="0" applyNumberFormat="1" applyFont="1" applyFill="1" applyBorder="1" applyAlignment="1">
      <alignment horizontal="right"/>
    </xf>
    <xf numFmtId="37" fontId="257" fillId="0" borderId="6" xfId="0" applyNumberFormat="1" applyFont="1" applyFill="1" applyBorder="1" applyAlignment="1">
      <alignment horizontal="right"/>
    </xf>
    <xf numFmtId="168" fontId="258" fillId="0" borderId="6" xfId="0" applyNumberFormat="1" applyFont="1" applyFill="1" applyBorder="1" applyAlignment="1">
      <alignment horizontal="right"/>
    </xf>
    <xf numFmtId="168" fontId="259" fillId="0" borderId="6" xfId="0" applyNumberFormat="1" applyFont="1" applyFill="1" applyBorder="1" applyAlignment="1">
      <alignment horizontal="right"/>
    </xf>
    <xf numFmtId="37" fontId="260" fillId="0" borderId="6" xfId="0" applyNumberFormat="1" applyFont="1" applyFill="1" applyBorder="1" applyAlignment="1">
      <alignment horizontal="right"/>
    </xf>
    <xf numFmtId="0" fontId="261" fillId="0" borderId="0" xfId="0" applyFont="1" applyFill="1" applyAlignment="1">
      <alignment horizontal="left"/>
    </xf>
    <xf numFmtId="0" fontId="262" fillId="0" borderId="0" xfId="0" applyFont="1" applyFill="1" applyAlignment="1">
      <alignment horizontal="left" indent="1"/>
    </xf>
    <xf numFmtId="0" fontId="263" fillId="0" borderId="0" xfId="0" applyFont="1" applyFill="1" applyAlignment="1">
      <alignment horizontal="left" indent="2"/>
    </xf>
    <xf numFmtId="0" fontId="264" fillId="0" borderId="0" xfId="0" applyFont="1" applyFill="1" applyAlignment="1">
      <alignment horizontal="left" indent="2"/>
    </xf>
    <xf numFmtId="0" fontId="265" fillId="0" borderId="0" xfId="0" applyFont="1" applyFill="1" applyAlignment="1">
      <alignment horizontal="left" indent="1"/>
    </xf>
    <xf numFmtId="0" fontId="6" fillId="0" borderId="4" xfId="0" applyFont="1" applyFill="1" applyBorder="1" applyAlignment="1">
      <alignment horizontal="center" vertical="center" wrapText="1"/>
    </xf>
    <xf numFmtId="0" fontId="0" fillId="0" borderId="0" xfId="0" applyFill="1"/>
    <xf numFmtId="0" fontId="395" fillId="0" borderId="0" xfId="0" applyFont="1" applyFill="1"/>
  </cellXfs>
  <cellStyles count="16">
    <cellStyle name="Comma 2" xfId="4"/>
    <cellStyle name="Comma 3" xfId="5"/>
    <cellStyle name="Comma 4" xfId="3"/>
    <cellStyle name="Currency 2" xfId="6"/>
    <cellStyle name="Currency 3" xfId="7"/>
    <cellStyle name="Currency 4" xfId="8"/>
    <cellStyle name="Currency 5" xfId="2"/>
    <cellStyle name="Normal" xfId="0" builtinId="0"/>
    <cellStyle name="Normal 2" xfId="1"/>
    <cellStyle name="Normal 2 2" xfId="9"/>
    <cellStyle name="Normal 2_JV09G-PPA April 2012" xfId="10"/>
    <cellStyle name="Normal 3" xfId="11"/>
    <cellStyle name="Normal 4" xfId="15"/>
    <cellStyle name="Style 1" xfId="12"/>
    <cellStyle name="Style 1 2" xfId="13"/>
    <cellStyle name="Style 1_JV09G-PPA April 201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RRRRCN\EXCEL\WORKBOOK\0595JV.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RRRRCN\EXCEL\WORKBOOK\1194WORK.XLW"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OXSF01\VOL1\ACG\CLAUSES\FUEL\CURRFUEL\100398TU.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RRRRCN\EXCEL\WORKBOOK\OBF.XLW"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CG\CLAUSES\FUEL\GENERAL\0795TRUE.XLW"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XLS"/>
      <sheetName val="SUPERFUND"/>
      <sheetName val="Early Capacity Payments"/>
      <sheetName val="PCICS Accounts"/>
      <sheetName val="OBO DEF TAX"/>
      <sheetName val="Deferred Compensation"/>
      <sheetName val="Injuries &amp; Damages"/>
      <sheetName val="FTI"/>
      <sheetName val="Storm Fund Earn Gross Up"/>
      <sheetName val="Nucl Decomm Fund Earn Gross Up"/>
      <sheetName val="TXFORCST.XLS"/>
      <sheetName val="Forecast"/>
      <sheetName val="NUCL.XLS"/>
      <sheetName val="Nucl Fuel Interest (Cap &amp; Exp)"/>
      <sheetName val="Analysis of 518"/>
      <sheetName val="NF Expense 518"/>
      <sheetName val="TP Fuel Lease Chrg"/>
      <sheetName val="SL Fuel Lease Chrg"/>
      <sheetName val="TxDprTUp"/>
      <sheetName val="BKTXVAR.XLS"/>
      <sheetName val="UNBILREV.XLS"/>
      <sheetName val="Bad Debts"/>
      <sheetName val="SITRP"/>
      <sheetName val="OBO Income Taxes"/>
      <sheetName val="MX Entries"/>
      <sheetName val="AFUDC"/>
      <sheetName val="CLSREC.XLS"/>
      <sheetName val="A19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_CHG.XLS"/>
      <sheetName val="PCICS"/>
      <sheetName val="Instructions"/>
      <sheetName val="Out of Period"/>
      <sheetName val="AFDC"/>
      <sheetName val="AFUDC - Add'l Perm Diff"/>
      <sheetName val="ISFPLSUB"/>
      <sheetName val="BSANOV94"/>
      <sheetName val="BSLNOV94"/>
      <sheetName val="SITRP"/>
      <sheetName val="MX Detail"/>
      <sheetName val="Utility"/>
      <sheetName val="OBO Income Taxes"/>
      <sheetName val="OBO Monthly"/>
      <sheetName val="OBO 12 Months"/>
      <sheetName val="Other Inc Tax Exp - FPL Consol"/>
      <sheetName val="OTHS1293.XLS"/>
      <sheetName val="FPL Consolidated"/>
      <sheetName val="EFRT"/>
      <sheetName val="Pension"/>
      <sheetName val="JV69.XLS"/>
      <sheetName val="JV20"/>
      <sheetName val="INCOME.XLS"/>
      <sheetName val="JVREV.XLS"/>
      <sheetName val="DEFTAXES.XLS"/>
      <sheetName val="JVTAX.XLS"/>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PSC TU"/>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94OBF.XLS (2)"/>
      <sheetName val="0394OBF.XLS"/>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ures"/>
      <sheetName val="A2 (Mo A)"/>
      <sheetName val="A2 (Mo B)"/>
      <sheetName val="A2 (Mo C)"/>
      <sheetName val="A2 (Mo D)"/>
      <sheetName val="A2 (Mo E)"/>
      <sheetName val="A2 (Mo F)"/>
      <sheetName val="FPSC true-up"/>
      <sheetName val="E-1b"/>
      <sheetName val="Rev &amp; Rate Rpt (Mo A)"/>
      <sheetName val="Rev &amp; Rate Rpt (Mo B)"/>
      <sheetName val="Rev &amp; Rate Rpt (Mo C)"/>
      <sheetName val="Rev &amp; Rate Rpt (Mo D)"/>
      <sheetName val="Rev &amp; Rate Rpt (Mo E)"/>
      <sheetName val="Rev &amp; Rate Rpt (Mo F)"/>
      <sheetName val="nuc-curr"/>
      <sheetName val="NF Exp 518 (Mo A)"/>
      <sheetName val="NF Exp 518 (Mo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81"/>
  <sheetViews>
    <sheetView showGridLines="0" tabSelected="1" workbookViewId="0">
      <pane xSplit="2" ySplit="9" topLeftCell="C10" activePane="bottomRight" state="frozen"/>
      <selection pane="topRight"/>
      <selection pane="bottomLeft"/>
      <selection pane="bottomRight" activeCell="B3" sqref="B3"/>
    </sheetView>
  </sheetViews>
  <sheetFormatPr defaultRowHeight="14.4" x14ac:dyDescent="0.3"/>
  <cols>
    <col min="1" max="1" width="5.44140625" style="2" customWidth="1"/>
    <col min="2" max="2" width="54.6640625" style="2" customWidth="1"/>
    <col min="3" max="10" width="13.6640625" style="2" customWidth="1"/>
    <col min="11" max="16384" width="8.88671875" style="2"/>
  </cols>
  <sheetData>
    <row r="1" spans="1:10" s="393" customFormat="1" x14ac:dyDescent="0.3">
      <c r="B1" s="393" t="s">
        <v>191</v>
      </c>
    </row>
    <row r="2" spans="1:10" s="393" customFormat="1" x14ac:dyDescent="0.3">
      <c r="B2" s="393" t="s">
        <v>192</v>
      </c>
    </row>
    <row r="3" spans="1:10" x14ac:dyDescent="0.3">
      <c r="A3" s="1"/>
      <c r="B3" s="1"/>
      <c r="C3" s="1"/>
      <c r="D3" s="1"/>
      <c r="E3" s="1"/>
      <c r="F3" s="1"/>
      <c r="G3" s="1"/>
      <c r="H3" s="1"/>
      <c r="I3" s="1"/>
      <c r="J3" s="1"/>
    </row>
    <row r="4" spans="1:10" x14ac:dyDescent="0.3">
      <c r="D4" s="3" t="s">
        <v>56</v>
      </c>
    </row>
    <row r="5" spans="1:10" x14ac:dyDescent="0.3">
      <c r="A5" s="1"/>
      <c r="B5" s="1"/>
      <c r="C5" s="1"/>
      <c r="D5" s="1"/>
      <c r="E5" s="1"/>
      <c r="F5" s="1"/>
      <c r="G5" s="1"/>
      <c r="H5" s="1"/>
      <c r="I5" s="1"/>
      <c r="J5" s="1"/>
    </row>
    <row r="6" spans="1:10" x14ac:dyDescent="0.3">
      <c r="B6" s="4" t="s">
        <v>0</v>
      </c>
      <c r="C6" s="4" t="s">
        <v>1</v>
      </c>
      <c r="D6" s="4" t="s">
        <v>2</v>
      </c>
      <c r="E6" s="4" t="s">
        <v>3</v>
      </c>
      <c r="F6" s="4" t="s">
        <v>4</v>
      </c>
      <c r="G6" s="4" t="s">
        <v>5</v>
      </c>
      <c r="H6" s="4" t="s">
        <v>6</v>
      </c>
      <c r="I6" s="4" t="s">
        <v>7</v>
      </c>
      <c r="J6" s="4" t="s">
        <v>8</v>
      </c>
    </row>
    <row r="7" spans="1:10" x14ac:dyDescent="0.3">
      <c r="A7" s="1"/>
      <c r="B7" s="1"/>
      <c r="C7" s="1"/>
      <c r="D7" s="1"/>
      <c r="E7" s="1"/>
      <c r="F7" s="1"/>
      <c r="G7" s="1"/>
      <c r="H7" s="1"/>
      <c r="I7" s="1"/>
      <c r="J7" s="1"/>
    </row>
    <row r="8" spans="1:10" x14ac:dyDescent="0.3">
      <c r="A8" s="391" t="s">
        <v>9</v>
      </c>
      <c r="B8" s="391" t="s">
        <v>52</v>
      </c>
      <c r="C8" s="391" t="s">
        <v>57</v>
      </c>
      <c r="D8" s="392"/>
      <c r="E8" s="392"/>
      <c r="F8" s="392"/>
      <c r="G8" s="391" t="s">
        <v>58</v>
      </c>
      <c r="H8" s="392"/>
      <c r="I8" s="392"/>
      <c r="J8" s="391"/>
    </row>
    <row r="9" spans="1:10" x14ac:dyDescent="0.3">
      <c r="A9" s="391"/>
      <c r="B9" s="391"/>
      <c r="C9" s="5" t="s">
        <v>10</v>
      </c>
      <c r="D9" s="5" t="s">
        <v>59</v>
      </c>
      <c r="E9" s="5" t="s">
        <v>60</v>
      </c>
      <c r="F9" s="5" t="s">
        <v>61</v>
      </c>
      <c r="G9" s="5" t="s">
        <v>10</v>
      </c>
      <c r="H9" s="5" t="s">
        <v>59</v>
      </c>
      <c r="I9" s="5" t="s">
        <v>60</v>
      </c>
      <c r="J9" s="5" t="s">
        <v>61</v>
      </c>
    </row>
    <row r="10" spans="1:10" x14ac:dyDescent="0.3">
      <c r="A10" s="6" t="s">
        <v>12</v>
      </c>
      <c r="B10" s="7" t="s">
        <v>62</v>
      </c>
      <c r="C10" s="8" t="s">
        <v>52</v>
      </c>
      <c r="D10" s="9" t="s">
        <v>52</v>
      </c>
      <c r="E10" s="9" t="s">
        <v>52</v>
      </c>
      <c r="F10" s="10" t="s">
        <v>52</v>
      </c>
      <c r="G10" s="11" t="s">
        <v>52</v>
      </c>
      <c r="H10" s="12" t="s">
        <v>52</v>
      </c>
      <c r="I10" s="12" t="s">
        <v>52</v>
      </c>
      <c r="J10" s="13" t="s">
        <v>52</v>
      </c>
    </row>
    <row r="11" spans="1:10" x14ac:dyDescent="0.3">
      <c r="A11" s="6" t="s">
        <v>13</v>
      </c>
      <c r="B11" s="14" t="s">
        <v>63</v>
      </c>
      <c r="C11" s="15">
        <v>314843953.95999998</v>
      </c>
      <c r="D11" s="16">
        <v>295856825</v>
      </c>
      <c r="E11" s="16">
        <f t="shared" ref="E11:E18" si="0">C11 - D11</f>
        <v>18987128.959999979</v>
      </c>
      <c r="F11" s="17">
        <f t="shared" ref="F11:F18" si="1">IF(D11 =0,0,( C11 - D11 ) / D11 )</f>
        <v>6.417674819568546E-2</v>
      </c>
      <c r="G11" s="18">
        <v>1749093670</v>
      </c>
      <c r="H11" s="19">
        <v>1538525035</v>
      </c>
      <c r="I11" s="19">
        <f t="shared" ref="I11:I18" si="2">G11 - H11</f>
        <v>210568635</v>
      </c>
      <c r="J11" s="20">
        <f t="shared" ref="J11:J18" si="3">IF(H11 =0,0,( G11 - H11 ) / H11 )</f>
        <v>0.13686396399782991</v>
      </c>
    </row>
    <row r="12" spans="1:10" x14ac:dyDescent="0.3">
      <c r="A12" s="6" t="s">
        <v>15</v>
      </c>
      <c r="B12" s="14" t="s">
        <v>14</v>
      </c>
      <c r="C12" s="21">
        <v>2227998.65</v>
      </c>
      <c r="D12" s="22">
        <v>2272121</v>
      </c>
      <c r="E12" s="22">
        <f t="shared" si="0"/>
        <v>-44122.350000000093</v>
      </c>
      <c r="F12" s="23">
        <f t="shared" si="1"/>
        <v>-1.9419014216232364E-2</v>
      </c>
      <c r="G12" s="24">
        <v>12173599</v>
      </c>
      <c r="H12" s="25">
        <v>12654348</v>
      </c>
      <c r="I12" s="25">
        <f t="shared" si="2"/>
        <v>-480749</v>
      </c>
      <c r="J12" s="26">
        <f t="shared" si="3"/>
        <v>-3.7990815488873862E-2</v>
      </c>
    </row>
    <row r="13" spans="1:10" x14ac:dyDescent="0.3">
      <c r="A13" s="6" t="s">
        <v>16</v>
      </c>
      <c r="B13" s="14" t="s">
        <v>64</v>
      </c>
      <c r="C13" s="21">
        <v>-2666273.19</v>
      </c>
      <c r="D13" s="22">
        <v>-5833323.2279666364</v>
      </c>
      <c r="E13" s="22">
        <f t="shared" si="0"/>
        <v>3167050.0379666365</v>
      </c>
      <c r="F13" s="23">
        <f t="shared" si="1"/>
        <v>-0.54292380418470276</v>
      </c>
      <c r="G13" s="24">
        <v>-50485661</v>
      </c>
      <c r="H13" s="25">
        <v>-45314337</v>
      </c>
      <c r="I13" s="25">
        <f t="shared" si="2"/>
        <v>-5171324</v>
      </c>
      <c r="J13" s="26">
        <f t="shared" si="3"/>
        <v>0.11412114448458112</v>
      </c>
    </row>
    <row r="14" spans="1:10" x14ac:dyDescent="0.3">
      <c r="A14" s="6" t="s">
        <v>17</v>
      </c>
      <c r="B14" s="14" t="s">
        <v>65</v>
      </c>
      <c r="C14" s="21">
        <v>-1666238.51</v>
      </c>
      <c r="D14" s="22">
        <v>-650000</v>
      </c>
      <c r="E14" s="22">
        <f t="shared" si="0"/>
        <v>-1016238.51</v>
      </c>
      <c r="F14" s="23">
        <f t="shared" si="1"/>
        <v>1.5634438615384616</v>
      </c>
      <c r="G14" s="24">
        <v>-37656942</v>
      </c>
      <c r="H14" s="25">
        <v>-7345000</v>
      </c>
      <c r="I14" s="25">
        <f t="shared" si="2"/>
        <v>-30311942</v>
      </c>
      <c r="J14" s="26">
        <f t="shared" si="3"/>
        <v>4.126881143635126</v>
      </c>
    </row>
    <row r="15" spans="1:10" x14ac:dyDescent="0.3">
      <c r="A15" s="6" t="s">
        <v>18</v>
      </c>
      <c r="B15" s="14" t="s">
        <v>66</v>
      </c>
      <c r="C15" s="21">
        <v>20546898.5</v>
      </c>
      <c r="D15" s="22">
        <v>15397625.170614878</v>
      </c>
      <c r="E15" s="22">
        <f t="shared" si="0"/>
        <v>5149273.3293851223</v>
      </c>
      <c r="F15" s="23">
        <f t="shared" si="1"/>
        <v>0.33441996881519714</v>
      </c>
      <c r="G15" s="24">
        <v>85701351</v>
      </c>
      <c r="H15" s="25">
        <v>65458594</v>
      </c>
      <c r="I15" s="25">
        <f t="shared" si="2"/>
        <v>20242757</v>
      </c>
      <c r="J15" s="26">
        <f t="shared" si="3"/>
        <v>0.3092452153799698</v>
      </c>
    </row>
    <row r="16" spans="1:10" x14ac:dyDescent="0.3">
      <c r="A16" s="6" t="s">
        <v>19</v>
      </c>
      <c r="B16" s="14" t="s">
        <v>67</v>
      </c>
      <c r="C16" s="21">
        <v>12462903.9</v>
      </c>
      <c r="D16" s="22">
        <v>13256860.399600219</v>
      </c>
      <c r="E16" s="22">
        <f t="shared" si="0"/>
        <v>-793956.49960021861</v>
      </c>
      <c r="F16" s="23">
        <f t="shared" si="1"/>
        <v>-5.9890236124396513E-2</v>
      </c>
      <c r="G16" s="24">
        <v>47838817</v>
      </c>
      <c r="H16" s="25">
        <v>59241188</v>
      </c>
      <c r="I16" s="25">
        <f t="shared" si="2"/>
        <v>-11402371</v>
      </c>
      <c r="J16" s="26">
        <f t="shared" si="3"/>
        <v>-0.19247370596281763</v>
      </c>
    </row>
    <row r="17" spans="1:10" x14ac:dyDescent="0.3">
      <c r="A17" s="6" t="s">
        <v>20</v>
      </c>
      <c r="B17" s="14" t="s">
        <v>68</v>
      </c>
      <c r="C17" s="21">
        <v>2584877.5499999998</v>
      </c>
      <c r="D17" s="22">
        <v>3005537</v>
      </c>
      <c r="E17" s="22">
        <f t="shared" si="0"/>
        <v>-420659.45000000019</v>
      </c>
      <c r="F17" s="23">
        <f t="shared" si="1"/>
        <v>-0.13996149440183242</v>
      </c>
      <c r="G17" s="24">
        <v>6447440</v>
      </c>
      <c r="H17" s="25">
        <v>4049726</v>
      </c>
      <c r="I17" s="25">
        <f t="shared" si="2"/>
        <v>2397714</v>
      </c>
      <c r="J17" s="26">
        <f t="shared" si="3"/>
        <v>0.59206820412047634</v>
      </c>
    </row>
    <row r="18" spans="1:10" x14ac:dyDescent="0.3">
      <c r="A18" s="6" t="s">
        <v>21</v>
      </c>
      <c r="B18" s="27" t="s">
        <v>69</v>
      </c>
      <c r="C18" s="28">
        <v>348334120.86000001</v>
      </c>
      <c r="D18" s="29">
        <v>323305645.49965143</v>
      </c>
      <c r="E18" s="29">
        <f t="shared" si="0"/>
        <v>25028475.360348582</v>
      </c>
      <c r="F18" s="30">
        <f t="shared" si="1"/>
        <v>7.7414284930497956E-2</v>
      </c>
      <c r="G18" s="31">
        <v>1813112274</v>
      </c>
      <c r="H18" s="32">
        <v>1627269555</v>
      </c>
      <c r="I18" s="32">
        <f t="shared" si="2"/>
        <v>185842719</v>
      </c>
      <c r="J18" s="33">
        <f t="shared" si="3"/>
        <v>0.1142052454855889</v>
      </c>
    </row>
    <row r="19" spans="1:10" x14ac:dyDescent="0.3">
      <c r="A19" s="6" t="s">
        <v>22</v>
      </c>
    </row>
    <row r="20" spans="1:10" x14ac:dyDescent="0.3">
      <c r="A20" s="6" t="s">
        <v>23</v>
      </c>
      <c r="B20" s="34" t="s">
        <v>70</v>
      </c>
      <c r="C20" s="35">
        <v>0</v>
      </c>
      <c r="D20" s="36">
        <v>0</v>
      </c>
      <c r="E20" s="37">
        <f>C20 - D20</f>
        <v>0</v>
      </c>
      <c r="F20" s="38">
        <f>IF(D20 =0,0,( C20 - D20 ) / D20 )</f>
        <v>0</v>
      </c>
      <c r="G20" s="39">
        <v>0</v>
      </c>
      <c r="H20" s="40">
        <v>0</v>
      </c>
      <c r="I20" s="41">
        <f>G20 - H20</f>
        <v>0</v>
      </c>
      <c r="J20" s="42">
        <f>IF(H20 =0,0,( G20 - H20 ) / H20 )</f>
        <v>0</v>
      </c>
    </row>
    <row r="21" spans="1:10" x14ac:dyDescent="0.3">
      <c r="A21" s="6" t="s">
        <v>24</v>
      </c>
      <c r="B21" s="14" t="s">
        <v>29</v>
      </c>
      <c r="C21" s="21">
        <v>32337.53</v>
      </c>
      <c r="D21" s="22">
        <v>31535.637869565198</v>
      </c>
      <c r="E21" s="22">
        <f>C21 - D21</f>
        <v>801.89213043480049</v>
      </c>
      <c r="F21" s="23">
        <f>IF(D21 =0,0,( C21 - D21 ) / D21 )</f>
        <v>2.5428124642714153E-2</v>
      </c>
      <c r="G21" s="24">
        <v>192405</v>
      </c>
      <c r="H21" s="25">
        <v>191705.00373913036</v>
      </c>
      <c r="I21" s="25">
        <f>G21 - H21</f>
        <v>699.9962608696369</v>
      </c>
      <c r="J21" s="26">
        <f>IF(H21 =0,0,( G21 - H21 ) / H21 )</f>
        <v>3.6514240484937085E-3</v>
      </c>
    </row>
    <row r="22" spans="1:10" x14ac:dyDescent="0.3">
      <c r="A22" s="6" t="s">
        <v>25</v>
      </c>
      <c r="B22" s="14" t="s">
        <v>31</v>
      </c>
      <c r="C22" s="21">
        <v>129944</v>
      </c>
      <c r="D22" s="22">
        <v>128350</v>
      </c>
      <c r="E22" s="22">
        <f>C22 - D22</f>
        <v>1594</v>
      </c>
      <c r="F22" s="23">
        <f>IF(D22 =0,0,( C22 - D22 ) / D22 )</f>
        <v>1.2419166342033503E-2</v>
      </c>
      <c r="G22" s="24">
        <v>844469</v>
      </c>
      <c r="H22" s="25">
        <v>937710</v>
      </c>
      <c r="I22" s="25">
        <f>G22 - H22</f>
        <v>-93241</v>
      </c>
      <c r="J22" s="26">
        <f>IF(H22 =0,0,( G22 - H22 ) / H22 )</f>
        <v>-9.9434793272973526E-2</v>
      </c>
    </row>
    <row r="23" spans="1:10" x14ac:dyDescent="0.3">
      <c r="A23" s="6" t="s">
        <v>26</v>
      </c>
      <c r="B23" s="14" t="s">
        <v>71</v>
      </c>
      <c r="C23" s="21">
        <v>162281.53</v>
      </c>
      <c r="D23" s="22">
        <v>159885.63786956519</v>
      </c>
      <c r="E23" s="22">
        <f>C23 - D23</f>
        <v>2395.8921304348041</v>
      </c>
      <c r="F23" s="23">
        <f>IF(D23 =0,0,( C23 - D23 ) / D23 )</f>
        <v>1.4985036569634694E-2</v>
      </c>
      <c r="G23" s="24">
        <v>1036874</v>
      </c>
      <c r="H23" s="25">
        <v>1129415.0037391305</v>
      </c>
      <c r="I23" s="25">
        <f>G23 - H23</f>
        <v>-92541.00373913045</v>
      </c>
      <c r="J23" s="26">
        <f>IF(H23 =0,0,( G23 - H23 ) / H23 )</f>
        <v>-8.1937112073734539E-2</v>
      </c>
    </row>
    <row r="24" spans="1:10" x14ac:dyDescent="0.3">
      <c r="A24" s="6" t="s">
        <v>27</v>
      </c>
    </row>
    <row r="25" spans="1:10" x14ac:dyDescent="0.3">
      <c r="A25" s="6" t="s">
        <v>28</v>
      </c>
      <c r="B25" s="14" t="s">
        <v>34</v>
      </c>
      <c r="C25" s="21">
        <v>375</v>
      </c>
      <c r="D25" s="22">
        <v>0</v>
      </c>
      <c r="E25" s="22">
        <f>C25 - D25</f>
        <v>375</v>
      </c>
      <c r="F25" s="23">
        <f>IF(D25 =0,0,( C25 - D25 ) / D25 )</f>
        <v>0</v>
      </c>
      <c r="G25" s="24">
        <v>3648</v>
      </c>
      <c r="H25" s="25">
        <v>0</v>
      </c>
      <c r="I25" s="25">
        <f>G25 - H25</f>
        <v>3648</v>
      </c>
      <c r="J25" s="26">
        <f>IF(H25 =0,0,( G25 - H25 ) / H25 )</f>
        <v>0</v>
      </c>
    </row>
    <row r="26" spans="1:10" x14ac:dyDescent="0.3">
      <c r="A26" s="6" t="s">
        <v>30</v>
      </c>
    </row>
    <row r="27" spans="1:10" x14ac:dyDescent="0.3">
      <c r="A27" s="6" t="s">
        <v>32</v>
      </c>
      <c r="B27" s="43" t="s">
        <v>72</v>
      </c>
      <c r="C27" s="44" t="s">
        <v>52</v>
      </c>
      <c r="D27" s="45" t="s">
        <v>52</v>
      </c>
      <c r="E27" s="45" t="s">
        <v>52</v>
      </c>
      <c r="F27" s="46" t="s">
        <v>52</v>
      </c>
      <c r="G27" s="47" t="s">
        <v>52</v>
      </c>
      <c r="H27" s="48" t="s">
        <v>52</v>
      </c>
      <c r="I27" s="48" t="s">
        <v>52</v>
      </c>
      <c r="J27" s="49" t="s">
        <v>52</v>
      </c>
    </row>
    <row r="28" spans="1:10" x14ac:dyDescent="0.3">
      <c r="A28" s="6" t="s">
        <v>33</v>
      </c>
      <c r="B28" s="14" t="s">
        <v>73</v>
      </c>
      <c r="C28" s="21">
        <v>-91016.47</v>
      </c>
      <c r="D28" s="22">
        <v>0</v>
      </c>
      <c r="E28" s="22">
        <f>C28 - D28</f>
        <v>-91016.47</v>
      </c>
      <c r="F28" s="50">
        <f>IF(D28 =0,0,( C28 - D28 ) / D28 )</f>
        <v>0</v>
      </c>
      <c r="G28" s="24">
        <v>-490084</v>
      </c>
      <c r="H28" s="25">
        <v>0</v>
      </c>
      <c r="I28" s="25">
        <f>G28 - H28</f>
        <v>-490084</v>
      </c>
      <c r="J28" s="51">
        <f>IF(H28 =0,0,( G28 - H28 ) / H28 )</f>
        <v>0</v>
      </c>
    </row>
    <row r="29" spans="1:10" x14ac:dyDescent="0.3">
      <c r="A29" s="6" t="s">
        <v>35</v>
      </c>
      <c r="B29" s="14" t="s">
        <v>74</v>
      </c>
      <c r="C29" s="21">
        <v>-271675.87</v>
      </c>
      <c r="D29" s="22">
        <v>0</v>
      </c>
      <c r="E29" s="22">
        <f>C29 - D29</f>
        <v>-271675.87</v>
      </c>
      <c r="F29" s="52">
        <f>IF(D29 =0,0,( C29 - D29 ) / D29 )</f>
        <v>0</v>
      </c>
      <c r="G29" s="24">
        <v>219408</v>
      </c>
      <c r="H29" s="25">
        <v>0</v>
      </c>
      <c r="I29" s="25">
        <f>G29 - H29</f>
        <v>219408</v>
      </c>
      <c r="J29" s="53">
        <f>IF(H29 =0,0,( G29 - H29 ) / H29 )</f>
        <v>0</v>
      </c>
    </row>
    <row r="30" spans="1:10" x14ac:dyDescent="0.3">
      <c r="A30" s="6" t="s">
        <v>36</v>
      </c>
      <c r="B30" s="14" t="s">
        <v>75</v>
      </c>
      <c r="C30" s="21">
        <v>-87509.49</v>
      </c>
      <c r="D30" s="22">
        <v>0</v>
      </c>
      <c r="E30" s="22">
        <f>C30 - D30</f>
        <v>-87509.49</v>
      </c>
      <c r="F30" s="54">
        <f>IF(D30 =0,0,( C30 - D30 ) / D30 )</f>
        <v>0</v>
      </c>
      <c r="G30" s="24">
        <v>-426766</v>
      </c>
      <c r="H30" s="25">
        <v>0</v>
      </c>
      <c r="I30" s="25">
        <f>G30 - H30</f>
        <v>-426766</v>
      </c>
      <c r="J30" s="55">
        <f>IF(H30 =0,0,( G30 - H30 ) / H30 )</f>
        <v>0</v>
      </c>
    </row>
    <row r="31" spans="1:10" x14ac:dyDescent="0.3">
      <c r="A31" s="6" t="s">
        <v>37</v>
      </c>
      <c r="B31" s="56" t="s">
        <v>76</v>
      </c>
      <c r="C31" s="57">
        <v>348046575.56</v>
      </c>
      <c r="D31" s="58">
        <v>323465531</v>
      </c>
      <c r="E31" s="58">
        <f>C31 - D31</f>
        <v>24581044.560000002</v>
      </c>
      <c r="F31" s="59">
        <f>IF(D31 =0,0,( C31 - D31 ) / D31 )</f>
        <v>7.59927788410939E-2</v>
      </c>
      <c r="G31" s="60">
        <v>1813455354</v>
      </c>
      <c r="H31" s="61">
        <v>1628398969</v>
      </c>
      <c r="I31" s="61">
        <f>G31 - H31</f>
        <v>185056385</v>
      </c>
      <c r="J31" s="62">
        <f>IF(H31 =0,0,( G31 - H31 ) / H31 )</f>
        <v>0.11364314797720804</v>
      </c>
    </row>
    <row r="32" spans="1:10" x14ac:dyDescent="0.3">
      <c r="A32" s="6" t="s">
        <v>38</v>
      </c>
    </row>
    <row r="33" spans="1:10" x14ac:dyDescent="0.3">
      <c r="A33" s="6" t="s">
        <v>39</v>
      </c>
      <c r="B33" s="63" t="s">
        <v>77</v>
      </c>
      <c r="C33" s="64" t="s">
        <v>52</v>
      </c>
      <c r="D33" s="65" t="s">
        <v>52</v>
      </c>
      <c r="E33" s="65" t="s">
        <v>52</v>
      </c>
      <c r="F33" s="66" t="s">
        <v>52</v>
      </c>
      <c r="G33" s="67" t="s">
        <v>52</v>
      </c>
      <c r="H33" s="68" t="s">
        <v>52</v>
      </c>
      <c r="I33" s="68" t="s">
        <v>52</v>
      </c>
      <c r="J33" s="69" t="s">
        <v>52</v>
      </c>
    </row>
    <row r="34" spans="1:10" x14ac:dyDescent="0.3">
      <c r="A34" s="6" t="s">
        <v>40</v>
      </c>
      <c r="B34" s="14" t="s">
        <v>78</v>
      </c>
      <c r="C34" s="21">
        <v>9353399776</v>
      </c>
      <c r="D34" s="22">
        <v>9391134434</v>
      </c>
      <c r="E34" s="22">
        <f>C34 - D34</f>
        <v>-37734658</v>
      </c>
      <c r="F34" s="23">
        <f>IF(D34 =0,0,( C34 - D34 ) / D34 )</f>
        <v>-4.0181149854893027E-3</v>
      </c>
      <c r="G34" s="24">
        <v>48956586985</v>
      </c>
      <c r="H34" s="25">
        <v>49677571210</v>
      </c>
      <c r="I34" s="25">
        <f>G34 - H34</f>
        <v>-720984225</v>
      </c>
      <c r="J34" s="26">
        <f>IF(H34 =0,0,( G34 - H34 ) / H34 )</f>
        <v>-1.4513274450399604E-2</v>
      </c>
    </row>
    <row r="35" spans="1:10" x14ac:dyDescent="0.3">
      <c r="A35" s="6" t="s">
        <v>41</v>
      </c>
      <c r="B35" s="14" t="s">
        <v>79</v>
      </c>
      <c r="C35" s="21">
        <v>454639060</v>
      </c>
      <c r="D35" s="22">
        <v>426936170</v>
      </c>
      <c r="E35" s="22">
        <f>C35 - D35</f>
        <v>27702890</v>
      </c>
      <c r="F35" s="23">
        <f>IF(D35 =0,0,( C35 - D35 ) / D35 )</f>
        <v>6.4887662247028632E-2</v>
      </c>
      <c r="G35" s="24">
        <v>2122987610</v>
      </c>
      <c r="H35" s="25">
        <v>1961536991</v>
      </c>
      <c r="I35" s="25">
        <f>G35 - H35</f>
        <v>161450619</v>
      </c>
      <c r="J35" s="26">
        <f>IF(H35 =0,0,( G35 - H35 ) / H35 )</f>
        <v>8.2308220411225472E-2</v>
      </c>
    </row>
    <row r="36" spans="1:10" x14ac:dyDescent="0.3">
      <c r="A36" s="6" t="s">
        <v>42</v>
      </c>
      <c r="B36" s="14" t="s">
        <v>80</v>
      </c>
      <c r="C36" s="70">
        <v>9808038836</v>
      </c>
      <c r="D36" s="71">
        <v>9818070604</v>
      </c>
      <c r="E36" s="71">
        <f>C36 - D36</f>
        <v>-10031768</v>
      </c>
      <c r="F36" s="72">
        <f>IF(D36 =0,0,( C36 - D36 ) / D36 )</f>
        <v>-1.0217657220669139E-3</v>
      </c>
      <c r="G36" s="73">
        <v>51079574595</v>
      </c>
      <c r="H36" s="74">
        <v>51639108201</v>
      </c>
      <c r="I36" s="74">
        <f>G36 - H36</f>
        <v>-559533606</v>
      </c>
      <c r="J36" s="75">
        <f>IF(H36 =0,0,( G36 - H36 ) / H36 )</f>
        <v>-1.0835462220262831E-2</v>
      </c>
    </row>
    <row r="37" spans="1:10" x14ac:dyDescent="0.3">
      <c r="A37" s="6" t="s">
        <v>43</v>
      </c>
      <c r="B37" s="76" t="s">
        <v>81</v>
      </c>
      <c r="C37" s="77">
        <v>9808038836</v>
      </c>
      <c r="D37" s="78">
        <v>9818070604</v>
      </c>
      <c r="E37" s="78">
        <f>C37 - D37</f>
        <v>-10031768</v>
      </c>
      <c r="F37" s="79">
        <f>IF(D37 =0,0,( C37 - D37 ) / D37 )</f>
        <v>-1.0217657220669139E-3</v>
      </c>
      <c r="G37" s="80">
        <v>51079574595</v>
      </c>
      <c r="H37" s="81">
        <v>51639108201</v>
      </c>
      <c r="I37" s="81">
        <f>G37 - H37</f>
        <v>-559533606</v>
      </c>
      <c r="J37" s="82">
        <f>IF(H37 =0,0,( G37 - H37 ) / H37 )</f>
        <v>-1.0835462220262831E-2</v>
      </c>
    </row>
    <row r="38" spans="1:10" x14ac:dyDescent="0.3">
      <c r="A38" s="6" t="s">
        <v>44</v>
      </c>
      <c r="B38" s="14" t="s">
        <v>82</v>
      </c>
      <c r="C38" s="83">
        <v>0.95364629999999995</v>
      </c>
      <c r="D38" s="84">
        <v>0.95651529999999996</v>
      </c>
      <c r="E38" s="84">
        <f>C38 - D38</f>
        <v>-2.8690000000000104E-3</v>
      </c>
      <c r="F38" s="85">
        <f>IF(D38 =0,0,( C38 - D38 ) / D38 )</f>
        <v>-2.999429282521681E-3</v>
      </c>
      <c r="G38" s="86">
        <v>0.9584376</v>
      </c>
      <c r="H38" s="87">
        <v>0.96201449999999999</v>
      </c>
      <c r="I38" s="87">
        <f>G38 - H38</f>
        <v>-3.576899999999994E-3</v>
      </c>
      <c r="J38" s="88">
        <f>IF(H38 =0,0,( G38 - H38 ) / H38 )</f>
        <v>-3.7181352256124975E-3</v>
      </c>
    </row>
    <row r="39" spans="1:10" x14ac:dyDescent="0.3">
      <c r="A39" s="6" t="s">
        <v>45</v>
      </c>
    </row>
    <row r="40" spans="1:10" x14ac:dyDescent="0.3">
      <c r="A40" s="6" t="s">
        <v>46</v>
      </c>
      <c r="B40" s="89" t="s">
        <v>83</v>
      </c>
      <c r="C40" s="90" t="s">
        <v>52</v>
      </c>
      <c r="D40" s="91" t="s">
        <v>52</v>
      </c>
      <c r="E40" s="91" t="s">
        <v>52</v>
      </c>
      <c r="F40" s="92" t="s">
        <v>52</v>
      </c>
      <c r="G40" s="93" t="s">
        <v>52</v>
      </c>
      <c r="H40" s="94" t="s">
        <v>52</v>
      </c>
      <c r="I40" s="94" t="s">
        <v>52</v>
      </c>
      <c r="J40" s="95" t="s">
        <v>52</v>
      </c>
    </row>
    <row r="41" spans="1:10" x14ac:dyDescent="0.3">
      <c r="A41" s="6" t="s">
        <v>47</v>
      </c>
      <c r="B41" s="14" t="s">
        <v>84</v>
      </c>
      <c r="C41" s="21">
        <v>305444193.20453441</v>
      </c>
      <c r="D41" s="22">
        <v>306212085.02548134</v>
      </c>
      <c r="E41" s="22">
        <f>C41 - D41</f>
        <v>-767891.82094693184</v>
      </c>
      <c r="F41" s="23">
        <f>IF(D41 =0,0,( C41 - D41 ) / D41 )</f>
        <v>-2.5077123291297665E-3</v>
      </c>
      <c r="G41" s="24">
        <v>1605745570.9606311</v>
      </c>
      <c r="H41" s="25">
        <v>1668120960</v>
      </c>
      <c r="I41" s="25">
        <f>G41 - H41</f>
        <v>-62375389.039368868</v>
      </c>
      <c r="J41" s="26">
        <f>IF(H41 =0,0,( G41 - H41 ) / H41 )</f>
        <v>-3.7392605533455359E-2</v>
      </c>
    </row>
    <row r="42" spans="1:10" x14ac:dyDescent="0.3">
      <c r="A42" s="6" t="s">
        <v>48</v>
      </c>
    </row>
    <row r="43" spans="1:10" x14ac:dyDescent="0.3">
      <c r="A43" s="6" t="s">
        <v>49</v>
      </c>
      <c r="B43" s="96" t="s">
        <v>85</v>
      </c>
      <c r="C43" s="97" t="s">
        <v>52</v>
      </c>
      <c r="D43" s="98" t="s">
        <v>52</v>
      </c>
      <c r="E43" s="98" t="s">
        <v>52</v>
      </c>
      <c r="F43" s="99" t="s">
        <v>52</v>
      </c>
      <c r="G43" s="100" t="s">
        <v>52</v>
      </c>
      <c r="H43" s="101" t="s">
        <v>52</v>
      </c>
      <c r="I43" s="101" t="s">
        <v>52</v>
      </c>
      <c r="J43" s="102" t="s">
        <v>52</v>
      </c>
    </row>
    <row r="44" spans="1:10" x14ac:dyDescent="0.3">
      <c r="A44" s="6" t="s">
        <v>50</v>
      </c>
      <c r="B44" s="14" t="s">
        <v>86</v>
      </c>
      <c r="C44" s="21">
        <v>-12313801.083333334</v>
      </c>
      <c r="D44" s="22">
        <v>-12313801</v>
      </c>
      <c r="E44" s="22">
        <f>C44 - D44</f>
        <v>-8.333333395421505E-2</v>
      </c>
      <c r="F44" s="23">
        <f>IF(D44 =0,0,( C44 - D44 ) / D44 )</f>
        <v>6.7674744747145943E-9</v>
      </c>
      <c r="G44" s="24">
        <v>-73882807</v>
      </c>
      <c r="H44" s="25">
        <v>-73882806</v>
      </c>
      <c r="I44" s="25">
        <f>G44 - H44</f>
        <v>-1</v>
      </c>
      <c r="J44" s="26">
        <f>IF(H44 =0,0,( G44 - H44 ) / H44 )</f>
        <v>1.3534948848585962E-8</v>
      </c>
    </row>
    <row r="45" spans="1:10" x14ac:dyDescent="0.3">
      <c r="A45" s="1"/>
      <c r="B45" s="1"/>
      <c r="C45" s="1"/>
      <c r="D45" s="1"/>
      <c r="E45" s="1"/>
      <c r="F45" s="1"/>
      <c r="G45" s="1"/>
      <c r="H45" s="1"/>
      <c r="I45" s="1"/>
      <c r="J45" s="1"/>
    </row>
    <row r="46" spans="1:10" x14ac:dyDescent="0.3">
      <c r="A46" s="6" t="s">
        <v>12</v>
      </c>
      <c r="B46" s="14" t="s">
        <v>87</v>
      </c>
      <c r="C46" s="21">
        <v>-1722090.04</v>
      </c>
      <c r="D46" s="22">
        <v>-1722090</v>
      </c>
      <c r="E46" s="22">
        <f t="shared" ref="E46:E57" si="4">C46 - D46</f>
        <v>-4.0000000037252903E-2</v>
      </c>
      <c r="F46" s="23">
        <f t="shared" ref="F46:F57" si="5">IF(D46 =0,0,( C46 - D46 ) / D46 )</f>
        <v>2.3227589752714958E-8</v>
      </c>
      <c r="G46" s="24">
        <v>-10332540</v>
      </c>
      <c r="H46" s="25">
        <v>-10332540</v>
      </c>
      <c r="I46" s="25">
        <f t="shared" ref="I46:I57" si="6">G46 - H46</f>
        <v>0</v>
      </c>
      <c r="J46" s="26">
        <f t="shared" ref="J46:J57" si="7">IF(H46 =0,0,( G46 - H46 ) / H46 )</f>
        <v>0</v>
      </c>
    </row>
    <row r="47" spans="1:10" x14ac:dyDescent="0.3">
      <c r="A47" s="6" t="s">
        <v>13</v>
      </c>
      <c r="B47" s="103" t="s">
        <v>88</v>
      </c>
      <c r="C47" s="104">
        <v>291408302.08120108</v>
      </c>
      <c r="D47" s="105">
        <v>292176194</v>
      </c>
      <c r="E47" s="105">
        <f t="shared" si="4"/>
        <v>-767891.91879892349</v>
      </c>
      <c r="F47" s="106">
        <f t="shared" si="5"/>
        <v>-2.6281809899916879E-3</v>
      </c>
      <c r="G47" s="107">
        <v>1521530224</v>
      </c>
      <c r="H47" s="108">
        <v>1583905614</v>
      </c>
      <c r="I47" s="108">
        <f t="shared" si="6"/>
        <v>-62375390</v>
      </c>
      <c r="J47" s="109">
        <f t="shared" si="7"/>
        <v>-3.9380749363263509E-2</v>
      </c>
    </row>
    <row r="48" spans="1:10" x14ac:dyDescent="0.3">
      <c r="A48" s="6" t="s">
        <v>15</v>
      </c>
      <c r="B48" s="14" t="s">
        <v>89</v>
      </c>
      <c r="C48" s="110">
        <v>348046575.56</v>
      </c>
      <c r="D48" s="111">
        <v>323465531.13752097</v>
      </c>
      <c r="E48" s="111">
        <f t="shared" si="4"/>
        <v>24581044.422479033</v>
      </c>
      <c r="F48" s="112">
        <f t="shared" si="5"/>
        <v>7.5992778383636911E-2</v>
      </c>
      <c r="G48" s="113">
        <v>1813455354</v>
      </c>
      <c r="H48" s="114">
        <v>1628398970</v>
      </c>
      <c r="I48" s="114">
        <f t="shared" si="6"/>
        <v>185056384</v>
      </c>
      <c r="J48" s="115">
        <f t="shared" si="7"/>
        <v>0.11364314729331965</v>
      </c>
    </row>
    <row r="49" spans="1:10" x14ac:dyDescent="0.3">
      <c r="A49" s="6" t="s">
        <v>16</v>
      </c>
      <c r="B49" s="14" t="s">
        <v>90</v>
      </c>
      <c r="C49" s="21">
        <v>348046575.56</v>
      </c>
      <c r="D49" s="22">
        <v>323465531</v>
      </c>
      <c r="E49" s="22">
        <f t="shared" si="4"/>
        <v>24581044.560000002</v>
      </c>
      <c r="F49" s="23">
        <f t="shared" si="5"/>
        <v>7.59927788410939E-2</v>
      </c>
      <c r="G49" s="24">
        <v>1813455354</v>
      </c>
      <c r="H49" s="25">
        <v>1628398969</v>
      </c>
      <c r="I49" s="25">
        <f t="shared" si="6"/>
        <v>185056385</v>
      </c>
      <c r="J49" s="26">
        <f t="shared" si="7"/>
        <v>0.11364314797720804</v>
      </c>
    </row>
    <row r="50" spans="1:10" x14ac:dyDescent="0.3">
      <c r="A50" s="6" t="s">
        <v>17</v>
      </c>
      <c r="B50" s="14" t="s">
        <v>91</v>
      </c>
      <c r="C50" s="116">
        <v>0.95364629999999995</v>
      </c>
      <c r="D50" s="117">
        <v>0.95651529999999996</v>
      </c>
      <c r="E50" s="117">
        <f t="shared" si="4"/>
        <v>-2.8690000000000104E-3</v>
      </c>
      <c r="F50" s="118">
        <f t="shared" si="5"/>
        <v>-2.999429282521681E-3</v>
      </c>
      <c r="G50" s="119">
        <v>0</v>
      </c>
      <c r="H50" s="120">
        <v>0</v>
      </c>
      <c r="I50" s="120">
        <f t="shared" si="6"/>
        <v>0</v>
      </c>
      <c r="J50" s="121">
        <f t="shared" si="7"/>
        <v>0</v>
      </c>
    </row>
    <row r="51" spans="1:10" x14ac:dyDescent="0.3">
      <c r="A51" s="6" t="s">
        <v>18</v>
      </c>
      <c r="B51" s="14" t="s">
        <v>92</v>
      </c>
      <c r="C51" s="122">
        <v>332474262.53649211</v>
      </c>
      <c r="D51" s="123">
        <v>309922614.96685106</v>
      </c>
      <c r="E51" s="123">
        <f t="shared" si="4"/>
        <v>22551647.569641054</v>
      </c>
      <c r="F51" s="124">
        <f t="shared" si="5"/>
        <v>7.2765414592456085E-2</v>
      </c>
      <c r="G51" s="125">
        <v>1739105559</v>
      </c>
      <c r="H51" s="126">
        <v>1568223180</v>
      </c>
      <c r="I51" s="126">
        <f t="shared" si="6"/>
        <v>170882379</v>
      </c>
      <c r="J51" s="127">
        <f t="shared" si="7"/>
        <v>0.10896559952646535</v>
      </c>
    </row>
    <row r="52" spans="1:10" x14ac:dyDescent="0.3">
      <c r="A52" s="6" t="s">
        <v>19</v>
      </c>
      <c r="B52" s="14" t="s">
        <v>93</v>
      </c>
      <c r="C52" s="128">
        <v>-41065960.455291033</v>
      </c>
      <c r="D52" s="129">
        <v>-17746420.966851056</v>
      </c>
      <c r="E52" s="129">
        <f t="shared" si="4"/>
        <v>-23319539.488439977</v>
      </c>
      <c r="F52" s="130">
        <f t="shared" si="5"/>
        <v>1.314041830293504</v>
      </c>
      <c r="G52" s="131">
        <v>-217575335</v>
      </c>
      <c r="H52" s="132">
        <v>15682434</v>
      </c>
      <c r="I52" s="132">
        <f t="shared" si="6"/>
        <v>-233257769</v>
      </c>
      <c r="J52" s="133">
        <f t="shared" si="7"/>
        <v>-14.87382436935491</v>
      </c>
    </row>
    <row r="53" spans="1:10" x14ac:dyDescent="0.3">
      <c r="A53" s="6" t="s">
        <v>20</v>
      </c>
      <c r="B53" s="14" t="s">
        <v>94</v>
      </c>
      <c r="C53" s="134">
        <v>-11560.239257114321</v>
      </c>
      <c r="D53" s="135">
        <v>0</v>
      </c>
      <c r="E53" s="135">
        <f t="shared" si="4"/>
        <v>-11560.239257114321</v>
      </c>
      <c r="F53" s="136">
        <f t="shared" si="5"/>
        <v>0</v>
      </c>
      <c r="G53" s="137">
        <v>-54980</v>
      </c>
      <c r="H53" s="138">
        <v>0</v>
      </c>
      <c r="I53" s="138">
        <f t="shared" si="6"/>
        <v>-54980</v>
      </c>
      <c r="J53" s="139">
        <f t="shared" si="7"/>
        <v>0</v>
      </c>
    </row>
    <row r="54" spans="1:10" x14ac:dyDescent="0.3">
      <c r="A54" s="6" t="s">
        <v>21</v>
      </c>
      <c r="B54" s="14" t="s">
        <v>95</v>
      </c>
      <c r="C54" s="21">
        <v>-262749401.30000001</v>
      </c>
      <c r="D54" s="22">
        <v>-52767754</v>
      </c>
      <c r="E54" s="22">
        <f t="shared" si="4"/>
        <v>-209981647.30000001</v>
      </c>
      <c r="F54" s="23">
        <f t="shared" si="5"/>
        <v>3.9793554089870873</v>
      </c>
      <c r="G54" s="24">
        <v>-147765613</v>
      </c>
      <c r="H54" s="25">
        <v>-147765614</v>
      </c>
      <c r="I54" s="25">
        <f t="shared" si="6"/>
        <v>1</v>
      </c>
      <c r="J54" s="26">
        <f t="shared" si="7"/>
        <v>-6.7674743326955621E-9</v>
      </c>
    </row>
    <row r="55" spans="1:10" x14ac:dyDescent="0.3">
      <c r="A55" s="6" t="s">
        <v>22</v>
      </c>
      <c r="B55" s="14" t="s">
        <v>96</v>
      </c>
      <c r="C55" s="140">
        <v>-98482</v>
      </c>
      <c r="D55" s="141">
        <v>0</v>
      </c>
      <c r="E55" s="141">
        <f t="shared" si="4"/>
        <v>-98482</v>
      </c>
      <c r="F55" s="142">
        <f t="shared" si="5"/>
        <v>0</v>
      </c>
      <c r="G55" s="143">
        <v>-98482</v>
      </c>
      <c r="H55" s="144">
        <v>0</v>
      </c>
      <c r="I55" s="144">
        <f t="shared" si="6"/>
        <v>-98482</v>
      </c>
      <c r="J55" s="145">
        <f t="shared" si="7"/>
        <v>0</v>
      </c>
    </row>
    <row r="56" spans="1:10" x14ac:dyDescent="0.3">
      <c r="A56" s="6" t="s">
        <v>23</v>
      </c>
      <c r="B56" s="14" t="s">
        <v>97</v>
      </c>
      <c r="C56" s="21">
        <v>12313801.083333334</v>
      </c>
      <c r="D56" s="22">
        <v>12313801.147188336</v>
      </c>
      <c r="E56" s="22">
        <f t="shared" si="4"/>
        <v>-6.3855001702904701E-2</v>
      </c>
      <c r="F56" s="23">
        <f t="shared" si="5"/>
        <v>-5.1856450286664729E-9</v>
      </c>
      <c r="G56" s="24">
        <v>73882807</v>
      </c>
      <c r="H56" s="25">
        <v>73882807</v>
      </c>
      <c r="I56" s="25">
        <f t="shared" si="6"/>
        <v>0</v>
      </c>
      <c r="J56" s="26">
        <f t="shared" si="7"/>
        <v>0</v>
      </c>
    </row>
    <row r="57" spans="1:10" x14ac:dyDescent="0.3">
      <c r="A57" s="6" t="s">
        <v>24</v>
      </c>
      <c r="B57" s="146" t="s">
        <v>98</v>
      </c>
      <c r="C57" s="147">
        <v>-291611602.91121483</v>
      </c>
      <c r="D57" s="148">
        <v>-58200374</v>
      </c>
      <c r="E57" s="148">
        <f t="shared" si="4"/>
        <v>-233411228.91121483</v>
      </c>
      <c r="F57" s="149">
        <f t="shared" si="5"/>
        <v>4.0104764431791251</v>
      </c>
      <c r="G57" s="150">
        <v>-291611603</v>
      </c>
      <c r="H57" s="151">
        <v>-58200373</v>
      </c>
      <c r="I57" s="151">
        <f t="shared" si="6"/>
        <v>-233411230</v>
      </c>
      <c r="J57" s="152">
        <f t="shared" si="7"/>
        <v>4.0104765307947421</v>
      </c>
    </row>
    <row r="58" spans="1:10" x14ac:dyDescent="0.3">
      <c r="A58" s="6" t="s">
        <v>25</v>
      </c>
    </row>
    <row r="59" spans="1:10" x14ac:dyDescent="0.3">
      <c r="A59" s="6" t="s">
        <v>26</v>
      </c>
      <c r="B59" s="153" t="s">
        <v>99</v>
      </c>
      <c r="C59" s="154" t="s">
        <v>52</v>
      </c>
      <c r="D59" s="155" t="s">
        <v>52</v>
      </c>
      <c r="E59" s="155" t="s">
        <v>52</v>
      </c>
      <c r="F59" s="156" t="s">
        <v>52</v>
      </c>
      <c r="G59" s="157" t="s">
        <v>52</v>
      </c>
      <c r="H59" s="158" t="s">
        <v>52</v>
      </c>
      <c r="I59" s="158" t="s">
        <v>52</v>
      </c>
      <c r="J59" s="159" t="s">
        <v>52</v>
      </c>
    </row>
    <row r="60" spans="1:10" x14ac:dyDescent="0.3">
      <c r="A60" s="6" t="s">
        <v>27</v>
      </c>
      <c r="B60" s="14" t="s">
        <v>100</v>
      </c>
      <c r="C60" s="160">
        <v>-262847883.30000001</v>
      </c>
      <c r="D60" s="161">
        <v>0</v>
      </c>
      <c r="E60" s="161">
        <f t="shared" ref="E60:E69" si="8">C60 - D60</f>
        <v>-262847883.30000001</v>
      </c>
      <c r="F60" s="162">
        <f t="shared" ref="F60:F69" si="9">IF(D60 =0,0,( C60 - D60 ) / D60 )</f>
        <v>0</v>
      </c>
      <c r="G60" s="163">
        <v>0</v>
      </c>
      <c r="H60" s="164">
        <v>0</v>
      </c>
      <c r="I60" s="164">
        <f t="shared" ref="I60:I69" si="10">G60 - H60</f>
        <v>0</v>
      </c>
      <c r="J60" s="165">
        <f t="shared" ref="J60:J69" si="11">IF(H60 =0,0,( G60 - H60 ) / H60 )</f>
        <v>0</v>
      </c>
    </row>
    <row r="61" spans="1:10" x14ac:dyDescent="0.3">
      <c r="A61" s="6" t="s">
        <v>28</v>
      </c>
      <c r="B61" s="14" t="s">
        <v>101</v>
      </c>
      <c r="C61" s="166">
        <v>-291600042.67195773</v>
      </c>
      <c r="D61" s="167">
        <v>0</v>
      </c>
      <c r="E61" s="167">
        <f t="shared" si="8"/>
        <v>-291600042.67195773</v>
      </c>
      <c r="F61" s="168">
        <f t="shared" si="9"/>
        <v>0</v>
      </c>
      <c r="G61" s="169">
        <v>0</v>
      </c>
      <c r="H61" s="170">
        <v>0</v>
      </c>
      <c r="I61" s="170">
        <f t="shared" si="10"/>
        <v>0</v>
      </c>
      <c r="J61" s="171">
        <f t="shared" si="11"/>
        <v>0</v>
      </c>
    </row>
    <row r="62" spans="1:10" x14ac:dyDescent="0.3">
      <c r="A62" s="6" t="s">
        <v>30</v>
      </c>
      <c r="B62" s="14" t="s">
        <v>102</v>
      </c>
      <c r="C62" s="172">
        <v>-554447925.97195768</v>
      </c>
      <c r="D62" s="173">
        <v>0</v>
      </c>
      <c r="E62" s="173">
        <f t="shared" si="8"/>
        <v>-554447925.97195768</v>
      </c>
      <c r="F62" s="174">
        <f t="shared" si="9"/>
        <v>0</v>
      </c>
      <c r="G62" s="175">
        <v>0</v>
      </c>
      <c r="H62" s="176">
        <v>0</v>
      </c>
      <c r="I62" s="176">
        <f t="shared" si="10"/>
        <v>0</v>
      </c>
      <c r="J62" s="177">
        <f t="shared" si="11"/>
        <v>0</v>
      </c>
    </row>
    <row r="63" spans="1:10" x14ac:dyDescent="0.3">
      <c r="A63" s="6" t="s">
        <v>32</v>
      </c>
      <c r="B63" s="14" t="s">
        <v>103</v>
      </c>
      <c r="C63" s="178">
        <v>-277223962.98597884</v>
      </c>
      <c r="D63" s="179">
        <v>0</v>
      </c>
      <c r="E63" s="179">
        <f t="shared" si="8"/>
        <v>-277223962.98597884</v>
      </c>
      <c r="F63" s="180">
        <f t="shared" si="9"/>
        <v>0</v>
      </c>
      <c r="G63" s="181">
        <v>0</v>
      </c>
      <c r="H63" s="182">
        <v>0</v>
      </c>
      <c r="I63" s="182">
        <f t="shared" si="10"/>
        <v>0</v>
      </c>
      <c r="J63" s="183">
        <f t="shared" si="11"/>
        <v>0</v>
      </c>
    </row>
    <row r="64" spans="1:10" x14ac:dyDescent="0.3">
      <c r="A64" s="6" t="s">
        <v>33</v>
      </c>
      <c r="B64" s="14" t="s">
        <v>104</v>
      </c>
      <c r="C64" s="184">
        <v>4.0000000000000002E-4</v>
      </c>
      <c r="D64" s="185">
        <v>0</v>
      </c>
      <c r="E64" s="185">
        <f t="shared" si="8"/>
        <v>4.0000000000000002E-4</v>
      </c>
      <c r="F64" s="186">
        <f t="shared" si="9"/>
        <v>0</v>
      </c>
      <c r="G64" s="187">
        <v>0</v>
      </c>
      <c r="H64" s="188">
        <v>0</v>
      </c>
      <c r="I64" s="188">
        <f t="shared" si="10"/>
        <v>0</v>
      </c>
      <c r="J64" s="189">
        <f t="shared" si="11"/>
        <v>0</v>
      </c>
    </row>
    <row r="65" spans="1:10" x14ac:dyDescent="0.3">
      <c r="A65" s="6" t="s">
        <v>35</v>
      </c>
      <c r="B65" s="14" t="s">
        <v>105</v>
      </c>
      <c r="C65" s="190">
        <v>5.9999999999999995E-4</v>
      </c>
      <c r="D65" s="191">
        <v>0</v>
      </c>
      <c r="E65" s="191">
        <f t="shared" si="8"/>
        <v>5.9999999999999995E-4</v>
      </c>
      <c r="F65" s="192">
        <f t="shared" si="9"/>
        <v>0</v>
      </c>
      <c r="G65" s="193">
        <v>0</v>
      </c>
      <c r="H65" s="194">
        <v>0</v>
      </c>
      <c r="I65" s="194">
        <f t="shared" si="10"/>
        <v>0</v>
      </c>
      <c r="J65" s="195">
        <f t="shared" si="11"/>
        <v>0</v>
      </c>
    </row>
    <row r="66" spans="1:10" x14ac:dyDescent="0.3">
      <c r="A66" s="6" t="s">
        <v>36</v>
      </c>
      <c r="B66" s="14" t="s">
        <v>106</v>
      </c>
      <c r="C66" s="196">
        <v>1E-3</v>
      </c>
      <c r="D66" s="197">
        <v>0</v>
      </c>
      <c r="E66" s="197">
        <f t="shared" si="8"/>
        <v>1E-3</v>
      </c>
      <c r="F66" s="198">
        <f t="shared" si="9"/>
        <v>0</v>
      </c>
      <c r="G66" s="199">
        <v>0</v>
      </c>
      <c r="H66" s="200">
        <v>0</v>
      </c>
      <c r="I66" s="200">
        <f t="shared" si="10"/>
        <v>0</v>
      </c>
      <c r="J66" s="201">
        <f t="shared" si="11"/>
        <v>0</v>
      </c>
    </row>
    <row r="67" spans="1:10" x14ac:dyDescent="0.3">
      <c r="A67" s="6" t="s">
        <v>37</v>
      </c>
      <c r="B67" s="14" t="s">
        <v>107</v>
      </c>
      <c r="C67" s="202">
        <v>5.0000000000000001E-4</v>
      </c>
      <c r="D67" s="203">
        <v>0</v>
      </c>
      <c r="E67" s="203">
        <f t="shared" si="8"/>
        <v>5.0000000000000001E-4</v>
      </c>
      <c r="F67" s="204">
        <f t="shared" si="9"/>
        <v>0</v>
      </c>
      <c r="G67" s="205">
        <v>0</v>
      </c>
      <c r="H67" s="206">
        <v>0</v>
      </c>
      <c r="I67" s="206">
        <f t="shared" si="10"/>
        <v>0</v>
      </c>
      <c r="J67" s="207">
        <f t="shared" si="11"/>
        <v>0</v>
      </c>
    </row>
    <row r="68" spans="1:10" x14ac:dyDescent="0.3">
      <c r="A68" s="6" t="s">
        <v>38</v>
      </c>
      <c r="B68" s="14" t="s">
        <v>108</v>
      </c>
      <c r="C68" s="208">
        <v>4.1699999999999997E-5</v>
      </c>
      <c r="D68" s="209">
        <v>0</v>
      </c>
      <c r="E68" s="209">
        <f t="shared" si="8"/>
        <v>4.1699999999999997E-5</v>
      </c>
      <c r="F68" s="210">
        <f t="shared" si="9"/>
        <v>0</v>
      </c>
      <c r="G68" s="211">
        <v>0</v>
      </c>
      <c r="H68" s="212">
        <v>0</v>
      </c>
      <c r="I68" s="212">
        <f t="shared" si="10"/>
        <v>0</v>
      </c>
      <c r="J68" s="213">
        <f t="shared" si="11"/>
        <v>0</v>
      </c>
    </row>
    <row r="69" spans="1:10" x14ac:dyDescent="0.3">
      <c r="A69" s="6" t="s">
        <v>39</v>
      </c>
      <c r="B69" s="214" t="s">
        <v>109</v>
      </c>
      <c r="C69" s="215">
        <v>-11560.239257114321</v>
      </c>
      <c r="D69" s="216">
        <v>0</v>
      </c>
      <c r="E69" s="216">
        <f t="shared" si="8"/>
        <v>-11560.239257114321</v>
      </c>
      <c r="F69" s="217">
        <f t="shared" si="9"/>
        <v>0</v>
      </c>
      <c r="G69" s="218">
        <v>0</v>
      </c>
      <c r="H69" s="219">
        <v>0</v>
      </c>
      <c r="I69" s="219">
        <f t="shared" si="10"/>
        <v>0</v>
      </c>
      <c r="J69" s="220">
        <f t="shared" si="11"/>
        <v>0</v>
      </c>
    </row>
    <row r="70" spans="1:10" x14ac:dyDescent="0.3">
      <c r="A70" s="6" t="s">
        <v>40</v>
      </c>
      <c r="B70" s="221" t="s">
        <v>52</v>
      </c>
    </row>
    <row r="71" spans="1:10" x14ac:dyDescent="0.3">
      <c r="A71" s="6" t="s">
        <v>41</v>
      </c>
      <c r="B71" s="221" t="s">
        <v>110</v>
      </c>
    </row>
    <row r="72" spans="1:10" x14ac:dyDescent="0.3">
      <c r="A72" s="6" t="s">
        <v>42</v>
      </c>
      <c r="B72" s="221" t="s">
        <v>111</v>
      </c>
    </row>
    <row r="73" spans="1:10" x14ac:dyDescent="0.3">
      <c r="A73" s="6" t="s">
        <v>43</v>
      </c>
      <c r="B73" s="221" t="s">
        <v>112</v>
      </c>
    </row>
    <row r="74" spans="1:10" x14ac:dyDescent="0.3">
      <c r="A74" s="6" t="s">
        <v>44</v>
      </c>
      <c r="B74" s="221" t="s">
        <v>54</v>
      </c>
    </row>
    <row r="75" spans="1:10" x14ac:dyDescent="0.3">
      <c r="A75" s="6" t="s">
        <v>45</v>
      </c>
      <c r="B75" s="221" t="s">
        <v>55</v>
      </c>
    </row>
    <row r="76" spans="1:10" x14ac:dyDescent="0.3">
      <c r="A76" s="6" t="s">
        <v>46</v>
      </c>
      <c r="B76" s="221" t="s">
        <v>113</v>
      </c>
    </row>
    <row r="77" spans="1:10" x14ac:dyDescent="0.3">
      <c r="A77" s="6" t="s">
        <v>47</v>
      </c>
      <c r="B77" s="221" t="s">
        <v>114</v>
      </c>
    </row>
    <row r="78" spans="1:10" x14ac:dyDescent="0.3">
      <c r="A78" s="6" t="s">
        <v>48</v>
      </c>
      <c r="B78" s="222" t="s">
        <v>52</v>
      </c>
    </row>
    <row r="79" spans="1:10" x14ac:dyDescent="0.3">
      <c r="A79" s="6" t="s">
        <v>49</v>
      </c>
      <c r="B79" s="222" t="s">
        <v>115</v>
      </c>
    </row>
    <row r="80" spans="1:10" x14ac:dyDescent="0.3">
      <c r="A80" s="6" t="s">
        <v>50</v>
      </c>
    </row>
    <row r="81" spans="1:10" x14ac:dyDescent="0.3">
      <c r="A81" s="1"/>
      <c r="B81" s="1"/>
      <c r="C81" s="1"/>
      <c r="D81" s="1"/>
      <c r="E81" s="1"/>
      <c r="F81" s="1"/>
      <c r="G81" s="1"/>
      <c r="H81" s="1"/>
      <c r="I81" s="1"/>
      <c r="J81" s="1"/>
    </row>
  </sheetData>
  <mergeCells count="4">
    <mergeCell ref="C8:F8"/>
    <mergeCell ref="G8:J8"/>
    <mergeCell ref="A8:A9"/>
    <mergeCell ref="B8:B9"/>
  </mergeCells>
  <pageMargins left="0.5" right="0.5" top="1" bottom="0.5" header="0.75" footer="0.5"/>
  <pageSetup scale="72" orientation="landscape"/>
  <headerFooter>
    <oddHeader>&amp;C&amp;8&amp;"Arial,"FLORIDA POWER &amp;&amp; LIGHT COMPANY
&amp;8&amp;"Arial,"CALCULATION OF TRUE-UP AND INTEREST PROVISION&amp;R&amp;8&amp;"Arial,"SCHEDULE: A2</oddHeader>
  </headerFooter>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80"/>
  <sheetViews>
    <sheetView showGridLines="0" workbookViewId="0">
      <pane xSplit="2" ySplit="8" topLeftCell="C9" activePane="bottomRight" state="frozen"/>
      <selection activeCell="B3" sqref="B3"/>
      <selection pane="topRight" activeCell="B3" sqref="B3"/>
      <selection pane="bottomLeft" activeCell="B3" sqref="B3"/>
      <selection pane="bottomRight" activeCell="B1" sqref="B1"/>
    </sheetView>
  </sheetViews>
  <sheetFormatPr defaultRowHeight="14.4" x14ac:dyDescent="0.3"/>
  <cols>
    <col min="1" max="1" width="5.44140625" style="2" customWidth="1"/>
    <col min="2" max="2" width="39" style="2" customWidth="1"/>
    <col min="3" max="3" width="7.88671875" style="2" customWidth="1"/>
    <col min="4" max="13" width="11.6640625" style="2" customWidth="1"/>
    <col min="14" max="16384" width="8.88671875" style="2"/>
  </cols>
  <sheetData>
    <row r="1" spans="1:13" s="393" customFormat="1" x14ac:dyDescent="0.3">
      <c r="B1" s="393" t="s">
        <v>193</v>
      </c>
    </row>
    <row r="2" spans="1:13" s="393" customFormat="1" x14ac:dyDescent="0.3">
      <c r="B2" s="393" t="s">
        <v>192</v>
      </c>
    </row>
    <row r="3" spans="1:13" x14ac:dyDescent="0.3">
      <c r="A3" s="1"/>
      <c r="B3" s="1"/>
      <c r="C3" s="1"/>
      <c r="D3" s="1"/>
      <c r="E3" s="1"/>
      <c r="F3" s="1"/>
      <c r="G3" s="1"/>
      <c r="H3" s="1"/>
      <c r="I3" s="1"/>
      <c r="J3" s="1"/>
      <c r="K3" s="1"/>
      <c r="L3" s="1"/>
      <c r="M3" s="1"/>
    </row>
    <row r="4" spans="1:13" x14ac:dyDescent="0.3">
      <c r="E4" s="349" t="s">
        <v>116</v>
      </c>
    </row>
    <row r="5" spans="1:13" x14ac:dyDescent="0.3">
      <c r="A5" s="1"/>
      <c r="B5" s="1"/>
      <c r="C5" s="1"/>
      <c r="D5" s="1"/>
      <c r="E5" s="1"/>
      <c r="F5" s="1"/>
      <c r="G5" s="1"/>
      <c r="H5" s="1"/>
      <c r="I5" s="1"/>
      <c r="J5" s="1"/>
      <c r="K5" s="1"/>
      <c r="L5" s="1"/>
      <c r="M5" s="1"/>
    </row>
    <row r="6" spans="1:13" x14ac:dyDescent="0.3">
      <c r="B6" s="350" t="s">
        <v>0</v>
      </c>
      <c r="C6" s="350" t="s">
        <v>1</v>
      </c>
      <c r="D6" s="350" t="s">
        <v>2</v>
      </c>
      <c r="E6" s="350" t="s">
        <v>3</v>
      </c>
      <c r="F6" s="350" t="s">
        <v>4</v>
      </c>
      <c r="G6" s="350" t="s">
        <v>5</v>
      </c>
      <c r="H6" s="350" t="s">
        <v>6</v>
      </c>
      <c r="I6" s="350" t="s">
        <v>7</v>
      </c>
      <c r="J6" s="350" t="s">
        <v>8</v>
      </c>
    </row>
    <row r="7" spans="1:13" x14ac:dyDescent="0.3">
      <c r="A7" s="1"/>
      <c r="B7" s="1"/>
      <c r="C7" s="1"/>
      <c r="D7" s="1"/>
      <c r="E7" s="1"/>
      <c r="F7" s="1"/>
      <c r="G7" s="1"/>
      <c r="H7" s="1"/>
      <c r="I7" s="1"/>
      <c r="J7" s="1"/>
      <c r="K7" s="1"/>
      <c r="L7" s="1"/>
      <c r="M7" s="1"/>
    </row>
    <row r="8" spans="1:13" ht="30.6" x14ac:dyDescent="0.3">
      <c r="A8" s="351" t="s">
        <v>9</v>
      </c>
      <c r="B8" s="351" t="s">
        <v>117</v>
      </c>
      <c r="C8" s="351" t="s">
        <v>118</v>
      </c>
      <c r="D8" s="351" t="s">
        <v>119</v>
      </c>
      <c r="E8" s="351" t="s">
        <v>120</v>
      </c>
      <c r="F8" s="351" t="s">
        <v>121</v>
      </c>
      <c r="G8" s="351" t="s">
        <v>122</v>
      </c>
      <c r="H8" s="351" t="s">
        <v>123</v>
      </c>
      <c r="I8" s="351" t="s">
        <v>124</v>
      </c>
      <c r="J8" s="351" t="s">
        <v>125</v>
      </c>
    </row>
    <row r="9" spans="1:13" x14ac:dyDescent="0.3">
      <c r="A9" s="352" t="s">
        <v>12</v>
      </c>
      <c r="B9" s="353" t="s">
        <v>11</v>
      </c>
      <c r="C9" s="354"/>
      <c r="D9" s="355"/>
      <c r="E9" s="356"/>
      <c r="F9" s="357"/>
      <c r="G9" s="358"/>
      <c r="H9" s="359"/>
      <c r="I9" s="359"/>
      <c r="J9" s="359"/>
    </row>
    <row r="10" spans="1:13" x14ac:dyDescent="0.3">
      <c r="A10" s="352" t="s">
        <v>13</v>
      </c>
      <c r="B10" s="360" t="s">
        <v>126</v>
      </c>
      <c r="C10" s="361"/>
      <c r="D10" s="362"/>
      <c r="E10" s="363"/>
      <c r="F10" s="364"/>
      <c r="G10" s="365"/>
      <c r="H10" s="359"/>
      <c r="I10" s="359"/>
      <c r="J10" s="359"/>
    </row>
    <row r="11" spans="1:13" x14ac:dyDescent="0.3">
      <c r="A11" s="352" t="s">
        <v>15</v>
      </c>
      <c r="B11" s="366" t="s">
        <v>127</v>
      </c>
      <c r="C11" s="367" t="s">
        <v>128</v>
      </c>
      <c r="D11" s="368">
        <v>85000</v>
      </c>
      <c r="E11" s="369">
        <v>85000</v>
      </c>
      <c r="F11" s="370">
        <f>IF(( E11 * 1000 ) =0,0,( H11 * 100 ) / ( E11 * 1000 ) )</f>
        <v>6.4428235294117648</v>
      </c>
      <c r="G11" s="371">
        <f>IF(( E11 * 1000 ) =0,0,( I11 * 100 ) / ( E11 * 1000 ) )</f>
        <v>7.4972352941176474</v>
      </c>
      <c r="H11" s="359">
        <v>5476400</v>
      </c>
      <c r="I11" s="359">
        <v>6372650</v>
      </c>
      <c r="J11" s="359">
        <v>650000</v>
      </c>
    </row>
    <row r="12" spans="1:13" x14ac:dyDescent="0.3">
      <c r="A12" s="352" t="s">
        <v>16</v>
      </c>
      <c r="B12" s="366" t="s">
        <v>129</v>
      </c>
      <c r="C12" s="367" t="s">
        <v>128</v>
      </c>
      <c r="D12" s="368">
        <v>51289.147348863597</v>
      </c>
      <c r="E12" s="369">
        <v>51289.147348863597</v>
      </c>
      <c r="F12" s="370">
        <f>IF(( E12 * 1000 ) =0,0,( H12 * 100 ) / ( E12 * 1000 ) )</f>
        <v>0.69590400000000063</v>
      </c>
      <c r="G12" s="371">
        <f>IF(( E12 * 1000 ) =0,0,( I12 * 100 ) / ( E12 * 1000 ) )</f>
        <v>0.69590400000000063</v>
      </c>
      <c r="H12" s="359">
        <v>356923.22796663601</v>
      </c>
      <c r="I12" s="359">
        <v>356923.22796663601</v>
      </c>
      <c r="J12" s="359">
        <v>0</v>
      </c>
    </row>
    <row r="13" spans="1:13" x14ac:dyDescent="0.3">
      <c r="A13" s="352" t="s">
        <v>17</v>
      </c>
      <c r="B13" s="372" t="s">
        <v>130</v>
      </c>
      <c r="C13" s="373"/>
      <c r="D13" s="374">
        <v>136289.1473488636</v>
      </c>
      <c r="E13" s="375">
        <v>136289.1473488636</v>
      </c>
      <c r="F13" s="376">
        <f>IF(( E13 * 1000 ) =0,0,( H13 * 100 ) / ( E13 * 1000 ) )</f>
        <v>4.2801083882599222</v>
      </c>
      <c r="G13" s="377">
        <f>IF(( E13 * 1000 ) =0,0,( I13 * 100 ) / ( E13 * 1000 ) )</f>
        <v>4.9377176091216839</v>
      </c>
      <c r="H13" s="378">
        <v>5833323.2279666364</v>
      </c>
      <c r="I13" s="378">
        <v>6729573.2279666364</v>
      </c>
      <c r="J13" s="378">
        <v>650000</v>
      </c>
    </row>
    <row r="14" spans="1:13" x14ac:dyDescent="0.3">
      <c r="A14" s="352" t="s">
        <v>18</v>
      </c>
    </row>
    <row r="15" spans="1:13" x14ac:dyDescent="0.3">
      <c r="A15" s="352" t="s">
        <v>19</v>
      </c>
      <c r="B15" s="379" t="s">
        <v>131</v>
      </c>
      <c r="C15" s="380"/>
      <c r="D15" s="381">
        <v>136289.1473488636</v>
      </c>
      <c r="E15" s="382">
        <v>136289.1473488636</v>
      </c>
      <c r="F15" s="383">
        <f>IF(( E15 * 1000 ) =0,0,( H15 * 100 ) / ( E15 * 1000 ) )</f>
        <v>4.2801083882599222</v>
      </c>
      <c r="G15" s="384">
        <f>IF(( E15 * 1000 ) =0,0,( I15 * 100 ) / ( E15 * 1000 ) )</f>
        <v>4.9377176091216839</v>
      </c>
      <c r="H15" s="385">
        <v>5833323.2279666364</v>
      </c>
      <c r="I15" s="385">
        <v>6729573.2279666364</v>
      </c>
      <c r="J15" s="385">
        <v>650000</v>
      </c>
    </row>
    <row r="16" spans="1:13" x14ac:dyDescent="0.3">
      <c r="A16" s="352" t="s">
        <v>20</v>
      </c>
    </row>
    <row r="17" spans="1:10" x14ac:dyDescent="0.3">
      <c r="A17" s="352" t="s">
        <v>21</v>
      </c>
      <c r="B17" s="386" t="s">
        <v>10</v>
      </c>
      <c r="C17" s="354"/>
      <c r="D17" s="355"/>
      <c r="E17" s="356"/>
      <c r="F17" s="357"/>
      <c r="G17" s="358"/>
      <c r="H17" s="359"/>
      <c r="I17" s="359"/>
      <c r="J17" s="359"/>
    </row>
    <row r="18" spans="1:10" x14ac:dyDescent="0.3">
      <c r="A18" s="352" t="s">
        <v>22</v>
      </c>
      <c r="B18" s="387" t="s">
        <v>132</v>
      </c>
      <c r="C18" s="361"/>
      <c r="D18" s="362"/>
      <c r="E18" s="363"/>
      <c r="F18" s="364"/>
      <c r="G18" s="365"/>
      <c r="H18" s="359"/>
      <c r="I18" s="359"/>
      <c r="J18" s="359"/>
    </row>
    <row r="19" spans="1:10" x14ac:dyDescent="0.3">
      <c r="A19" s="352" t="s">
        <v>23</v>
      </c>
      <c r="B19" s="388" t="s">
        <v>133</v>
      </c>
      <c r="C19" s="367" t="s">
        <v>134</v>
      </c>
      <c r="D19" s="368">
        <v>31306</v>
      </c>
      <c r="E19" s="369">
        <v>31306</v>
      </c>
      <c r="F19" s="370">
        <f>IF(( E19 * 1000 ) =0,0,( H19 * 100 ) / ( E19 * 1000 ) )</f>
        <v>0.77899124768414996</v>
      </c>
      <c r="G19" s="371">
        <f>IF(( E19 * 1000 ) =0,0,( I19 * 100 ) / ( E19 * 1000 ) )</f>
        <v>0.77899124768414996</v>
      </c>
      <c r="H19" s="359">
        <v>243871</v>
      </c>
      <c r="I19" s="359">
        <v>243871</v>
      </c>
      <c r="J19" s="359">
        <v>0</v>
      </c>
    </row>
    <row r="20" spans="1:10" x14ac:dyDescent="0.3">
      <c r="A20" s="352" t="s">
        <v>24</v>
      </c>
      <c r="B20" s="388" t="s">
        <v>135</v>
      </c>
      <c r="C20" s="367" t="s">
        <v>134</v>
      </c>
      <c r="D20" s="368">
        <v>21648</v>
      </c>
      <c r="E20" s="369">
        <v>21648</v>
      </c>
      <c r="F20" s="370">
        <f>IF(( E20 * 1000 ) =0,0,( H20 * 100 ) / ( E20 * 1000 ) )</f>
        <v>0.79008222468588318</v>
      </c>
      <c r="G20" s="371">
        <f>IF(( E20 * 1000 ) =0,0,( I20 * 100 ) / ( E20 * 1000 ) )</f>
        <v>0.79008222468588318</v>
      </c>
      <c r="H20" s="359">
        <v>171037</v>
      </c>
      <c r="I20" s="359">
        <v>171037</v>
      </c>
      <c r="J20" s="359">
        <v>0</v>
      </c>
    </row>
    <row r="21" spans="1:10" x14ac:dyDescent="0.3">
      <c r="A21" s="352" t="s">
        <v>25</v>
      </c>
      <c r="B21" s="389" t="s">
        <v>136</v>
      </c>
      <c r="C21" s="373"/>
      <c r="D21" s="374">
        <v>52954</v>
      </c>
      <c r="E21" s="375">
        <v>52954</v>
      </c>
      <c r="F21" s="376">
        <f>IF(( E21 * 1000 ) =0,0,( H21 * 100 ) / ( E21 * 1000 ) )</f>
        <v>0.78352532386599694</v>
      </c>
      <c r="G21" s="377">
        <f>IF(( E21 * 1000 ) =0,0,( I21 * 100 ) / ( E21 * 1000 ) )</f>
        <v>0.78352532386599694</v>
      </c>
      <c r="H21" s="378">
        <v>414908</v>
      </c>
      <c r="I21" s="378">
        <v>414908</v>
      </c>
      <c r="J21" s="378">
        <v>0</v>
      </c>
    </row>
    <row r="22" spans="1:10" x14ac:dyDescent="0.3">
      <c r="A22" s="352" t="s">
        <v>26</v>
      </c>
    </row>
    <row r="23" spans="1:10" x14ac:dyDescent="0.3">
      <c r="A23" s="352" t="s">
        <v>27</v>
      </c>
      <c r="B23" s="387" t="s">
        <v>137</v>
      </c>
      <c r="C23" s="361"/>
      <c r="D23" s="362"/>
      <c r="E23" s="363"/>
      <c r="F23" s="364"/>
      <c r="G23" s="365"/>
      <c r="H23" s="359"/>
      <c r="I23" s="359"/>
      <c r="J23" s="359"/>
    </row>
    <row r="24" spans="1:10" x14ac:dyDescent="0.3">
      <c r="A24" s="352" t="s">
        <v>28</v>
      </c>
      <c r="B24" s="388" t="s">
        <v>138</v>
      </c>
      <c r="C24" s="367" t="s">
        <v>128</v>
      </c>
      <c r="D24" s="368">
        <v>7349</v>
      </c>
      <c r="E24" s="369">
        <v>7349</v>
      </c>
      <c r="F24" s="370">
        <f t="shared" ref="F24:F41" si="0">IF(( E24 * 1000 ) =0,0,( H24 * 100 ) / ( E24 * 1000 ) )</f>
        <v>3.5014505374880938</v>
      </c>
      <c r="G24" s="371">
        <f t="shared" ref="G24:G41" si="1">IF(( E24 * 1000 ) =0,0,( I24 * 100 ) / ( E24 * 1000 ) )</f>
        <v>5.1097156075656551</v>
      </c>
      <c r="H24" s="359">
        <v>257321.60000000001</v>
      </c>
      <c r="I24" s="359">
        <v>375513</v>
      </c>
      <c r="J24" s="359">
        <v>118191.4</v>
      </c>
    </row>
    <row r="25" spans="1:10" x14ac:dyDescent="0.3">
      <c r="A25" s="352" t="s">
        <v>30</v>
      </c>
      <c r="B25" s="388" t="s">
        <v>139</v>
      </c>
      <c r="C25" s="367" t="s">
        <v>128</v>
      </c>
      <c r="D25" s="368">
        <v>5555</v>
      </c>
      <c r="E25" s="369">
        <v>5555</v>
      </c>
      <c r="F25" s="370">
        <f t="shared" si="0"/>
        <v>-9.0559575157515741</v>
      </c>
      <c r="G25" s="371">
        <f t="shared" si="1"/>
        <v>4.6207740774077406</v>
      </c>
      <c r="H25" s="359">
        <v>-503058.43999999994</v>
      </c>
      <c r="I25" s="359">
        <v>256684</v>
      </c>
      <c r="J25" s="359">
        <v>732174.57</v>
      </c>
    </row>
    <row r="26" spans="1:10" x14ac:dyDescent="0.3">
      <c r="A26" s="352" t="s">
        <v>32</v>
      </c>
      <c r="B26" s="388" t="s">
        <v>140</v>
      </c>
      <c r="C26" s="367" t="s">
        <v>128</v>
      </c>
      <c r="D26" s="368">
        <v>9988</v>
      </c>
      <c r="E26" s="369">
        <v>9988</v>
      </c>
      <c r="F26" s="370">
        <f t="shared" si="0"/>
        <v>3.1728356027232678</v>
      </c>
      <c r="G26" s="371">
        <f t="shared" si="1"/>
        <v>4.5393972767320783</v>
      </c>
      <c r="H26" s="359">
        <v>316902.82</v>
      </c>
      <c r="I26" s="359">
        <v>453395</v>
      </c>
      <c r="J26" s="359">
        <v>106411.15999999999</v>
      </c>
    </row>
    <row r="27" spans="1:10" x14ac:dyDescent="0.3">
      <c r="A27" s="352" t="s">
        <v>33</v>
      </c>
      <c r="B27" s="388" t="s">
        <v>141</v>
      </c>
      <c r="C27" s="367" t="s">
        <v>128</v>
      </c>
      <c r="D27" s="368">
        <v>3187</v>
      </c>
      <c r="E27" s="369">
        <v>3187</v>
      </c>
      <c r="F27" s="370">
        <f t="shared" si="0"/>
        <v>3.0308242861625354</v>
      </c>
      <c r="G27" s="371">
        <f t="shared" si="1"/>
        <v>4.3087856918732355</v>
      </c>
      <c r="H27" s="359">
        <v>96592.37</v>
      </c>
      <c r="I27" s="359">
        <v>137321</v>
      </c>
      <c r="J27" s="359">
        <v>19955.770000000004</v>
      </c>
    </row>
    <row r="28" spans="1:10" x14ac:dyDescent="0.3">
      <c r="A28" s="352" t="s">
        <v>35</v>
      </c>
      <c r="B28" s="388" t="s">
        <v>142</v>
      </c>
      <c r="C28" s="367" t="s">
        <v>128</v>
      </c>
      <c r="D28" s="368">
        <v>843</v>
      </c>
      <c r="E28" s="369">
        <v>843</v>
      </c>
      <c r="F28" s="370">
        <f t="shared" si="0"/>
        <v>3.273144721233689</v>
      </c>
      <c r="G28" s="371">
        <f t="shared" si="1"/>
        <v>4.6440094899169635</v>
      </c>
      <c r="H28" s="359">
        <v>27592.61</v>
      </c>
      <c r="I28" s="359">
        <v>39149</v>
      </c>
      <c r="J28" s="359">
        <v>9162.6899999999987</v>
      </c>
    </row>
    <row r="29" spans="1:10" x14ac:dyDescent="0.3">
      <c r="A29" s="352" t="s">
        <v>36</v>
      </c>
      <c r="B29" s="388" t="s">
        <v>143</v>
      </c>
      <c r="C29" s="367" t="s">
        <v>128</v>
      </c>
      <c r="D29" s="368">
        <v>4817</v>
      </c>
      <c r="E29" s="369">
        <v>4817</v>
      </c>
      <c r="F29" s="370">
        <f t="shared" si="0"/>
        <v>3.11391384679261</v>
      </c>
      <c r="G29" s="371">
        <f t="shared" si="1"/>
        <v>4.408345443221922</v>
      </c>
      <c r="H29" s="359">
        <v>149997.23000000001</v>
      </c>
      <c r="I29" s="359">
        <v>212350</v>
      </c>
      <c r="J29" s="359">
        <v>27619.839999999989</v>
      </c>
    </row>
    <row r="30" spans="1:10" x14ac:dyDescent="0.3">
      <c r="A30" s="352" t="s">
        <v>37</v>
      </c>
      <c r="B30" s="388" t="s">
        <v>144</v>
      </c>
      <c r="C30" s="367" t="s">
        <v>128</v>
      </c>
      <c r="D30" s="368">
        <v>13343</v>
      </c>
      <c r="E30" s="369">
        <v>13343</v>
      </c>
      <c r="F30" s="370">
        <f t="shared" si="0"/>
        <v>3.123962452222139</v>
      </c>
      <c r="G30" s="371">
        <f t="shared" si="1"/>
        <v>4.2977965974668368</v>
      </c>
      <c r="H30" s="359">
        <v>416830.31</v>
      </c>
      <c r="I30" s="359">
        <v>573455</v>
      </c>
      <c r="J30" s="359">
        <v>115659.25</v>
      </c>
    </row>
    <row r="31" spans="1:10" x14ac:dyDescent="0.3">
      <c r="A31" s="352" t="s">
        <v>38</v>
      </c>
      <c r="B31" s="388" t="s">
        <v>145</v>
      </c>
      <c r="C31" s="367" t="s">
        <v>128</v>
      </c>
      <c r="D31" s="368">
        <v>790</v>
      </c>
      <c r="E31" s="369">
        <v>790</v>
      </c>
      <c r="F31" s="370">
        <f t="shared" si="0"/>
        <v>3.0142632911392404</v>
      </c>
      <c r="G31" s="371">
        <f t="shared" si="1"/>
        <v>3.962025316455696</v>
      </c>
      <c r="H31" s="359">
        <v>23812.68</v>
      </c>
      <c r="I31" s="359">
        <v>31300</v>
      </c>
      <c r="J31" s="359">
        <v>7487.32</v>
      </c>
    </row>
    <row r="32" spans="1:10" x14ac:dyDescent="0.3">
      <c r="A32" s="352" t="s">
        <v>39</v>
      </c>
      <c r="B32" s="388" t="s">
        <v>146</v>
      </c>
      <c r="C32" s="367" t="s">
        <v>128</v>
      </c>
      <c r="D32" s="368">
        <v>4293</v>
      </c>
      <c r="E32" s="369">
        <v>4293</v>
      </c>
      <c r="F32" s="370">
        <f t="shared" si="0"/>
        <v>2.9967780107151176</v>
      </c>
      <c r="G32" s="371">
        <f t="shared" si="1"/>
        <v>4.2800372699743772</v>
      </c>
      <c r="H32" s="359">
        <v>128651.68</v>
      </c>
      <c r="I32" s="359">
        <v>183742</v>
      </c>
      <c r="J32" s="359">
        <v>30118.610000000008</v>
      </c>
    </row>
    <row r="33" spans="1:13" x14ac:dyDescent="0.3">
      <c r="A33" s="352" t="s">
        <v>40</v>
      </c>
      <c r="B33" s="388" t="s">
        <v>147</v>
      </c>
      <c r="C33" s="367" t="s">
        <v>128</v>
      </c>
      <c r="D33" s="368">
        <v>1600</v>
      </c>
      <c r="E33" s="369">
        <v>1600</v>
      </c>
      <c r="F33" s="370">
        <f t="shared" si="0"/>
        <v>3.6709999999999998</v>
      </c>
      <c r="G33" s="371">
        <f t="shared" si="1"/>
        <v>5.6</v>
      </c>
      <c r="H33" s="359">
        <v>58736</v>
      </c>
      <c r="I33" s="359">
        <v>89600</v>
      </c>
      <c r="J33" s="359">
        <v>30864</v>
      </c>
    </row>
    <row r="34" spans="1:13" x14ac:dyDescent="0.3">
      <c r="A34" s="352" t="s">
        <v>41</v>
      </c>
      <c r="B34" s="388" t="s">
        <v>148</v>
      </c>
      <c r="C34" s="367" t="s">
        <v>128</v>
      </c>
      <c r="D34" s="368">
        <v>2700</v>
      </c>
      <c r="E34" s="369">
        <v>2700</v>
      </c>
      <c r="F34" s="370">
        <f t="shared" si="0"/>
        <v>3.2434766666666666</v>
      </c>
      <c r="G34" s="371">
        <f t="shared" si="1"/>
        <v>4.8377037037037036</v>
      </c>
      <c r="H34" s="359">
        <v>87573.87</v>
      </c>
      <c r="I34" s="359">
        <v>130618</v>
      </c>
      <c r="J34" s="359">
        <v>25812.470000000005</v>
      </c>
    </row>
    <row r="35" spans="1:13" x14ac:dyDescent="0.3">
      <c r="A35" s="352" t="s">
        <v>42</v>
      </c>
      <c r="B35" s="388" t="s">
        <v>149</v>
      </c>
      <c r="C35" s="367" t="s">
        <v>128</v>
      </c>
      <c r="D35" s="368">
        <v>3745</v>
      </c>
      <c r="E35" s="369">
        <v>3745</v>
      </c>
      <c r="F35" s="370">
        <f t="shared" si="0"/>
        <v>3.2675895861148199</v>
      </c>
      <c r="G35" s="371">
        <f t="shared" si="1"/>
        <v>4.3073431241655538</v>
      </c>
      <c r="H35" s="359">
        <v>122371.23</v>
      </c>
      <c r="I35" s="359">
        <v>161310</v>
      </c>
      <c r="J35" s="359">
        <v>38067.060000000005</v>
      </c>
    </row>
    <row r="36" spans="1:13" x14ac:dyDescent="0.3">
      <c r="A36" s="352" t="s">
        <v>43</v>
      </c>
      <c r="B36" s="388" t="s">
        <v>150</v>
      </c>
      <c r="C36" s="367" t="s">
        <v>128</v>
      </c>
      <c r="D36" s="368">
        <v>1083</v>
      </c>
      <c r="E36" s="369">
        <v>1083</v>
      </c>
      <c r="F36" s="370">
        <f t="shared" si="0"/>
        <v>2.9464044321329639</v>
      </c>
      <c r="G36" s="371">
        <f t="shared" si="1"/>
        <v>3.95207756232687</v>
      </c>
      <c r="H36" s="359">
        <v>31909.56</v>
      </c>
      <c r="I36" s="359">
        <v>42801</v>
      </c>
      <c r="J36" s="359">
        <v>10891.439999999999</v>
      </c>
    </row>
    <row r="37" spans="1:13" x14ac:dyDescent="0.3">
      <c r="A37" s="352" t="s">
        <v>44</v>
      </c>
      <c r="B37" s="388" t="s">
        <v>151</v>
      </c>
      <c r="C37" s="367" t="s">
        <v>128</v>
      </c>
      <c r="D37" s="368">
        <v>80</v>
      </c>
      <c r="E37" s="369">
        <v>80</v>
      </c>
      <c r="F37" s="370">
        <f t="shared" si="0"/>
        <v>2.9655125</v>
      </c>
      <c r="G37" s="371">
        <f t="shared" si="1"/>
        <v>4.25</v>
      </c>
      <c r="H37" s="359">
        <v>2372.41</v>
      </c>
      <c r="I37" s="359">
        <v>3400</v>
      </c>
      <c r="J37" s="359">
        <v>779.17000000000019</v>
      </c>
    </row>
    <row r="38" spans="1:13" x14ac:dyDescent="0.3">
      <c r="A38" s="352" t="s">
        <v>45</v>
      </c>
      <c r="B38" s="388" t="s">
        <v>152</v>
      </c>
      <c r="C38" s="367" t="s">
        <v>128</v>
      </c>
      <c r="D38" s="368">
        <v>8596</v>
      </c>
      <c r="E38" s="369">
        <v>8596</v>
      </c>
      <c r="F38" s="370">
        <f t="shared" si="0"/>
        <v>3.2482431363424848</v>
      </c>
      <c r="G38" s="371">
        <f t="shared" si="1"/>
        <v>4.4460330386226152</v>
      </c>
      <c r="H38" s="359">
        <v>279218.98</v>
      </c>
      <c r="I38" s="359">
        <v>382181</v>
      </c>
      <c r="J38" s="359">
        <v>92937.10000000002</v>
      </c>
    </row>
    <row r="39" spans="1:13" x14ac:dyDescent="0.3">
      <c r="A39" s="352" t="s">
        <v>46</v>
      </c>
      <c r="B39" s="388" t="s">
        <v>153</v>
      </c>
      <c r="C39" s="367" t="s">
        <v>128</v>
      </c>
      <c r="D39" s="368">
        <v>10373</v>
      </c>
      <c r="E39" s="369">
        <v>10373</v>
      </c>
      <c r="F39" s="370">
        <f t="shared" si="0"/>
        <v>3.7197040393328833</v>
      </c>
      <c r="G39" s="371">
        <f t="shared" si="1"/>
        <v>5.7691313988238697</v>
      </c>
      <c r="H39" s="359">
        <v>385844.9</v>
      </c>
      <c r="I39" s="359">
        <v>598432</v>
      </c>
      <c r="J39" s="359">
        <v>210788.49</v>
      </c>
    </row>
    <row r="40" spans="1:13" x14ac:dyDescent="0.3">
      <c r="A40" s="352" t="s">
        <v>47</v>
      </c>
      <c r="B40" s="388" t="s">
        <v>154</v>
      </c>
      <c r="C40" s="367" t="s">
        <v>128</v>
      </c>
      <c r="D40" s="368">
        <v>11551</v>
      </c>
      <c r="E40" s="369">
        <v>11551</v>
      </c>
      <c r="F40" s="370">
        <f t="shared" si="0"/>
        <v>3.1083810925460997</v>
      </c>
      <c r="G40" s="371">
        <f t="shared" si="1"/>
        <v>4.3998614838542114</v>
      </c>
      <c r="H40" s="359">
        <v>359049.1</v>
      </c>
      <c r="I40" s="359">
        <v>508228</v>
      </c>
      <c r="J40" s="359">
        <v>87528.790000000023</v>
      </c>
    </row>
    <row r="41" spans="1:13" x14ac:dyDescent="0.3">
      <c r="A41" s="352" t="s">
        <v>48</v>
      </c>
      <c r="B41" s="389" t="s">
        <v>155</v>
      </c>
      <c r="C41" s="373"/>
      <c r="D41" s="374">
        <v>89893</v>
      </c>
      <c r="E41" s="375">
        <v>89893</v>
      </c>
      <c r="F41" s="376">
        <f t="shared" si="0"/>
        <v>2.4937635967205454</v>
      </c>
      <c r="G41" s="377">
        <f t="shared" si="1"/>
        <v>4.6493931674323923</v>
      </c>
      <c r="H41" s="378">
        <v>2241718.91</v>
      </c>
      <c r="I41" s="378">
        <v>4179479</v>
      </c>
      <c r="J41" s="378">
        <v>1664449.1300000001</v>
      </c>
    </row>
    <row r="42" spans="1:13" x14ac:dyDescent="0.3">
      <c r="A42" s="352" t="s">
        <v>49</v>
      </c>
    </row>
    <row r="43" spans="1:13" x14ac:dyDescent="0.3">
      <c r="A43" s="352" t="s">
        <v>50</v>
      </c>
    </row>
    <row r="44" spans="1:13" x14ac:dyDescent="0.3">
      <c r="A44" s="1"/>
      <c r="B44" s="1"/>
      <c r="C44" s="1"/>
      <c r="D44" s="1"/>
      <c r="E44" s="1"/>
      <c r="F44" s="1"/>
      <c r="G44" s="1"/>
      <c r="H44" s="1"/>
      <c r="I44" s="1"/>
      <c r="J44" s="1"/>
      <c r="K44" s="1"/>
      <c r="L44" s="1"/>
      <c r="M44" s="1"/>
    </row>
    <row r="45" spans="1:13" x14ac:dyDescent="0.3">
      <c r="A45" s="352" t="s">
        <v>12</v>
      </c>
      <c r="B45" s="387" t="s">
        <v>156</v>
      </c>
      <c r="C45" s="361"/>
      <c r="D45" s="362"/>
      <c r="E45" s="363"/>
      <c r="F45" s="364"/>
      <c r="G45" s="365"/>
      <c r="H45" s="359"/>
      <c r="I45" s="359"/>
      <c r="J45" s="359"/>
    </row>
    <row r="46" spans="1:13" x14ac:dyDescent="0.3">
      <c r="A46" s="352" t="s">
        <v>13</v>
      </c>
      <c r="B46" s="388" t="s">
        <v>157</v>
      </c>
      <c r="C46" s="367" t="s">
        <v>156</v>
      </c>
      <c r="D46" s="368">
        <v>50</v>
      </c>
      <c r="E46" s="369">
        <v>50</v>
      </c>
      <c r="F46" s="370">
        <f>IF(( E46 * 1000 ) =0,0,( H46 * 100 ) / ( E46 * 1000 ) )</f>
        <v>2.9689999999999999</v>
      </c>
      <c r="G46" s="371">
        <f>IF(( E46 * 1000 ) =0,0,( I46 * 100 ) / ( E46 * 1000 ) )</f>
        <v>3.3706</v>
      </c>
      <c r="H46" s="359">
        <v>1484.5</v>
      </c>
      <c r="I46" s="359">
        <v>1685.3</v>
      </c>
      <c r="J46" s="359">
        <v>200.79999999999995</v>
      </c>
    </row>
    <row r="47" spans="1:13" x14ac:dyDescent="0.3">
      <c r="A47" s="352" t="s">
        <v>15</v>
      </c>
      <c r="B47" s="388" t="s">
        <v>158</v>
      </c>
      <c r="C47" s="367" t="s">
        <v>156</v>
      </c>
      <c r="D47" s="368">
        <v>162</v>
      </c>
      <c r="E47" s="369">
        <v>162</v>
      </c>
      <c r="F47" s="370">
        <f>IF(( E47 * 1000 ) =0,0,( H47 * 100 ) / ( E47 * 1000 ) )</f>
        <v>2.9648950617283951</v>
      </c>
      <c r="G47" s="371">
        <f>IF(( E47 * 1000 ) =0,0,( I47 * 100 ) / ( E47 * 1000 ) )</f>
        <v>3.4318086419753087</v>
      </c>
      <c r="H47" s="359">
        <v>4803.13</v>
      </c>
      <c r="I47" s="359">
        <v>5559.53</v>
      </c>
      <c r="J47" s="359">
        <v>756.39999999999964</v>
      </c>
    </row>
    <row r="48" spans="1:13" x14ac:dyDescent="0.3">
      <c r="A48" s="352" t="s">
        <v>16</v>
      </c>
      <c r="B48" s="388" t="s">
        <v>159</v>
      </c>
      <c r="C48" s="367" t="s">
        <v>156</v>
      </c>
      <c r="D48" s="368">
        <v>40</v>
      </c>
      <c r="E48" s="369">
        <v>40</v>
      </c>
      <c r="F48" s="370">
        <f>IF(( E48 * 1000 ) =0,0,( H48 * 100 ) / ( E48 * 1000 ) )</f>
        <v>2.867</v>
      </c>
      <c r="G48" s="371">
        <f>IF(( E48 * 1000 ) =0,0,( I48 * 100 ) / ( E48 * 1000 ) )</f>
        <v>3.4046249999999998</v>
      </c>
      <c r="H48" s="359">
        <v>1146.8</v>
      </c>
      <c r="I48" s="359">
        <v>1361.85</v>
      </c>
      <c r="J48" s="359">
        <v>215.04999999999995</v>
      </c>
    </row>
    <row r="49" spans="1:10" x14ac:dyDescent="0.3">
      <c r="A49" s="352" t="s">
        <v>17</v>
      </c>
      <c r="B49" s="388" t="s">
        <v>160</v>
      </c>
      <c r="C49" s="367" t="s">
        <v>156</v>
      </c>
      <c r="D49" s="368">
        <v>74</v>
      </c>
      <c r="E49" s="369">
        <v>74</v>
      </c>
      <c r="F49" s="370">
        <f>IF(( E49 * 1000 ) =0,0,( H49 * 100 ) / ( E49 * 1000 ) )</f>
        <v>2.9888783783783786</v>
      </c>
      <c r="G49" s="371">
        <f>IF(( E49 * 1000 ) =0,0,( I49 * 100 ) / ( E49 * 1000 ) )</f>
        <v>3.822837837837838</v>
      </c>
      <c r="H49" s="359">
        <v>2211.77</v>
      </c>
      <c r="I49" s="359">
        <v>2828.9</v>
      </c>
      <c r="J49" s="359">
        <v>617.13000000000011</v>
      </c>
    </row>
    <row r="50" spans="1:10" x14ac:dyDescent="0.3">
      <c r="A50" s="352" t="s">
        <v>18</v>
      </c>
      <c r="B50" s="389" t="s">
        <v>161</v>
      </c>
      <c r="C50" s="373"/>
      <c r="D50" s="374">
        <v>326</v>
      </c>
      <c r="E50" s="375">
        <v>326</v>
      </c>
      <c r="F50" s="376">
        <f>IF(( E50 * 1000 ) =0,0,( H50 * 100 ) / ( E50 * 1000 ) )</f>
        <v>2.9589570552147242</v>
      </c>
      <c r="G50" s="377">
        <f>IF(( E50 * 1000 ) =0,0,( I50 * 100 ) / ( E50 * 1000 ) )</f>
        <v>3.507846625766871</v>
      </c>
      <c r="H50" s="378">
        <v>9646.2000000000007</v>
      </c>
      <c r="I50" s="378">
        <v>11435.58</v>
      </c>
      <c r="J50" s="378">
        <v>1789.3799999999997</v>
      </c>
    </row>
    <row r="51" spans="1:10" x14ac:dyDescent="0.3">
      <c r="A51" s="352" t="s">
        <v>19</v>
      </c>
    </row>
    <row r="52" spans="1:10" x14ac:dyDescent="0.3">
      <c r="A52" s="352" t="s">
        <v>20</v>
      </c>
      <c r="B52" s="390" t="s">
        <v>162</v>
      </c>
      <c r="C52" s="380"/>
      <c r="D52" s="381">
        <v>143173</v>
      </c>
      <c r="E52" s="382">
        <v>143173</v>
      </c>
      <c r="F52" s="383">
        <f>IF(( E52 * 1000 ) =0,0,( H52 * 100 ) / ( E52 * 1000 ) )</f>
        <v>1.8622736898716938</v>
      </c>
      <c r="G52" s="384">
        <f>IF(( E52 * 1000 ) =0,0,( I52 * 100 ) / ( E52 * 1000 ) )</f>
        <v>3.2169631005846075</v>
      </c>
      <c r="H52" s="385">
        <v>2666273.1100000003</v>
      </c>
      <c r="I52" s="385">
        <v>4605822.58</v>
      </c>
      <c r="J52" s="385">
        <v>1666238.51</v>
      </c>
    </row>
    <row r="53" spans="1:10" x14ac:dyDescent="0.3">
      <c r="A53" s="352" t="s">
        <v>21</v>
      </c>
    </row>
    <row r="54" spans="1:10" x14ac:dyDescent="0.3">
      <c r="A54" s="352" t="s">
        <v>22</v>
      </c>
    </row>
    <row r="55" spans="1:10" x14ac:dyDescent="0.3">
      <c r="A55" s="352" t="s">
        <v>23</v>
      </c>
    </row>
    <row r="56" spans="1:10" x14ac:dyDescent="0.3">
      <c r="A56" s="352" t="s">
        <v>24</v>
      </c>
    </row>
    <row r="57" spans="1:10" x14ac:dyDescent="0.3">
      <c r="A57" s="352" t="s">
        <v>25</v>
      </c>
    </row>
    <row r="58" spans="1:10" x14ac:dyDescent="0.3">
      <c r="A58" s="352" t="s">
        <v>26</v>
      </c>
    </row>
    <row r="59" spans="1:10" x14ac:dyDescent="0.3">
      <c r="A59" s="352" t="s">
        <v>27</v>
      </c>
    </row>
    <row r="60" spans="1:10" x14ac:dyDescent="0.3">
      <c r="A60" s="352" t="s">
        <v>28</v>
      </c>
    </row>
    <row r="61" spans="1:10" x14ac:dyDescent="0.3">
      <c r="A61" s="352" t="s">
        <v>30</v>
      </c>
    </row>
    <row r="62" spans="1:10" x14ac:dyDescent="0.3">
      <c r="A62" s="352" t="s">
        <v>32</v>
      </c>
    </row>
    <row r="63" spans="1:10" x14ac:dyDescent="0.3">
      <c r="A63" s="352" t="s">
        <v>33</v>
      </c>
    </row>
    <row r="64" spans="1:10" x14ac:dyDescent="0.3">
      <c r="A64" s="352" t="s">
        <v>35</v>
      </c>
    </row>
    <row r="65" spans="1:13" x14ac:dyDescent="0.3">
      <c r="A65" s="352" t="s">
        <v>36</v>
      </c>
    </row>
    <row r="66" spans="1:13" x14ac:dyDescent="0.3">
      <c r="A66" s="352" t="s">
        <v>37</v>
      </c>
    </row>
    <row r="67" spans="1:13" x14ac:dyDescent="0.3">
      <c r="A67" s="352" t="s">
        <v>38</v>
      </c>
    </row>
    <row r="68" spans="1:13" x14ac:dyDescent="0.3">
      <c r="A68" s="352" t="s">
        <v>39</v>
      </c>
    </row>
    <row r="69" spans="1:13" x14ac:dyDescent="0.3">
      <c r="A69" s="352" t="s">
        <v>40</v>
      </c>
    </row>
    <row r="70" spans="1:13" x14ac:dyDescent="0.3">
      <c r="A70" s="352" t="s">
        <v>41</v>
      </c>
    </row>
    <row r="71" spans="1:13" x14ac:dyDescent="0.3">
      <c r="A71" s="352" t="s">
        <v>42</v>
      </c>
    </row>
    <row r="72" spans="1:13" x14ac:dyDescent="0.3">
      <c r="A72" s="352" t="s">
        <v>43</v>
      </c>
    </row>
    <row r="73" spans="1:13" x14ac:dyDescent="0.3">
      <c r="A73" s="352" t="s">
        <v>44</v>
      </c>
    </row>
    <row r="74" spans="1:13" x14ac:dyDescent="0.3">
      <c r="A74" s="352" t="s">
        <v>45</v>
      </c>
    </row>
    <row r="75" spans="1:13" x14ac:dyDescent="0.3">
      <c r="A75" s="352" t="s">
        <v>46</v>
      </c>
    </row>
    <row r="76" spans="1:13" x14ac:dyDescent="0.3">
      <c r="A76" s="352" t="s">
        <v>47</v>
      </c>
    </row>
    <row r="77" spans="1:13" x14ac:dyDescent="0.3">
      <c r="A77" s="352" t="s">
        <v>48</v>
      </c>
    </row>
    <row r="78" spans="1:13" x14ac:dyDescent="0.3">
      <c r="A78" s="352" t="s">
        <v>49</v>
      </c>
    </row>
    <row r="79" spans="1:13" x14ac:dyDescent="0.3">
      <c r="A79" s="352" t="s">
        <v>50</v>
      </c>
    </row>
    <row r="80" spans="1:13" x14ac:dyDescent="0.3">
      <c r="A80" s="1"/>
      <c r="B80" s="1"/>
      <c r="C80" s="1"/>
      <c r="D80" s="1"/>
      <c r="E80" s="1"/>
      <c r="F80" s="1"/>
      <c r="G80" s="1"/>
      <c r="H80" s="1"/>
      <c r="I80" s="1"/>
      <c r="J80" s="1"/>
      <c r="K80" s="1"/>
      <c r="L80" s="1"/>
      <c r="M80" s="1"/>
    </row>
  </sheetData>
  <pageMargins left="0.5" right="0.5" top="1" bottom="0.5" header="0.75" footer="0.5"/>
  <pageSetup scale="75" orientation="landscape"/>
  <headerFooter>
    <oddHeader>&amp;C&amp;8&amp;"Arial,"POWER SOLD
&amp;8&amp;"Arial,"FLORIDA POWER &amp;&amp; LIGHT COMPANY&amp;R&amp;8&amp;"Arial,"SCHEDULE: A6</oddHeader>
  </headerFooter>
  <rowBreaks count="1" manualBreakCount="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46"/>
  <sheetViews>
    <sheetView showGridLines="0" showZero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46.88671875" style="2" customWidth="1"/>
    <col min="3" max="12" width="11.6640625" style="2" customWidth="1"/>
    <col min="13" max="16384" width="8.88671875" style="2"/>
  </cols>
  <sheetData>
    <row r="1" spans="1:12" s="393" customFormat="1" x14ac:dyDescent="0.3">
      <c r="B1" s="393" t="s">
        <v>194</v>
      </c>
    </row>
    <row r="2" spans="1:12" s="393" customFormat="1" x14ac:dyDescent="0.3">
      <c r="B2" s="393" t="s">
        <v>192</v>
      </c>
    </row>
    <row r="3" spans="1:12" x14ac:dyDescent="0.3">
      <c r="A3" s="1"/>
      <c r="B3" s="1"/>
      <c r="C3" s="1"/>
      <c r="D3" s="1"/>
      <c r="E3" s="1"/>
      <c r="F3" s="1"/>
      <c r="G3" s="1"/>
      <c r="H3" s="1"/>
      <c r="I3" s="1"/>
      <c r="J3" s="1"/>
      <c r="K3" s="1"/>
      <c r="L3" s="1"/>
    </row>
    <row r="4" spans="1:12" x14ac:dyDescent="0.3">
      <c r="E4" s="280" t="s">
        <v>116</v>
      </c>
    </row>
    <row r="5" spans="1:12" x14ac:dyDescent="0.3">
      <c r="A5" s="1"/>
      <c r="B5" s="1"/>
      <c r="C5" s="1"/>
      <c r="D5" s="1"/>
      <c r="E5" s="1"/>
      <c r="F5" s="1"/>
      <c r="G5" s="1"/>
      <c r="H5" s="1"/>
      <c r="I5" s="1"/>
      <c r="J5" s="1"/>
      <c r="K5" s="1"/>
      <c r="L5" s="1"/>
    </row>
    <row r="6" spans="1:12" x14ac:dyDescent="0.3">
      <c r="B6" s="281" t="s">
        <v>0</v>
      </c>
      <c r="C6" s="281" t="s">
        <v>1</v>
      </c>
      <c r="D6" s="281" t="s">
        <v>2</v>
      </c>
      <c r="E6" s="281" t="s">
        <v>3</v>
      </c>
      <c r="F6" s="281" t="s">
        <v>4</v>
      </c>
      <c r="G6" s="281" t="s">
        <v>5</v>
      </c>
      <c r="H6" s="281" t="s">
        <v>6</v>
      </c>
      <c r="I6" s="281" t="s">
        <v>7</v>
      </c>
      <c r="J6" s="281" t="s">
        <v>8</v>
      </c>
    </row>
    <row r="7" spans="1:12" x14ac:dyDescent="0.3">
      <c r="A7" s="1"/>
      <c r="B7" s="1"/>
      <c r="C7" s="1"/>
      <c r="D7" s="1"/>
      <c r="E7" s="1"/>
      <c r="F7" s="1"/>
      <c r="G7" s="1"/>
      <c r="H7" s="1"/>
      <c r="I7" s="1"/>
      <c r="J7" s="1"/>
      <c r="K7" s="1"/>
      <c r="L7" s="1"/>
    </row>
    <row r="8" spans="1:12" ht="30.6" x14ac:dyDescent="0.3">
      <c r="A8" s="282" t="s">
        <v>9</v>
      </c>
      <c r="B8" s="282" t="s">
        <v>117</v>
      </c>
      <c r="C8" s="282" t="s">
        <v>118</v>
      </c>
      <c r="D8" s="282" t="s">
        <v>119</v>
      </c>
      <c r="E8" s="282" t="s">
        <v>120</v>
      </c>
      <c r="F8" s="282" t="s">
        <v>121</v>
      </c>
      <c r="G8" s="282" t="s">
        <v>122</v>
      </c>
      <c r="H8" s="282" t="s">
        <v>123</v>
      </c>
      <c r="I8" s="282" t="s">
        <v>124</v>
      </c>
      <c r="J8" s="282" t="s">
        <v>125</v>
      </c>
    </row>
    <row r="9" spans="1:12" x14ac:dyDescent="0.3">
      <c r="A9" s="283" t="s">
        <v>12</v>
      </c>
      <c r="B9" s="284" t="s">
        <v>163</v>
      </c>
      <c r="C9" s="285"/>
      <c r="D9" s="286"/>
      <c r="E9" s="287"/>
      <c r="F9" s="288"/>
      <c r="G9" s="289"/>
      <c r="H9" s="290"/>
      <c r="I9" s="291"/>
      <c r="J9" s="292"/>
    </row>
    <row r="10" spans="1:12" x14ac:dyDescent="0.3">
      <c r="A10" s="283" t="s">
        <v>13</v>
      </c>
      <c r="B10" s="293" t="s">
        <v>164</v>
      </c>
      <c r="C10" s="294">
        <v>0</v>
      </c>
      <c r="D10" s="295">
        <v>0</v>
      </c>
      <c r="E10" s="296">
        <v>0</v>
      </c>
      <c r="F10" s="297">
        <v>0</v>
      </c>
      <c r="G10" s="298">
        <v>0</v>
      </c>
      <c r="H10" s="299">
        <v>0</v>
      </c>
      <c r="I10" s="300">
        <v>0</v>
      </c>
      <c r="J10" s="301">
        <v>1666238.51</v>
      </c>
    </row>
    <row r="11" spans="1:12" x14ac:dyDescent="0.3">
      <c r="A11" s="283" t="s">
        <v>15</v>
      </c>
      <c r="B11" s="293" t="s">
        <v>165</v>
      </c>
      <c r="C11" s="285" t="s">
        <v>52</v>
      </c>
      <c r="D11" s="302">
        <v>0</v>
      </c>
      <c r="E11" s="303">
        <v>0</v>
      </c>
      <c r="F11" s="304">
        <v>0</v>
      </c>
      <c r="G11" s="305">
        <v>0</v>
      </c>
      <c r="H11" s="306">
        <v>0</v>
      </c>
      <c r="I11" s="307">
        <v>0</v>
      </c>
      <c r="J11" s="308">
        <v>9.9999999999999995E-8</v>
      </c>
    </row>
    <row r="12" spans="1:12" x14ac:dyDescent="0.3">
      <c r="A12" s="283" t="s">
        <v>16</v>
      </c>
      <c r="B12" s="293" t="s">
        <v>166</v>
      </c>
      <c r="C12" s="309">
        <v>0</v>
      </c>
      <c r="D12" s="310">
        <v>0</v>
      </c>
      <c r="E12" s="311">
        <v>0</v>
      </c>
      <c r="F12" s="312">
        <v>0</v>
      </c>
      <c r="G12" s="313">
        <v>0</v>
      </c>
      <c r="H12" s="314">
        <v>0</v>
      </c>
      <c r="I12" s="315">
        <v>0</v>
      </c>
      <c r="J12" s="316">
        <v>1666238.5100000999</v>
      </c>
    </row>
    <row r="13" spans="1:12" x14ac:dyDescent="0.3">
      <c r="A13" s="283" t="s">
        <v>17</v>
      </c>
      <c r="B13" s="293" t="s">
        <v>167</v>
      </c>
      <c r="C13" s="285" t="s">
        <v>52</v>
      </c>
      <c r="D13" s="302">
        <v>0</v>
      </c>
      <c r="E13" s="303">
        <v>0</v>
      </c>
      <c r="F13" s="304">
        <v>0</v>
      </c>
      <c r="G13" s="305">
        <v>0</v>
      </c>
      <c r="H13" s="306">
        <v>0</v>
      </c>
      <c r="I13" s="307">
        <v>0</v>
      </c>
      <c r="J13" s="308">
        <v>-5051.13</v>
      </c>
    </row>
    <row r="14" spans="1:12" x14ac:dyDescent="0.3">
      <c r="A14" s="283" t="s">
        <v>18</v>
      </c>
      <c r="B14" s="293" t="s">
        <v>168</v>
      </c>
      <c r="C14" s="285" t="s">
        <v>52</v>
      </c>
      <c r="D14" s="302">
        <v>0</v>
      </c>
      <c r="E14" s="303">
        <v>0</v>
      </c>
      <c r="F14" s="304">
        <v>0</v>
      </c>
      <c r="G14" s="305">
        <v>0</v>
      </c>
      <c r="H14" s="306">
        <v>0</v>
      </c>
      <c r="I14" s="307">
        <v>0</v>
      </c>
      <c r="J14" s="308">
        <v>-129944</v>
      </c>
    </row>
    <row r="15" spans="1:12" x14ac:dyDescent="0.3">
      <c r="A15" s="283" t="s">
        <v>19</v>
      </c>
      <c r="B15" s="293" t="s">
        <v>169</v>
      </c>
      <c r="C15" s="317">
        <v>0</v>
      </c>
      <c r="D15" s="318">
        <v>0</v>
      </c>
      <c r="E15" s="319">
        <v>0</v>
      </c>
      <c r="F15" s="320">
        <v>0</v>
      </c>
      <c r="G15" s="321">
        <v>0</v>
      </c>
      <c r="H15" s="322">
        <v>0</v>
      </c>
      <c r="I15" s="323">
        <v>0</v>
      </c>
      <c r="J15" s="324">
        <v>1531243.3800001</v>
      </c>
    </row>
    <row r="16" spans="1:12" x14ac:dyDescent="0.3">
      <c r="A16" s="283" t="s">
        <v>20</v>
      </c>
    </row>
    <row r="17" spans="1:10" x14ac:dyDescent="0.3">
      <c r="A17" s="283" t="s">
        <v>21</v>
      </c>
      <c r="B17" s="284" t="s">
        <v>170</v>
      </c>
      <c r="C17" s="285"/>
      <c r="D17" s="286"/>
      <c r="E17" s="287"/>
      <c r="F17" s="288"/>
      <c r="G17" s="289"/>
      <c r="H17" s="290"/>
      <c r="I17" s="291"/>
      <c r="J17" s="292"/>
    </row>
    <row r="18" spans="1:10" x14ac:dyDescent="0.3">
      <c r="A18" s="283" t="s">
        <v>22</v>
      </c>
      <c r="B18" s="293" t="s">
        <v>171</v>
      </c>
      <c r="C18" s="285" t="s">
        <v>52</v>
      </c>
      <c r="D18" s="302">
        <v>0</v>
      </c>
      <c r="E18" s="303">
        <v>0</v>
      </c>
      <c r="F18" s="304">
        <v>0</v>
      </c>
      <c r="G18" s="305">
        <v>0</v>
      </c>
      <c r="H18" s="306">
        <v>0</v>
      </c>
      <c r="I18" s="307">
        <v>0</v>
      </c>
      <c r="J18" s="308">
        <v>650000</v>
      </c>
    </row>
    <row r="19" spans="1:10" x14ac:dyDescent="0.3">
      <c r="A19" s="283" t="s">
        <v>23</v>
      </c>
      <c r="B19" s="293" t="s">
        <v>165</v>
      </c>
      <c r="C19" s="285" t="s">
        <v>52</v>
      </c>
      <c r="D19" s="302">
        <v>0</v>
      </c>
      <c r="E19" s="303">
        <v>0</v>
      </c>
      <c r="F19" s="304">
        <v>0</v>
      </c>
      <c r="G19" s="305">
        <v>0</v>
      </c>
      <c r="H19" s="306">
        <v>0</v>
      </c>
      <c r="I19" s="307">
        <v>0</v>
      </c>
      <c r="J19" s="308">
        <v>9.9999999999999995E-8</v>
      </c>
    </row>
    <row r="20" spans="1:10" x14ac:dyDescent="0.3">
      <c r="A20" s="283" t="s">
        <v>24</v>
      </c>
      <c r="B20" s="293" t="s">
        <v>168</v>
      </c>
      <c r="C20" s="285" t="s">
        <v>52</v>
      </c>
      <c r="D20" s="302">
        <v>0</v>
      </c>
      <c r="E20" s="303">
        <v>0</v>
      </c>
      <c r="F20" s="304">
        <v>0</v>
      </c>
      <c r="G20" s="305">
        <v>0</v>
      </c>
      <c r="H20" s="306">
        <v>0</v>
      </c>
      <c r="I20" s="307">
        <v>0</v>
      </c>
      <c r="J20" s="308">
        <v>-128350</v>
      </c>
    </row>
    <row r="21" spans="1:10" x14ac:dyDescent="0.3">
      <c r="A21" s="283" t="s">
        <v>25</v>
      </c>
      <c r="B21" s="293" t="s">
        <v>71</v>
      </c>
      <c r="C21" s="325">
        <v>0</v>
      </c>
      <c r="D21" s="326">
        <v>0</v>
      </c>
      <c r="E21" s="327">
        <v>0</v>
      </c>
      <c r="F21" s="328">
        <v>0</v>
      </c>
      <c r="G21" s="329">
        <v>0</v>
      </c>
      <c r="H21" s="330">
        <v>0</v>
      </c>
      <c r="I21" s="331">
        <v>0</v>
      </c>
      <c r="J21" s="332">
        <v>521650.0000001</v>
      </c>
    </row>
    <row r="22" spans="1:10" x14ac:dyDescent="0.3">
      <c r="A22" s="283" t="s">
        <v>26</v>
      </c>
    </row>
    <row r="23" spans="1:10" x14ac:dyDescent="0.3">
      <c r="A23" s="283" t="s">
        <v>27</v>
      </c>
      <c r="B23" s="284" t="s">
        <v>57</v>
      </c>
      <c r="C23" s="285"/>
      <c r="D23" s="286"/>
      <c r="E23" s="287"/>
      <c r="F23" s="288"/>
      <c r="G23" s="289"/>
      <c r="H23" s="290"/>
      <c r="I23" s="291"/>
      <c r="J23" s="292"/>
    </row>
    <row r="24" spans="1:10" x14ac:dyDescent="0.3">
      <c r="A24" s="283" t="s">
        <v>28</v>
      </c>
      <c r="B24" s="293" t="s">
        <v>10</v>
      </c>
      <c r="C24" s="285" t="s">
        <v>52</v>
      </c>
      <c r="D24" s="302">
        <v>143173</v>
      </c>
      <c r="E24" s="303">
        <v>143173</v>
      </c>
      <c r="F24" s="304">
        <v>1.8622736898716938</v>
      </c>
      <c r="G24" s="305">
        <v>3.216963100584608</v>
      </c>
      <c r="H24" s="306">
        <v>2666273.11</v>
      </c>
      <c r="I24" s="307">
        <v>4605822.58</v>
      </c>
      <c r="J24" s="308">
        <v>1531243.3800001</v>
      </c>
    </row>
    <row r="25" spans="1:10" x14ac:dyDescent="0.3">
      <c r="A25" s="283" t="s">
        <v>30</v>
      </c>
      <c r="B25" s="293" t="s">
        <v>59</v>
      </c>
      <c r="C25" s="285" t="s">
        <v>52</v>
      </c>
      <c r="D25" s="302">
        <v>136289.1473488636</v>
      </c>
      <c r="E25" s="303">
        <v>136289.1473488636</v>
      </c>
      <c r="F25" s="304">
        <v>4.2801083882599222</v>
      </c>
      <c r="G25" s="305">
        <v>4.9377176091216839</v>
      </c>
      <c r="H25" s="306">
        <v>5833323.2279666364</v>
      </c>
      <c r="I25" s="307">
        <v>6729573.2279666364</v>
      </c>
      <c r="J25" s="308">
        <v>521650</v>
      </c>
    </row>
    <row r="26" spans="1:10" x14ac:dyDescent="0.3">
      <c r="A26" s="283" t="s">
        <v>32</v>
      </c>
      <c r="B26" s="293" t="s">
        <v>172</v>
      </c>
      <c r="C26" s="333">
        <v>0</v>
      </c>
      <c r="D26" s="334">
        <v>6883.8526511364034</v>
      </c>
      <c r="E26" s="335">
        <v>6883.8526511364034</v>
      </c>
      <c r="F26" s="336">
        <v>-2.4178346983882282</v>
      </c>
      <c r="G26" s="337">
        <v>-1.7207545085370759</v>
      </c>
      <c r="H26" s="338">
        <v>-3167050.1179666365</v>
      </c>
      <c r="I26" s="339">
        <v>-2123750.6479666363</v>
      </c>
      <c r="J26" s="340">
        <v>1009593.3800001</v>
      </c>
    </row>
    <row r="27" spans="1:10" x14ac:dyDescent="0.3">
      <c r="A27" s="283" t="s">
        <v>33</v>
      </c>
      <c r="B27" s="293" t="s">
        <v>173</v>
      </c>
      <c r="C27" s="341">
        <v>0</v>
      </c>
      <c r="D27" s="342">
        <v>5.0509176886370785E-2</v>
      </c>
      <c r="E27" s="343">
        <v>5.0509176886370785E-2</v>
      </c>
      <c r="F27" s="344">
        <v>-0.56490034341658313</v>
      </c>
      <c r="G27" s="345">
        <v>-0.34849188324545799</v>
      </c>
      <c r="H27" s="346">
        <v>-0.54292381789901223</v>
      </c>
      <c r="I27" s="347">
        <v>-0.31558474453339663</v>
      </c>
      <c r="J27" s="348">
        <v>1.9353846065371418</v>
      </c>
    </row>
    <row r="28" spans="1:10" x14ac:dyDescent="0.3">
      <c r="A28" s="283" t="s">
        <v>35</v>
      </c>
    </row>
    <row r="29" spans="1:10" x14ac:dyDescent="0.3">
      <c r="A29" s="283" t="s">
        <v>36</v>
      </c>
      <c r="B29" s="284" t="s">
        <v>174</v>
      </c>
      <c r="C29" s="285"/>
      <c r="D29" s="286"/>
      <c r="E29" s="287"/>
      <c r="F29" s="288"/>
      <c r="G29" s="289"/>
      <c r="H29" s="290"/>
      <c r="I29" s="291"/>
      <c r="J29" s="292"/>
    </row>
    <row r="30" spans="1:10" x14ac:dyDescent="0.3">
      <c r="A30" s="283" t="s">
        <v>37</v>
      </c>
      <c r="B30" s="293" t="s">
        <v>10</v>
      </c>
      <c r="C30" s="285" t="s">
        <v>52</v>
      </c>
      <c r="D30" s="302">
        <v>1783736</v>
      </c>
      <c r="E30" s="303">
        <v>1783736</v>
      </c>
      <c r="F30" s="304">
        <v>2.830332577493373</v>
      </c>
      <c r="G30" s="305">
        <v>5.0894292709234996</v>
      </c>
      <c r="H30" s="306">
        <v>50485661.104477189</v>
      </c>
      <c r="I30" s="307">
        <v>90781982.099999994</v>
      </c>
      <c r="J30" s="308">
        <v>36556936.925523125</v>
      </c>
    </row>
    <row r="31" spans="1:10" x14ac:dyDescent="0.3">
      <c r="A31" s="283" t="s">
        <v>38</v>
      </c>
      <c r="B31" s="293" t="s">
        <v>59</v>
      </c>
      <c r="C31" s="285" t="s">
        <v>52</v>
      </c>
      <c r="D31" s="302">
        <v>1447900.8466151077</v>
      </c>
      <c r="E31" s="303">
        <v>1447900.8466151077</v>
      </c>
      <c r="F31" s="304">
        <v>3.1296574412401412</v>
      </c>
      <c r="G31" s="305">
        <v>3.835938539418021</v>
      </c>
      <c r="H31" s="306">
        <v>45314336.58786872</v>
      </c>
      <c r="I31" s="307">
        <v>55540586.58786872</v>
      </c>
      <c r="J31" s="308">
        <v>6407290</v>
      </c>
    </row>
    <row r="32" spans="1:10" x14ac:dyDescent="0.3">
      <c r="A32" s="283" t="s">
        <v>39</v>
      </c>
      <c r="B32" s="293" t="s">
        <v>172</v>
      </c>
      <c r="C32" s="333">
        <v>0</v>
      </c>
      <c r="D32" s="334">
        <v>335835.15338489227</v>
      </c>
      <c r="E32" s="335">
        <v>335835.15338489227</v>
      </c>
      <c r="F32" s="336">
        <v>-0.29932486374676825</v>
      </c>
      <c r="G32" s="337">
        <v>1.2534907315054786</v>
      </c>
      <c r="H32" s="338">
        <v>5171324.5166084692</v>
      </c>
      <c r="I32" s="339">
        <v>35241395.512131274</v>
      </c>
      <c r="J32" s="340">
        <v>30149646.925523125</v>
      </c>
    </row>
    <row r="33" spans="1:12" x14ac:dyDescent="0.3">
      <c r="A33" s="283" t="s">
        <v>40</v>
      </c>
      <c r="B33" s="293" t="s">
        <v>173</v>
      </c>
      <c r="C33" s="341">
        <v>0</v>
      </c>
      <c r="D33" s="342">
        <v>0.23194623732005221</v>
      </c>
      <c r="E33" s="343">
        <v>0.23194623732005221</v>
      </c>
      <c r="F33" s="344">
        <v>-9.5641414233552477E-2</v>
      </c>
      <c r="G33" s="345">
        <v>0.32677549930079303</v>
      </c>
      <c r="H33" s="346">
        <v>0.11412115692305876</v>
      </c>
      <c r="I33" s="347">
        <v>0.63451608413204563</v>
      </c>
      <c r="J33" s="348">
        <v>4.7055224479496207</v>
      </c>
    </row>
    <row r="34" spans="1:12" x14ac:dyDescent="0.3">
      <c r="A34" s="283" t="s">
        <v>41</v>
      </c>
    </row>
    <row r="35" spans="1:12" x14ac:dyDescent="0.3">
      <c r="A35" s="283" t="s">
        <v>42</v>
      </c>
    </row>
    <row r="36" spans="1:12" x14ac:dyDescent="0.3">
      <c r="A36" s="283" t="s">
        <v>43</v>
      </c>
    </row>
    <row r="37" spans="1:12" x14ac:dyDescent="0.3">
      <c r="A37" s="283" t="s">
        <v>44</v>
      </c>
    </row>
    <row r="38" spans="1:12" x14ac:dyDescent="0.3">
      <c r="A38" s="283" t="s">
        <v>45</v>
      </c>
    </row>
    <row r="39" spans="1:12" x14ac:dyDescent="0.3">
      <c r="A39" s="283" t="s">
        <v>46</v>
      </c>
    </row>
    <row r="40" spans="1:12" x14ac:dyDescent="0.3">
      <c r="A40" s="283" t="s">
        <v>47</v>
      </c>
    </row>
    <row r="41" spans="1:12" x14ac:dyDescent="0.3">
      <c r="A41" s="283" t="s">
        <v>48</v>
      </c>
    </row>
    <row r="42" spans="1:12" x14ac:dyDescent="0.3">
      <c r="A42" s="283" t="s">
        <v>49</v>
      </c>
    </row>
    <row r="43" spans="1:12" x14ac:dyDescent="0.3">
      <c r="A43" s="283" t="s">
        <v>50</v>
      </c>
    </row>
    <row r="44" spans="1:12" x14ac:dyDescent="0.3">
      <c r="A44" s="283" t="s">
        <v>51</v>
      </c>
    </row>
    <row r="45" spans="1:12" x14ac:dyDescent="0.3">
      <c r="A45" s="283" t="s">
        <v>53</v>
      </c>
    </row>
    <row r="46" spans="1:12" x14ac:dyDescent="0.3">
      <c r="A46" s="1"/>
      <c r="B46" s="1"/>
      <c r="C46" s="1"/>
      <c r="D46" s="1"/>
      <c r="E46" s="1"/>
      <c r="F46" s="1"/>
      <c r="G46" s="1"/>
      <c r="H46" s="1"/>
      <c r="I46" s="1"/>
      <c r="J46" s="1"/>
      <c r="K46" s="1"/>
      <c r="L46" s="1"/>
    </row>
  </sheetData>
  <pageMargins left="0.5" right="0.5" top="1" bottom="0.5" header="0.75" footer="0.5"/>
  <pageSetup scale="75" orientation="landscape"/>
  <headerFooter>
    <oddHeader>&amp;C&amp;8&amp;"Arial,"POWER SOLD
&amp;8&amp;"Arial,"FLORIDA POWER &amp;&amp; LIGHT COMPANY&amp;R&amp;8&amp;"Arial,"SCHEDULE: A6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46"/>
  <sheetViews>
    <sheetView showGridLine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39" style="2" customWidth="1"/>
    <col min="3" max="3" width="7.88671875" style="2" customWidth="1"/>
    <col min="4" max="13" width="11.6640625" style="2" customWidth="1"/>
    <col min="14" max="16384" width="8.88671875" style="2"/>
  </cols>
  <sheetData>
    <row r="1" spans="1:13" s="393" customFormat="1" x14ac:dyDescent="0.3">
      <c r="B1" s="393" t="s">
        <v>195</v>
      </c>
    </row>
    <row r="2" spans="1:13" s="393" customFormat="1" x14ac:dyDescent="0.3">
      <c r="B2" s="393" t="s">
        <v>192</v>
      </c>
    </row>
    <row r="3" spans="1:13" x14ac:dyDescent="0.3">
      <c r="A3" s="1"/>
      <c r="B3" s="1"/>
      <c r="C3" s="1"/>
      <c r="D3" s="1"/>
      <c r="E3" s="1"/>
      <c r="F3" s="1"/>
      <c r="G3" s="1"/>
      <c r="H3" s="1"/>
      <c r="I3" s="1"/>
      <c r="J3" s="1"/>
      <c r="K3" s="1"/>
      <c r="L3" s="1"/>
      <c r="M3" s="1"/>
    </row>
    <row r="4" spans="1:13" x14ac:dyDescent="0.3">
      <c r="F4" s="248" t="s">
        <v>178</v>
      </c>
    </row>
    <row r="5" spans="1:13" x14ac:dyDescent="0.3">
      <c r="A5" s="1"/>
      <c r="B5" s="1"/>
      <c r="C5" s="1"/>
      <c r="D5" s="1"/>
      <c r="E5" s="1"/>
      <c r="F5" s="1"/>
      <c r="G5" s="1"/>
      <c r="H5" s="1"/>
      <c r="I5" s="1"/>
      <c r="J5" s="1"/>
      <c r="K5" s="1"/>
      <c r="L5" s="1"/>
      <c r="M5" s="1"/>
    </row>
    <row r="6" spans="1:13" x14ac:dyDescent="0.3">
      <c r="B6" s="249" t="s">
        <v>0</v>
      </c>
      <c r="C6" s="249" t="s">
        <v>1</v>
      </c>
      <c r="D6" s="249" t="s">
        <v>2</v>
      </c>
      <c r="E6" s="249" t="s">
        <v>3</v>
      </c>
      <c r="F6" s="249" t="s">
        <v>4</v>
      </c>
      <c r="G6" s="249" t="s">
        <v>5</v>
      </c>
      <c r="H6" s="249" t="s">
        <v>6</v>
      </c>
      <c r="I6" s="249" t="s">
        <v>7</v>
      </c>
    </row>
    <row r="7" spans="1:13" x14ac:dyDescent="0.3">
      <c r="A7" s="1"/>
      <c r="B7" s="1"/>
      <c r="C7" s="1"/>
      <c r="D7" s="1"/>
      <c r="E7" s="1"/>
      <c r="F7" s="1"/>
      <c r="G7" s="1"/>
      <c r="H7" s="1"/>
      <c r="I7" s="1"/>
      <c r="J7" s="1"/>
      <c r="K7" s="1"/>
      <c r="L7" s="1"/>
      <c r="M7" s="1"/>
    </row>
    <row r="8" spans="1:13" ht="30.6" x14ac:dyDescent="0.3">
      <c r="A8" s="250" t="s">
        <v>9</v>
      </c>
      <c r="B8" s="250" t="s">
        <v>179</v>
      </c>
      <c r="C8" s="250" t="s">
        <v>118</v>
      </c>
      <c r="D8" s="250" t="s">
        <v>176</v>
      </c>
      <c r="E8" s="250" t="s">
        <v>180</v>
      </c>
      <c r="F8" s="250" t="s">
        <v>181</v>
      </c>
      <c r="G8" s="250" t="s">
        <v>182</v>
      </c>
      <c r="H8" s="250" t="s">
        <v>183</v>
      </c>
      <c r="I8" s="250" t="s">
        <v>184</v>
      </c>
    </row>
    <row r="9" spans="1:13" x14ac:dyDescent="0.3">
      <c r="A9" s="251" t="s">
        <v>12</v>
      </c>
      <c r="B9" s="252" t="s">
        <v>11</v>
      </c>
      <c r="C9" s="253"/>
      <c r="D9" s="254"/>
      <c r="E9" s="255"/>
      <c r="F9" s="256"/>
      <c r="G9" s="257"/>
      <c r="H9" s="256"/>
      <c r="I9" s="256"/>
    </row>
    <row r="10" spans="1:13" x14ac:dyDescent="0.3">
      <c r="A10" s="251" t="s">
        <v>13</v>
      </c>
      <c r="B10" s="258" t="s">
        <v>185</v>
      </c>
      <c r="C10" s="259"/>
      <c r="D10" s="260"/>
      <c r="E10" s="261"/>
      <c r="F10" s="256"/>
      <c r="G10" s="262"/>
      <c r="H10" s="256"/>
      <c r="I10" s="256"/>
    </row>
    <row r="11" spans="1:13" x14ac:dyDescent="0.3">
      <c r="A11" s="251" t="s">
        <v>15</v>
      </c>
      <c r="B11" s="263" t="s">
        <v>185</v>
      </c>
      <c r="C11" s="264" t="s">
        <v>126</v>
      </c>
      <c r="D11" s="265">
        <v>55100</v>
      </c>
      <c r="E11" s="266">
        <f>IF(( D11 * 1000 ) =0,0,( F11 * 100 ) / ( D11 * 1000 ) )</f>
        <v>5.4546950998185117</v>
      </c>
      <c r="F11" s="256">
        <v>3005537</v>
      </c>
      <c r="G11" s="267">
        <f>IF(( D11 * 1000 ) =0,0,( H11 * 100 ) / ( D11 * 1000 ) )</f>
        <v>7.4521542649727763</v>
      </c>
      <c r="H11" s="256">
        <v>4106137</v>
      </c>
      <c r="I11" s="256">
        <v>1100600</v>
      </c>
    </row>
    <row r="12" spans="1:13" x14ac:dyDescent="0.3">
      <c r="A12" s="251" t="s">
        <v>16</v>
      </c>
      <c r="B12" s="268" t="s">
        <v>186</v>
      </c>
      <c r="C12" s="269"/>
      <c r="D12" s="270">
        <v>55100</v>
      </c>
      <c r="E12" s="271">
        <f>IF(( D12 * 1000 ) =0,0,( F12 * 100 ) / ( D12 * 1000 ) )</f>
        <v>5.4546950998185117</v>
      </c>
      <c r="F12" s="272">
        <v>3005537</v>
      </c>
      <c r="G12" s="273">
        <f>IF(( D12 * 1000 ) =0,0,( H12 * 100 ) / ( D12 * 1000 ) )</f>
        <v>7.4521542649727763</v>
      </c>
      <c r="H12" s="272">
        <v>4106137</v>
      </c>
      <c r="I12" s="272">
        <v>1100600</v>
      </c>
    </row>
    <row r="13" spans="1:13" x14ac:dyDescent="0.3">
      <c r="A13" s="251" t="s">
        <v>17</v>
      </c>
      <c r="B13" s="274" t="s">
        <v>131</v>
      </c>
      <c r="C13" s="275"/>
      <c r="D13" s="276">
        <v>55100</v>
      </c>
      <c r="E13" s="277">
        <f>IF(( D13 * 1000 ) =0,0,( F13 * 100 ) / ( D13 * 1000 ) )</f>
        <v>5.4546950998185117</v>
      </c>
      <c r="F13" s="278">
        <v>3005537</v>
      </c>
      <c r="G13" s="279">
        <f>IF(( D13 * 1000 ) =0,0,( H13 * 100 ) / ( D13 * 1000 ) )</f>
        <v>7.4521542649727763</v>
      </c>
      <c r="H13" s="278">
        <v>4106137</v>
      </c>
      <c r="I13" s="278">
        <v>1100600</v>
      </c>
    </row>
    <row r="14" spans="1:13" x14ac:dyDescent="0.3">
      <c r="A14" s="251" t="s">
        <v>18</v>
      </c>
    </row>
    <row r="15" spans="1:13" x14ac:dyDescent="0.3">
      <c r="A15" s="251" t="s">
        <v>19</v>
      </c>
      <c r="B15" s="252" t="s">
        <v>10</v>
      </c>
      <c r="C15" s="253"/>
      <c r="D15" s="254"/>
      <c r="E15" s="255"/>
      <c r="F15" s="256"/>
      <c r="G15" s="257"/>
      <c r="H15" s="256"/>
      <c r="I15" s="256"/>
    </row>
    <row r="16" spans="1:13" x14ac:dyDescent="0.3">
      <c r="A16" s="251" t="s">
        <v>20</v>
      </c>
      <c r="B16" s="258" t="s">
        <v>185</v>
      </c>
      <c r="C16" s="259"/>
      <c r="D16" s="260"/>
      <c r="E16" s="261"/>
      <c r="F16" s="256"/>
      <c r="G16" s="262"/>
      <c r="H16" s="256"/>
      <c r="I16" s="256"/>
    </row>
    <row r="17" spans="1:9" x14ac:dyDescent="0.3">
      <c r="A17" s="251" t="s">
        <v>21</v>
      </c>
      <c r="B17" s="263" t="s">
        <v>138</v>
      </c>
      <c r="C17" s="264" t="s">
        <v>128</v>
      </c>
      <c r="D17" s="265">
        <v>1790</v>
      </c>
      <c r="E17" s="266">
        <f t="shared" ref="E17:E27" si="0">IF(( D17 * 1000 ) =0,0,( F17 * 100 ) / ( D17 * 1000 ) )</f>
        <v>5.6</v>
      </c>
      <c r="F17" s="256">
        <v>100240</v>
      </c>
      <c r="G17" s="267">
        <f t="shared" ref="G17:G27" si="1">IF(( D17 * 1000 ) =0,0,( H17 * 100 ) / ( D17 * 1000 ) )</f>
        <v>6.2370000000000001</v>
      </c>
      <c r="H17" s="256">
        <v>111642.3</v>
      </c>
      <c r="I17" s="256">
        <v>11402.300000000003</v>
      </c>
    </row>
    <row r="18" spans="1:9" x14ac:dyDescent="0.3">
      <c r="A18" s="251" t="s">
        <v>22</v>
      </c>
      <c r="B18" s="263" t="s">
        <v>139</v>
      </c>
      <c r="C18" s="264" t="s">
        <v>128</v>
      </c>
      <c r="D18" s="265">
        <v>1045</v>
      </c>
      <c r="E18" s="266">
        <f t="shared" si="0"/>
        <v>5.2392344497607652</v>
      </c>
      <c r="F18" s="256">
        <v>54750</v>
      </c>
      <c r="G18" s="267">
        <f t="shared" si="1"/>
        <v>10.709301435406699</v>
      </c>
      <c r="H18" s="256">
        <v>111912.2</v>
      </c>
      <c r="I18" s="256">
        <v>57162.2</v>
      </c>
    </row>
    <row r="19" spans="1:9" x14ac:dyDescent="0.3">
      <c r="A19" s="251" t="s">
        <v>23</v>
      </c>
      <c r="B19" s="263" t="s">
        <v>140</v>
      </c>
      <c r="C19" s="264" t="s">
        <v>128</v>
      </c>
      <c r="D19" s="265">
        <v>10249</v>
      </c>
      <c r="E19" s="266">
        <f t="shared" si="0"/>
        <v>5.0875597619279933</v>
      </c>
      <c r="F19" s="256">
        <v>521424</v>
      </c>
      <c r="G19" s="267">
        <f t="shared" si="1"/>
        <v>7.0770326861157189</v>
      </c>
      <c r="H19" s="256">
        <v>725325.08</v>
      </c>
      <c r="I19" s="256">
        <v>203901.07999999996</v>
      </c>
    </row>
    <row r="20" spans="1:9" x14ac:dyDescent="0.3">
      <c r="A20" s="251" t="s">
        <v>24</v>
      </c>
      <c r="B20" s="263" t="s">
        <v>141</v>
      </c>
      <c r="C20" s="264" t="s">
        <v>128</v>
      </c>
      <c r="D20" s="265">
        <v>18901</v>
      </c>
      <c r="E20" s="266">
        <f t="shared" si="0"/>
        <v>5.3004752129516959</v>
      </c>
      <c r="F20" s="256">
        <v>1001842.82</v>
      </c>
      <c r="G20" s="267">
        <f t="shared" si="1"/>
        <v>8.1660597322892965</v>
      </c>
      <c r="H20" s="256">
        <v>1543466.95</v>
      </c>
      <c r="I20" s="256">
        <v>541624.13</v>
      </c>
    </row>
    <row r="21" spans="1:9" x14ac:dyDescent="0.3">
      <c r="A21" s="251" t="s">
        <v>25</v>
      </c>
      <c r="B21" s="263" t="s">
        <v>143</v>
      </c>
      <c r="C21" s="264" t="s">
        <v>128</v>
      </c>
      <c r="D21" s="265">
        <v>2170</v>
      </c>
      <c r="E21" s="266">
        <f t="shared" si="0"/>
        <v>5.2848847926267277</v>
      </c>
      <c r="F21" s="256">
        <v>114682</v>
      </c>
      <c r="G21" s="267">
        <f t="shared" si="1"/>
        <v>8.7742764976958529</v>
      </c>
      <c r="H21" s="256">
        <v>190401.8</v>
      </c>
      <c r="I21" s="256">
        <v>75719.799999999988</v>
      </c>
    </row>
    <row r="22" spans="1:9" x14ac:dyDescent="0.3">
      <c r="A22" s="251" t="s">
        <v>26</v>
      </c>
      <c r="B22" s="263" t="s">
        <v>144</v>
      </c>
      <c r="C22" s="264" t="s">
        <v>128</v>
      </c>
      <c r="D22" s="265">
        <v>13110</v>
      </c>
      <c r="E22" s="266">
        <f t="shared" si="0"/>
        <v>5.0197254004576655</v>
      </c>
      <c r="F22" s="256">
        <v>658086</v>
      </c>
      <c r="G22" s="267">
        <f t="shared" si="1"/>
        <v>8.0678018306636154</v>
      </c>
      <c r="H22" s="256">
        <v>1057688.82</v>
      </c>
      <c r="I22" s="256">
        <v>399602.82000000007</v>
      </c>
    </row>
    <row r="23" spans="1:9" x14ac:dyDescent="0.3">
      <c r="A23" s="251" t="s">
        <v>27</v>
      </c>
      <c r="B23" s="263" t="s">
        <v>147</v>
      </c>
      <c r="C23" s="264" t="s">
        <v>128</v>
      </c>
      <c r="D23" s="265">
        <v>150</v>
      </c>
      <c r="E23" s="266">
        <f t="shared" si="0"/>
        <v>6.3</v>
      </c>
      <c r="F23" s="256">
        <v>9450</v>
      </c>
      <c r="G23" s="267">
        <f t="shared" si="1"/>
        <v>7.8739999999999997</v>
      </c>
      <c r="H23" s="256">
        <v>11811</v>
      </c>
      <c r="I23" s="256">
        <v>2361</v>
      </c>
    </row>
    <row r="24" spans="1:9" x14ac:dyDescent="0.3">
      <c r="A24" s="251" t="s">
        <v>28</v>
      </c>
      <c r="B24" s="263" t="s">
        <v>187</v>
      </c>
      <c r="C24" s="264" t="s">
        <v>128</v>
      </c>
      <c r="D24" s="265">
        <v>579</v>
      </c>
      <c r="E24" s="266">
        <f t="shared" si="0"/>
        <v>6.2</v>
      </c>
      <c r="F24" s="256">
        <v>35898</v>
      </c>
      <c r="G24" s="267">
        <f t="shared" si="1"/>
        <v>8.1309671848013814</v>
      </c>
      <c r="H24" s="256">
        <v>47078.3</v>
      </c>
      <c r="I24" s="256">
        <v>11180.300000000003</v>
      </c>
    </row>
    <row r="25" spans="1:9" x14ac:dyDescent="0.3">
      <c r="A25" s="251" t="s">
        <v>30</v>
      </c>
      <c r="B25" s="263" t="s">
        <v>152</v>
      </c>
      <c r="C25" s="264" t="s">
        <v>128</v>
      </c>
      <c r="D25" s="265">
        <v>825</v>
      </c>
      <c r="E25" s="266">
        <f t="shared" si="0"/>
        <v>7.8818181818181818</v>
      </c>
      <c r="F25" s="256">
        <v>65025</v>
      </c>
      <c r="G25" s="267">
        <f t="shared" si="1"/>
        <v>11.385309090909091</v>
      </c>
      <c r="H25" s="256">
        <v>93928.8</v>
      </c>
      <c r="I25" s="256">
        <v>28903.800000000003</v>
      </c>
    </row>
    <row r="26" spans="1:9" x14ac:dyDescent="0.3">
      <c r="A26" s="251" t="s">
        <v>32</v>
      </c>
      <c r="B26" s="263" t="s">
        <v>154</v>
      </c>
      <c r="C26" s="264" t="s">
        <v>128</v>
      </c>
      <c r="D26" s="265">
        <v>350</v>
      </c>
      <c r="E26" s="266">
        <f t="shared" si="0"/>
        <v>5.6142857142857139</v>
      </c>
      <c r="F26" s="256">
        <v>19650</v>
      </c>
      <c r="G26" s="267">
        <f t="shared" si="1"/>
        <v>7.7971428571428572</v>
      </c>
      <c r="H26" s="256">
        <v>27290</v>
      </c>
      <c r="I26" s="256">
        <v>7640</v>
      </c>
    </row>
    <row r="27" spans="1:9" x14ac:dyDescent="0.3">
      <c r="A27" s="251" t="s">
        <v>33</v>
      </c>
      <c r="B27" s="268" t="s">
        <v>186</v>
      </c>
      <c r="C27" s="269"/>
      <c r="D27" s="270">
        <v>49169</v>
      </c>
      <c r="E27" s="271">
        <f t="shared" si="0"/>
        <v>5.2493396652362252</v>
      </c>
      <c r="F27" s="272">
        <v>2581047.8199999998</v>
      </c>
      <c r="G27" s="273">
        <f t="shared" si="1"/>
        <v>7.9736119302812725</v>
      </c>
      <c r="H27" s="272">
        <v>3920545.2499999991</v>
      </c>
      <c r="I27" s="272">
        <v>1339497.4300000002</v>
      </c>
    </row>
    <row r="28" spans="1:9" x14ac:dyDescent="0.3">
      <c r="A28" s="251" t="s">
        <v>35</v>
      </c>
      <c r="B28" s="258" t="s">
        <v>156</v>
      </c>
      <c r="C28" s="259"/>
      <c r="D28" s="260"/>
      <c r="E28" s="261"/>
      <c r="F28" s="256"/>
      <c r="G28" s="262"/>
      <c r="H28" s="256"/>
      <c r="I28" s="256"/>
    </row>
    <row r="29" spans="1:9" x14ac:dyDescent="0.3">
      <c r="A29" s="251" t="s">
        <v>36</v>
      </c>
      <c r="B29" s="263" t="s">
        <v>158</v>
      </c>
      <c r="C29" s="264" t="s">
        <v>156</v>
      </c>
      <c r="D29" s="265">
        <v>20</v>
      </c>
      <c r="E29" s="266">
        <f>IF(( D29 * 1000 ) =0,0,( F29 * 100 ) / ( D29 * 1000 ) )</f>
        <v>4.1319999999999997</v>
      </c>
      <c r="F29" s="256">
        <v>826.4</v>
      </c>
      <c r="G29" s="267">
        <f>IF(( D29 * 1000 ) =0,0,( H29 * 100 ) / ( D29 * 1000 ) )</f>
        <v>4.4210000000000003</v>
      </c>
      <c r="H29" s="256">
        <v>884.2</v>
      </c>
      <c r="I29" s="256">
        <v>57.800000000000068</v>
      </c>
    </row>
    <row r="30" spans="1:9" x14ac:dyDescent="0.3">
      <c r="A30" s="251" t="s">
        <v>37</v>
      </c>
      <c r="B30" s="263" t="s">
        <v>188</v>
      </c>
      <c r="C30" s="264" t="s">
        <v>156</v>
      </c>
      <c r="D30" s="265">
        <v>49</v>
      </c>
      <c r="E30" s="266">
        <f>IF(( D30 * 1000 ) =0,0,( F30 * 100 ) / ( D30 * 1000 ) )</f>
        <v>6.1292448979591834</v>
      </c>
      <c r="F30" s="256">
        <v>3003.33</v>
      </c>
      <c r="G30" s="267">
        <f>IF(( D30 * 1000 ) =0,0,( H30 * 100 ) / ( D30 * 1000 ) )</f>
        <v>6.8479999999999999</v>
      </c>
      <c r="H30" s="256">
        <v>3355.52</v>
      </c>
      <c r="I30" s="256">
        <v>352.19000000000005</v>
      </c>
    </row>
    <row r="31" spans="1:9" x14ac:dyDescent="0.3">
      <c r="A31" s="251" t="s">
        <v>38</v>
      </c>
      <c r="B31" s="268" t="s">
        <v>161</v>
      </c>
      <c r="C31" s="269"/>
      <c r="D31" s="270">
        <v>69</v>
      </c>
      <c r="E31" s="271">
        <f>IF(( D31 * 1000 ) =0,0,( F31 * 100 ) / ( D31 * 1000 ) )</f>
        <v>5.5503333333333336</v>
      </c>
      <c r="F31" s="272">
        <v>3829.73</v>
      </c>
      <c r="G31" s="273">
        <f>IF(( D31 * 1000 ) =0,0,( H31 * 100 ) / ( D31 * 1000 ) )</f>
        <v>6.1445217391304352</v>
      </c>
      <c r="H31" s="272">
        <v>4239.72</v>
      </c>
      <c r="I31" s="272">
        <v>409.99000000000012</v>
      </c>
    </row>
    <row r="32" spans="1:9" x14ac:dyDescent="0.3">
      <c r="A32" s="251" t="s">
        <v>39</v>
      </c>
      <c r="B32" s="274" t="s">
        <v>162</v>
      </c>
      <c r="C32" s="275"/>
      <c r="D32" s="276">
        <v>49238</v>
      </c>
      <c r="E32" s="277">
        <f>IF(( D32 * 1000 ) =0,0,( F32 * 100 ) / ( D32 * 1000 ) )</f>
        <v>5.2497614647223685</v>
      </c>
      <c r="F32" s="278">
        <v>2584877.5499999998</v>
      </c>
      <c r="G32" s="279">
        <f>IF(( D32 * 1000 ) =0,0,( H32 * 100 ) / ( D32 * 1000 ) )</f>
        <v>7.9710487225313766</v>
      </c>
      <c r="H32" s="278">
        <v>3924784.9699999993</v>
      </c>
      <c r="I32" s="278">
        <v>1339907.4200000002</v>
      </c>
    </row>
    <row r="33" spans="1:13" x14ac:dyDescent="0.3">
      <c r="A33" s="251" t="s">
        <v>40</v>
      </c>
    </row>
    <row r="34" spans="1:13" x14ac:dyDescent="0.3">
      <c r="A34" s="251" t="s">
        <v>41</v>
      </c>
    </row>
    <row r="35" spans="1:13" x14ac:dyDescent="0.3">
      <c r="A35" s="251" t="s">
        <v>42</v>
      </c>
    </row>
    <row r="36" spans="1:13" x14ac:dyDescent="0.3">
      <c r="A36" s="251" t="s">
        <v>43</v>
      </c>
    </row>
    <row r="37" spans="1:13" x14ac:dyDescent="0.3">
      <c r="A37" s="251" t="s">
        <v>44</v>
      </c>
    </row>
    <row r="38" spans="1:13" x14ac:dyDescent="0.3">
      <c r="A38" s="251" t="s">
        <v>45</v>
      </c>
    </row>
    <row r="39" spans="1:13" x14ac:dyDescent="0.3">
      <c r="A39" s="251" t="s">
        <v>46</v>
      </c>
    </row>
    <row r="40" spans="1:13" x14ac:dyDescent="0.3">
      <c r="A40" s="251" t="s">
        <v>47</v>
      </c>
    </row>
    <row r="41" spans="1:13" x14ac:dyDescent="0.3">
      <c r="A41" s="251" t="s">
        <v>48</v>
      </c>
    </row>
    <row r="42" spans="1:13" x14ac:dyDescent="0.3">
      <c r="A42" s="251" t="s">
        <v>49</v>
      </c>
    </row>
    <row r="43" spans="1:13" x14ac:dyDescent="0.3">
      <c r="A43" s="251" t="s">
        <v>50</v>
      </c>
    </row>
    <row r="44" spans="1:13" x14ac:dyDescent="0.3">
      <c r="A44" s="251" t="s">
        <v>51</v>
      </c>
    </row>
    <row r="45" spans="1:13" x14ac:dyDescent="0.3">
      <c r="A45" s="251" t="s">
        <v>53</v>
      </c>
    </row>
    <row r="46" spans="1:13" x14ac:dyDescent="0.3">
      <c r="A46" s="1"/>
      <c r="B46" s="1"/>
      <c r="C46" s="1"/>
      <c r="D46" s="1"/>
      <c r="E46" s="1"/>
      <c r="F46" s="1"/>
      <c r="G46" s="1"/>
      <c r="H46" s="1"/>
      <c r="I46" s="1"/>
      <c r="J46" s="1"/>
      <c r="K46" s="1"/>
      <c r="L46" s="1"/>
      <c r="M46" s="1"/>
    </row>
  </sheetData>
  <pageMargins left="0.5" right="0.5" top="1" bottom="0.5" header="0.75" footer="0.5"/>
  <pageSetup scale="75" orientation="landscape"/>
  <headerFooter>
    <oddHeader>&amp;C&amp;8&amp;"Arial,"FLORIDA POWER &amp;&amp; LIGHT COMPANY
&amp;8&amp;"Arial,"ECONOMY ENERGY PURCHASES
&amp;8&amp;"Arial,"INCLUDING LONG TERM PURCHASES&amp;R&amp;8&amp;"Arial,"SCHEDULE: A9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46"/>
  <sheetViews>
    <sheetView showGridLines="0" showZero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35.109375" style="2" customWidth="1"/>
    <col min="3" max="13" width="11.6640625" style="2" customWidth="1"/>
    <col min="14" max="16384" width="8.88671875" style="2"/>
  </cols>
  <sheetData>
    <row r="1" spans="1:13" s="393" customFormat="1" x14ac:dyDescent="0.3">
      <c r="B1" s="393" t="s">
        <v>196</v>
      </c>
    </row>
    <row r="2" spans="1:13" s="393" customFormat="1" x14ac:dyDescent="0.3">
      <c r="B2" s="393" t="s">
        <v>192</v>
      </c>
    </row>
    <row r="3" spans="1:13" x14ac:dyDescent="0.3">
      <c r="A3" s="1"/>
      <c r="B3" s="1"/>
      <c r="C3" s="1"/>
      <c r="D3" s="1"/>
      <c r="E3" s="1"/>
      <c r="F3" s="1"/>
      <c r="G3" s="1"/>
      <c r="H3" s="1"/>
      <c r="I3" s="1"/>
      <c r="J3" s="1"/>
      <c r="K3" s="1"/>
      <c r="L3" s="1"/>
      <c r="M3" s="1"/>
    </row>
    <row r="4" spans="1:13" x14ac:dyDescent="0.3">
      <c r="F4" s="223" t="s">
        <v>56</v>
      </c>
    </row>
    <row r="5" spans="1:13" x14ac:dyDescent="0.3">
      <c r="A5" s="1"/>
      <c r="B5" s="1"/>
      <c r="C5" s="1"/>
      <c r="D5" s="1"/>
      <c r="E5" s="1"/>
      <c r="F5" s="1"/>
      <c r="G5" s="1"/>
      <c r="H5" s="1"/>
      <c r="I5" s="1"/>
      <c r="J5" s="1"/>
      <c r="K5" s="1"/>
      <c r="L5" s="1"/>
      <c r="M5" s="1"/>
    </row>
    <row r="6" spans="1:13" x14ac:dyDescent="0.3">
      <c r="B6" s="224" t="s">
        <v>0</v>
      </c>
      <c r="C6" s="224" t="s">
        <v>1</v>
      </c>
      <c r="D6" s="224" t="s">
        <v>2</v>
      </c>
      <c r="E6" s="224" t="s">
        <v>3</v>
      </c>
      <c r="F6" s="224" t="s">
        <v>4</v>
      </c>
      <c r="G6" s="224" t="s">
        <v>5</v>
      </c>
      <c r="H6" s="224" t="s">
        <v>6</v>
      </c>
      <c r="I6" s="224" t="s">
        <v>7</v>
      </c>
    </row>
    <row r="7" spans="1:13" x14ac:dyDescent="0.3">
      <c r="A7" s="1"/>
      <c r="B7" s="1"/>
      <c r="C7" s="1"/>
      <c r="D7" s="1"/>
      <c r="E7" s="1"/>
      <c r="F7" s="1"/>
      <c r="G7" s="1"/>
      <c r="H7" s="1"/>
      <c r="I7" s="1"/>
      <c r="J7" s="1"/>
      <c r="K7" s="1"/>
      <c r="L7" s="1"/>
      <c r="M7" s="1"/>
    </row>
    <row r="8" spans="1:13" ht="30.6" x14ac:dyDescent="0.3">
      <c r="A8" s="225" t="s">
        <v>9</v>
      </c>
      <c r="B8" s="225" t="s">
        <v>175</v>
      </c>
      <c r="C8" s="225" t="s">
        <v>118</v>
      </c>
      <c r="D8" s="225" t="s">
        <v>176</v>
      </c>
      <c r="E8" s="225" t="s">
        <v>189</v>
      </c>
      <c r="F8" s="225" t="s">
        <v>181</v>
      </c>
      <c r="G8" s="225" t="s">
        <v>190</v>
      </c>
      <c r="H8" s="225" t="s">
        <v>183</v>
      </c>
      <c r="I8" s="225" t="s">
        <v>184</v>
      </c>
    </row>
    <row r="9" spans="1:13" x14ac:dyDescent="0.3">
      <c r="A9" s="226" t="s">
        <v>12</v>
      </c>
      <c r="B9" s="227" t="s">
        <v>57</v>
      </c>
      <c r="C9" s="228"/>
      <c r="D9" s="229"/>
      <c r="E9" s="230"/>
      <c r="F9" s="231"/>
      <c r="G9" s="232"/>
      <c r="H9" s="231"/>
      <c r="I9" s="231"/>
    </row>
    <row r="10" spans="1:13" x14ac:dyDescent="0.3">
      <c r="A10" s="226" t="s">
        <v>13</v>
      </c>
      <c r="B10" s="233" t="s">
        <v>10</v>
      </c>
      <c r="C10" s="234">
        <v>0</v>
      </c>
      <c r="D10" s="235">
        <v>49238</v>
      </c>
      <c r="E10" s="236">
        <v>5.2497614647223685</v>
      </c>
      <c r="F10" s="231">
        <v>2584877.5499999998</v>
      </c>
      <c r="G10" s="237">
        <v>7.9710487225313775</v>
      </c>
      <c r="H10" s="231">
        <v>3924784.9699999993</v>
      </c>
      <c r="I10" s="231">
        <v>1339907.4199999995</v>
      </c>
    </row>
    <row r="11" spans="1:13" x14ac:dyDescent="0.3">
      <c r="A11" s="226" t="s">
        <v>15</v>
      </c>
      <c r="B11" s="233" t="s">
        <v>59</v>
      </c>
      <c r="C11" s="234">
        <v>0</v>
      </c>
      <c r="D11" s="235">
        <v>55100</v>
      </c>
      <c r="E11" s="236">
        <v>5.4546950998185117</v>
      </c>
      <c r="F11" s="231">
        <v>3005537</v>
      </c>
      <c r="G11" s="237">
        <v>7.4521542649727763</v>
      </c>
      <c r="H11" s="231">
        <v>4106137</v>
      </c>
      <c r="I11" s="231">
        <v>1100600</v>
      </c>
    </row>
    <row r="12" spans="1:13" x14ac:dyDescent="0.3">
      <c r="A12" s="226" t="s">
        <v>16</v>
      </c>
      <c r="B12" s="233" t="s">
        <v>172</v>
      </c>
      <c r="C12" s="238">
        <v>0</v>
      </c>
      <c r="D12" s="239">
        <v>-5862</v>
      </c>
      <c r="E12" s="240">
        <v>-0.20493363509614326</v>
      </c>
      <c r="F12" s="241">
        <v>-420659.45000000019</v>
      </c>
      <c r="G12" s="242">
        <v>0.5188944575586012</v>
      </c>
      <c r="H12" s="241">
        <v>-181352.03000000073</v>
      </c>
      <c r="I12" s="241">
        <v>239307.41999999946</v>
      </c>
    </row>
    <row r="13" spans="1:13" x14ac:dyDescent="0.3">
      <c r="A13" s="226" t="s">
        <v>17</v>
      </c>
      <c r="B13" s="233" t="s">
        <v>173</v>
      </c>
      <c r="C13" s="243">
        <v>0</v>
      </c>
      <c r="D13" s="244">
        <v>-0.10638838475499092</v>
      </c>
      <c r="E13" s="245">
        <v>-3.7570135698870098E-2</v>
      </c>
      <c r="F13" s="246">
        <v>-0.13996149440183242</v>
      </c>
      <c r="G13" s="247">
        <v>6.9630128296934393E-2</v>
      </c>
      <c r="H13" s="246">
        <v>-4.4166093337850328E-2</v>
      </c>
      <c r="I13" s="246">
        <v>0.21743359985462427</v>
      </c>
    </row>
    <row r="14" spans="1:13" x14ac:dyDescent="0.3">
      <c r="A14" s="226" t="s">
        <v>18</v>
      </c>
    </row>
    <row r="15" spans="1:13" x14ac:dyDescent="0.3">
      <c r="A15" s="226" t="s">
        <v>19</v>
      </c>
      <c r="B15" s="227" t="s">
        <v>177</v>
      </c>
      <c r="C15" s="228"/>
      <c r="D15" s="229"/>
      <c r="E15" s="230"/>
      <c r="F15" s="231"/>
      <c r="G15" s="232"/>
      <c r="H15" s="231"/>
      <c r="I15" s="231"/>
    </row>
    <row r="16" spans="1:13" x14ac:dyDescent="0.3">
      <c r="A16" s="226" t="s">
        <v>20</v>
      </c>
      <c r="B16" s="233" t="s">
        <v>10</v>
      </c>
      <c r="C16" s="234">
        <v>0</v>
      </c>
      <c r="D16" s="235">
        <v>122892</v>
      </c>
      <c r="E16" s="236">
        <v>5.2464279692738343</v>
      </c>
      <c r="F16" s="231">
        <v>6447440.2599999998</v>
      </c>
      <c r="G16" s="237">
        <v>7.9561878885525505</v>
      </c>
      <c r="H16" s="231">
        <v>9777518.4199999999</v>
      </c>
      <c r="I16" s="231">
        <v>3330078.16</v>
      </c>
    </row>
    <row r="17" spans="1:9" x14ac:dyDescent="0.3">
      <c r="A17" s="226" t="s">
        <v>21</v>
      </c>
      <c r="B17" s="233" t="s">
        <v>59</v>
      </c>
      <c r="C17" s="234">
        <v>0</v>
      </c>
      <c r="D17" s="235">
        <v>90600</v>
      </c>
      <c r="E17" s="236">
        <v>4.4698962472406185</v>
      </c>
      <c r="F17" s="231">
        <v>4049726</v>
      </c>
      <c r="G17" s="237">
        <v>6.1294988962472416</v>
      </c>
      <c r="H17" s="231">
        <v>5553326</v>
      </c>
      <c r="I17" s="231">
        <v>1503600</v>
      </c>
    </row>
    <row r="18" spans="1:9" x14ac:dyDescent="0.3">
      <c r="A18" s="226" t="s">
        <v>22</v>
      </c>
      <c r="B18" s="233" t="s">
        <v>172</v>
      </c>
      <c r="C18" s="238">
        <v>0</v>
      </c>
      <c r="D18" s="239">
        <v>32292</v>
      </c>
      <c r="E18" s="240">
        <v>0.77653172203321574</v>
      </c>
      <c r="F18" s="241">
        <v>2397714.2599999998</v>
      </c>
      <c r="G18" s="242">
        <v>1.8266889923053089</v>
      </c>
      <c r="H18" s="241">
        <v>4224192.42</v>
      </c>
      <c r="I18" s="241">
        <v>1826478.1600000001</v>
      </c>
    </row>
    <row r="19" spans="1:9" x14ac:dyDescent="0.3">
      <c r="A19" s="226" t="s">
        <v>23</v>
      </c>
      <c r="B19" s="233" t="s">
        <v>173</v>
      </c>
      <c r="C19" s="243">
        <v>0</v>
      </c>
      <c r="D19" s="244">
        <v>0.35642384105960268</v>
      </c>
      <c r="E19" s="245">
        <v>0.17372477549397006</v>
      </c>
      <c r="F19" s="246">
        <v>0.5920682683223506</v>
      </c>
      <c r="G19" s="247">
        <v>0.29801604066258841</v>
      </c>
      <c r="H19" s="246">
        <v>0.76065990363252578</v>
      </c>
      <c r="I19" s="246">
        <v>1.2147367384942804</v>
      </c>
    </row>
    <row r="20" spans="1:9" x14ac:dyDescent="0.3">
      <c r="A20" s="226" t="s">
        <v>24</v>
      </c>
    </row>
    <row r="21" spans="1:9" x14ac:dyDescent="0.3">
      <c r="A21" s="226" t="s">
        <v>25</v>
      </c>
    </row>
    <row r="22" spans="1:9" x14ac:dyDescent="0.3">
      <c r="A22" s="226" t="s">
        <v>26</v>
      </c>
    </row>
    <row r="23" spans="1:9" x14ac:dyDescent="0.3">
      <c r="A23" s="226" t="s">
        <v>27</v>
      </c>
    </row>
    <row r="24" spans="1:9" x14ac:dyDescent="0.3">
      <c r="A24" s="226" t="s">
        <v>28</v>
      </c>
    </row>
    <row r="25" spans="1:9" x14ac:dyDescent="0.3">
      <c r="A25" s="226" t="s">
        <v>30</v>
      </c>
    </row>
    <row r="26" spans="1:9" x14ac:dyDescent="0.3">
      <c r="A26" s="226" t="s">
        <v>32</v>
      </c>
    </row>
    <row r="27" spans="1:9" x14ac:dyDescent="0.3">
      <c r="A27" s="226" t="s">
        <v>33</v>
      </c>
    </row>
    <row r="28" spans="1:9" x14ac:dyDescent="0.3">
      <c r="A28" s="226" t="s">
        <v>35</v>
      </c>
    </row>
    <row r="29" spans="1:9" x14ac:dyDescent="0.3">
      <c r="A29" s="226" t="s">
        <v>36</v>
      </c>
    </row>
    <row r="30" spans="1:9" x14ac:dyDescent="0.3">
      <c r="A30" s="226" t="s">
        <v>37</v>
      </c>
    </row>
    <row r="31" spans="1:9" x14ac:dyDescent="0.3">
      <c r="A31" s="226" t="s">
        <v>38</v>
      </c>
    </row>
    <row r="32" spans="1:9" x14ac:dyDescent="0.3">
      <c r="A32" s="226" t="s">
        <v>39</v>
      </c>
    </row>
    <row r="33" spans="1:13" x14ac:dyDescent="0.3">
      <c r="A33" s="226" t="s">
        <v>40</v>
      </c>
    </row>
    <row r="34" spans="1:13" x14ac:dyDescent="0.3">
      <c r="A34" s="226" t="s">
        <v>41</v>
      </c>
    </row>
    <row r="35" spans="1:13" x14ac:dyDescent="0.3">
      <c r="A35" s="226" t="s">
        <v>42</v>
      </c>
    </row>
    <row r="36" spans="1:13" x14ac:dyDescent="0.3">
      <c r="A36" s="226" t="s">
        <v>43</v>
      </c>
    </row>
    <row r="37" spans="1:13" x14ac:dyDescent="0.3">
      <c r="A37" s="226" t="s">
        <v>44</v>
      </c>
    </row>
    <row r="38" spans="1:13" x14ac:dyDescent="0.3">
      <c r="A38" s="226" t="s">
        <v>45</v>
      </c>
    </row>
    <row r="39" spans="1:13" x14ac:dyDescent="0.3">
      <c r="A39" s="226" t="s">
        <v>46</v>
      </c>
    </row>
    <row r="40" spans="1:13" x14ac:dyDescent="0.3">
      <c r="A40" s="226" t="s">
        <v>47</v>
      </c>
    </row>
    <row r="41" spans="1:13" x14ac:dyDescent="0.3">
      <c r="A41" s="226" t="s">
        <v>48</v>
      </c>
    </row>
    <row r="42" spans="1:13" x14ac:dyDescent="0.3">
      <c r="A42" s="226" t="s">
        <v>49</v>
      </c>
    </row>
    <row r="43" spans="1:13" x14ac:dyDescent="0.3">
      <c r="A43" s="226" t="s">
        <v>50</v>
      </c>
    </row>
    <row r="44" spans="1:13" x14ac:dyDescent="0.3">
      <c r="A44" s="226" t="s">
        <v>51</v>
      </c>
    </row>
    <row r="45" spans="1:13" x14ac:dyDescent="0.3">
      <c r="A45" s="226" t="s">
        <v>53</v>
      </c>
    </row>
    <row r="46" spans="1:13" x14ac:dyDescent="0.3">
      <c r="A46" s="1"/>
      <c r="B46" s="1"/>
      <c r="C46" s="1"/>
      <c r="D46" s="1"/>
      <c r="E46" s="1"/>
      <c r="F46" s="1"/>
      <c r="G46" s="1"/>
      <c r="H46" s="1"/>
      <c r="I46" s="1"/>
      <c r="J46" s="1"/>
      <c r="K46" s="1"/>
      <c r="L46" s="1"/>
      <c r="M46" s="1"/>
    </row>
  </sheetData>
  <pageMargins left="0.5" right="0.5" top="1" bottom="0.5" header="0.75" footer="0.5"/>
  <pageSetup scale="75" orientation="landscape"/>
  <headerFooter>
    <oddHeader>&amp;C&amp;8&amp;"Arial,"FLORIDA POWER &amp;&amp; LIGHT COMPANY
&amp;8&amp;"Arial,"ECONOMY ENERGY PURCHASES
&amp;8&amp;"Arial,"INCLUDING LONG TERM PURCHASES&amp;R&amp;8&amp;"Arial,"SCHEDULE: A9</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890FA0594C894CA5FB442BF9B9E8C0" ma:contentTypeVersion="" ma:contentTypeDescription="Create a new document." ma:contentTypeScope="" ma:versionID="4dccd53ca2c6167a9242119e3cbc4134">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D6533C-4B74-4C48-82C2-C143DDB12081}">
  <ds:schemaRefs>
    <ds:schemaRef ds:uri="http://schemas.microsoft.com/office/2006/metadata/properties"/>
    <ds:schemaRef ds:uri="http://schemas.microsoft.com/office/infopath/2007/PartnerControls"/>
    <ds:schemaRef ds:uri="c85253b9-0a55-49a1-98ad-b5b6252d7079"/>
  </ds:schemaRefs>
</ds:datastoreItem>
</file>

<file path=customXml/itemProps2.xml><?xml version="1.0" encoding="utf-8"?>
<ds:datastoreItem xmlns:ds="http://schemas.openxmlformats.org/officeDocument/2006/customXml" ds:itemID="{8D8BEE99-7E55-4ABA-A19A-6E5AC957F6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7BE5A-4AC8-4E86-BB90-F6696CFEB6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A2_Schedule</vt:lpstr>
      <vt:lpstr>A6_Schedule</vt:lpstr>
      <vt:lpstr>A6.1_Schedule</vt:lpstr>
      <vt:lpstr>A9_Schedule</vt:lpstr>
      <vt:lpstr>A9.1_Schedule</vt:lpstr>
      <vt:lpstr>A2_Schedule!Print_Titles</vt:lpstr>
      <vt:lpstr>A6.1_Schedule!Print_Titles</vt:lpstr>
      <vt:lpstr>A6_Schedule!Print_Titles</vt:lpstr>
      <vt:lpstr>A9.1_Schedule!Print_Titles</vt:lpstr>
      <vt:lpstr>A9_Schedule!Print_Titles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2016-05-23T17:45:27Z</dcterms:created>
  <dcterms:modified xsi:type="dcterms:W3CDTF">2016-05-28T15:01:45Z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0x010100A6890FA0594C894CA5FB442BF9B9E8C0</vt:lpwstr>
  </property>
</Properties>
</file>