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20256" windowHeight="7680" tabRatio="986"/>
  </bookViews>
  <sheets>
    <sheet name="WCEC3 RR 2016" sheetId="3" r:id="rId1"/>
    <sheet name="WCEC3 RR 2017" sheetId="10" r:id="rId2"/>
    <sheet name="WCEC3 RR 2018" sheetId="11" r:id="rId3"/>
    <sheet name="WCEC3 Act. Cost plus Edm Data" sheetId="4" r:id="rId4"/>
    <sheet name="Total Prod &amp; Transm Plt" sheetId="7" r:id="rId5"/>
    <sheet name="WCEC3 Actual Costs" sheetId="5" r:id="rId6"/>
    <sheet name="Input #1 - General - Assumption" sheetId="8" r:id="rId7"/>
    <sheet name="WC 3Edm Data Original File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 localSheetId="4">'[1]SUMMARY-OLD'!#REF!</definedName>
    <definedName name="\a" localSheetId="1">'[1]SUMMARY-OLD'!#REF!</definedName>
    <definedName name="\a" localSheetId="2">'[1]SUMMARY-OLD'!#REF!</definedName>
    <definedName name="\a">'[1]SUMMARY-OLD'!#REF!</definedName>
    <definedName name="\c" localSheetId="4">#REF!</definedName>
    <definedName name="\c" localSheetId="1">#REF!</definedName>
    <definedName name="\c" localSheetId="2">#REF!</definedName>
    <definedName name="\c">#REF!</definedName>
    <definedName name="\d" localSheetId="4">#REF!</definedName>
    <definedName name="\d" localSheetId="1">#REF!</definedName>
    <definedName name="\d" localSheetId="2">#REF!</definedName>
    <definedName name="\d">#REF!</definedName>
    <definedName name="\e" localSheetId="4">'[1]SUMMARY-OLD'!#REF!</definedName>
    <definedName name="\e" localSheetId="1">'[1]SUMMARY-OLD'!#REF!</definedName>
    <definedName name="\e" localSheetId="2">'[1]SUMMARY-OLD'!#REF!</definedName>
    <definedName name="\e">'[1]SUMMARY-OLD'!#REF!</definedName>
    <definedName name="\f" localSheetId="4">#REF!</definedName>
    <definedName name="\f" localSheetId="1">#REF!</definedName>
    <definedName name="\f" localSheetId="2">#REF!</definedName>
    <definedName name="\f">#REF!</definedName>
    <definedName name="\g" localSheetId="4">#REF!</definedName>
    <definedName name="\g" localSheetId="1">#REF!</definedName>
    <definedName name="\g" localSheetId="2">#REF!</definedName>
    <definedName name="\g">#REF!</definedName>
    <definedName name="\h" localSheetId="4">#REF!</definedName>
    <definedName name="\h" localSheetId="1">#REF!</definedName>
    <definedName name="\h" localSheetId="2">#REF!</definedName>
    <definedName name="\h">#REF!</definedName>
    <definedName name="\o" localSheetId="4">#REF!</definedName>
    <definedName name="\o" localSheetId="1">#REF!</definedName>
    <definedName name="\o" localSheetId="2">#REF!</definedName>
    <definedName name="\o">#REF!</definedName>
    <definedName name="\p" localSheetId="4">'[2]Provision to Return Reconciliat'!#REF!</definedName>
    <definedName name="\p" localSheetId="1">'[2]Provision to Return Reconciliat'!#REF!</definedName>
    <definedName name="\p" localSheetId="2">'[2]Provision to Return Reconciliat'!#REF!</definedName>
    <definedName name="\p">'[2]Provision to Return Reconciliat'!#REF!</definedName>
    <definedName name="\q" localSheetId="4">'[1]SUMMARY-OLD'!#REF!</definedName>
    <definedName name="\q" localSheetId="1">'[1]SUMMARY-OLD'!#REF!</definedName>
    <definedName name="\q" localSheetId="2">'[1]SUMMARY-OLD'!#REF!</definedName>
    <definedName name="\q">'[1]SUMMARY-OLD'!#REF!</definedName>
    <definedName name="\s" localSheetId="4">#REF!</definedName>
    <definedName name="\s" localSheetId="1">#REF!</definedName>
    <definedName name="\s" localSheetId="2">#REF!</definedName>
    <definedName name="\s">#REF!</definedName>
    <definedName name="\t" localSheetId="4">'[1]SUMMARY-OLD'!#REF!</definedName>
    <definedName name="\t" localSheetId="1">'[1]SUMMARY-OLD'!#REF!</definedName>
    <definedName name="\t" localSheetId="2">'[1]SUMMARY-OLD'!#REF!</definedName>
    <definedName name="\t">'[1]SUMMARY-OLD'!#REF!</definedName>
    <definedName name="_DAT1" localSheetId="4">'[3]D1 - Books'!#REF!</definedName>
    <definedName name="_DAT1" localSheetId="1">'[3]D1 - Books'!#REF!</definedName>
    <definedName name="_DAT1" localSheetId="2">'[3]D1 - Books'!#REF!</definedName>
    <definedName name="_DAT1">'[3]D1 - Books'!#REF!</definedName>
    <definedName name="_DAT10" localSheetId="4">'[3]D1 - Books'!#REF!</definedName>
    <definedName name="_DAT10" localSheetId="1">'[3]D1 - Books'!#REF!</definedName>
    <definedName name="_DAT10" localSheetId="2">'[3]D1 - Books'!#REF!</definedName>
    <definedName name="_DAT10">'[3]D1 - Books'!#REF!</definedName>
    <definedName name="_DAT11" localSheetId="4">'[3]D1 - Books'!#REF!</definedName>
    <definedName name="_DAT11" localSheetId="1">'[3]D1 - Books'!#REF!</definedName>
    <definedName name="_DAT11" localSheetId="2">'[3]D1 - Books'!#REF!</definedName>
    <definedName name="_DAT11">'[3]D1 - Books'!#REF!</definedName>
    <definedName name="_DAT12" localSheetId="4">'[3]D1 - Books'!#REF!</definedName>
    <definedName name="_DAT12" localSheetId="1">'[3]D1 - Books'!#REF!</definedName>
    <definedName name="_DAT12" localSheetId="2">'[3]D1 - Books'!#REF!</definedName>
    <definedName name="_DAT12">'[3]D1 - Books'!#REF!</definedName>
    <definedName name="_DAT13" localSheetId="4">'[3]D1 - Books'!#REF!</definedName>
    <definedName name="_DAT13" localSheetId="1">'[3]D1 - Books'!#REF!</definedName>
    <definedName name="_DAT13" localSheetId="2">'[3]D1 - Books'!#REF!</definedName>
    <definedName name="_DAT13">'[3]D1 - Books'!#REF!</definedName>
    <definedName name="_DAT14" localSheetId="4">'[3]D1 - Books'!#REF!</definedName>
    <definedName name="_DAT14" localSheetId="1">'[3]D1 - Books'!#REF!</definedName>
    <definedName name="_DAT14" localSheetId="2">'[3]D1 - Books'!#REF!</definedName>
    <definedName name="_DAT14">'[3]D1 - Books'!#REF!</definedName>
    <definedName name="_DAT15" localSheetId="4">'[3]D1 - Books'!#REF!</definedName>
    <definedName name="_DAT15" localSheetId="1">'[3]D1 - Books'!#REF!</definedName>
    <definedName name="_DAT15" localSheetId="2">'[3]D1 - Books'!#REF!</definedName>
    <definedName name="_DAT15">'[3]D1 - Books'!#REF!</definedName>
    <definedName name="_DAT16" localSheetId="4">'[3]D1 - Books'!#REF!</definedName>
    <definedName name="_DAT16" localSheetId="1">'[3]D1 - Books'!#REF!</definedName>
    <definedName name="_DAT16" localSheetId="2">'[3]D1 - Books'!#REF!</definedName>
    <definedName name="_DAT16">'[3]D1 - Books'!#REF!</definedName>
    <definedName name="_DAT17" localSheetId="4">'[3]D1 - Books'!#REF!</definedName>
    <definedName name="_DAT17" localSheetId="1">'[3]D1 - Books'!#REF!</definedName>
    <definedName name="_DAT17" localSheetId="2">'[3]D1 - Books'!#REF!</definedName>
    <definedName name="_DAT17">'[3]D1 - Books'!#REF!</definedName>
    <definedName name="_DAT18" localSheetId="4">'[3]D1 - Books'!#REF!</definedName>
    <definedName name="_DAT18" localSheetId="1">'[3]D1 - Books'!#REF!</definedName>
    <definedName name="_DAT18" localSheetId="2">'[3]D1 - Books'!#REF!</definedName>
    <definedName name="_DAT18">'[3]D1 - Books'!#REF!</definedName>
    <definedName name="_DAT19" localSheetId="4">'[3]D1 - Books'!#REF!</definedName>
    <definedName name="_DAT19" localSheetId="1">'[3]D1 - Books'!#REF!</definedName>
    <definedName name="_DAT19" localSheetId="2">'[3]D1 - Books'!#REF!</definedName>
    <definedName name="_DAT19">'[3]D1 - Books'!#REF!</definedName>
    <definedName name="_DAT2" localSheetId="4">'[3]D1 - Books'!#REF!</definedName>
    <definedName name="_DAT2" localSheetId="1">'[3]D1 - Books'!#REF!</definedName>
    <definedName name="_DAT2" localSheetId="2">'[3]D1 - Books'!#REF!</definedName>
    <definedName name="_DAT2">'[3]D1 - Books'!#REF!</definedName>
    <definedName name="_DAT20" localSheetId="4">'[3]D1 - Books'!#REF!</definedName>
    <definedName name="_DAT20" localSheetId="1">'[3]D1 - Books'!#REF!</definedName>
    <definedName name="_DAT20" localSheetId="2">'[3]D1 - Books'!#REF!</definedName>
    <definedName name="_DAT20">'[3]D1 - Books'!#REF!</definedName>
    <definedName name="_DAT21" localSheetId="4">'[3]D1 - Books'!#REF!</definedName>
    <definedName name="_DAT21" localSheetId="1">'[3]D1 - Books'!#REF!</definedName>
    <definedName name="_DAT21" localSheetId="2">'[3]D1 - Books'!#REF!</definedName>
    <definedName name="_DAT21">'[3]D1 - Books'!#REF!</definedName>
    <definedName name="_DAT22" localSheetId="4">'[3]D1 - Books'!#REF!</definedName>
    <definedName name="_DAT22" localSheetId="1">'[3]D1 - Books'!#REF!</definedName>
    <definedName name="_DAT22" localSheetId="2">'[3]D1 - Books'!#REF!</definedName>
    <definedName name="_DAT22">'[3]D1 - Books'!#REF!</definedName>
    <definedName name="_DAT23" localSheetId="4">'[3]D1 - Books'!#REF!</definedName>
    <definedName name="_DAT23" localSheetId="1">'[3]D1 - Books'!#REF!</definedName>
    <definedName name="_DAT23" localSheetId="2">'[3]D1 - Books'!#REF!</definedName>
    <definedName name="_DAT23">'[3]D1 - Books'!#REF!</definedName>
    <definedName name="_DAT24" localSheetId="4">'[3]D1 - Books'!#REF!</definedName>
    <definedName name="_DAT24" localSheetId="1">'[3]D1 - Books'!#REF!</definedName>
    <definedName name="_DAT24" localSheetId="2">'[3]D1 - Books'!#REF!</definedName>
    <definedName name="_DAT24">'[3]D1 - Books'!#REF!</definedName>
    <definedName name="_DAT25" localSheetId="4">'[3]D1 - Books'!#REF!</definedName>
    <definedName name="_DAT25" localSheetId="1">'[3]D1 - Books'!#REF!</definedName>
    <definedName name="_DAT25" localSheetId="2">'[3]D1 - Books'!#REF!</definedName>
    <definedName name="_DAT25">'[3]D1 - Books'!#REF!</definedName>
    <definedName name="_DAT26" localSheetId="4">'[3]D1 - Books'!#REF!</definedName>
    <definedName name="_DAT26" localSheetId="1">'[3]D1 - Books'!#REF!</definedName>
    <definedName name="_DAT26" localSheetId="2">'[3]D1 - Books'!#REF!</definedName>
    <definedName name="_DAT26">'[3]D1 - Books'!#REF!</definedName>
    <definedName name="_DAT27" localSheetId="4">'[3]D1 - Books'!#REF!</definedName>
    <definedName name="_DAT27" localSheetId="1">'[3]D1 - Books'!#REF!</definedName>
    <definedName name="_DAT27" localSheetId="2">'[3]D1 - Books'!#REF!</definedName>
    <definedName name="_DAT27">'[3]D1 - Books'!#REF!</definedName>
    <definedName name="_DAT28" localSheetId="4">'[3]D1 - Books'!#REF!</definedName>
    <definedName name="_DAT28" localSheetId="1">'[3]D1 - Books'!#REF!</definedName>
    <definedName name="_DAT28" localSheetId="2">'[3]D1 - Books'!#REF!</definedName>
    <definedName name="_DAT28">'[3]D1 - Books'!#REF!</definedName>
    <definedName name="_DAT29" localSheetId="4">'[3]D1 - Books'!#REF!</definedName>
    <definedName name="_DAT29" localSheetId="1">'[3]D1 - Books'!#REF!</definedName>
    <definedName name="_DAT29" localSheetId="2">'[3]D1 - Books'!#REF!</definedName>
    <definedName name="_DAT29">'[3]D1 - Books'!#REF!</definedName>
    <definedName name="_DAT3" localSheetId="4">'[3]D1 - Books'!#REF!</definedName>
    <definedName name="_DAT3" localSheetId="1">'[3]D1 - Books'!#REF!</definedName>
    <definedName name="_DAT3" localSheetId="2">'[3]D1 - Books'!#REF!</definedName>
    <definedName name="_DAT3">'[3]D1 - Books'!#REF!</definedName>
    <definedName name="_DAT30" localSheetId="4">'[3]D1 - Books'!#REF!</definedName>
    <definedName name="_DAT30" localSheetId="1">'[3]D1 - Books'!#REF!</definedName>
    <definedName name="_DAT30" localSheetId="2">'[3]D1 - Books'!#REF!</definedName>
    <definedName name="_DAT30">'[3]D1 - Books'!#REF!</definedName>
    <definedName name="_DAT31" localSheetId="4">'[3]D1 - Books'!#REF!</definedName>
    <definedName name="_DAT31" localSheetId="1">'[3]D1 - Books'!#REF!</definedName>
    <definedName name="_DAT31" localSheetId="2">'[3]D1 - Books'!#REF!</definedName>
    <definedName name="_DAT31">'[3]D1 - Books'!#REF!</definedName>
    <definedName name="_DAT32" localSheetId="4">'[3]D1 - Books'!#REF!</definedName>
    <definedName name="_DAT32" localSheetId="1">'[3]D1 - Books'!#REF!</definedName>
    <definedName name="_DAT32" localSheetId="2">'[3]D1 - Books'!#REF!</definedName>
    <definedName name="_DAT32">'[3]D1 - Books'!#REF!</definedName>
    <definedName name="_DAT33" localSheetId="4">'[3]D1 - Books'!#REF!</definedName>
    <definedName name="_DAT33" localSheetId="1">'[3]D1 - Books'!#REF!</definedName>
    <definedName name="_DAT33" localSheetId="2">'[3]D1 - Books'!#REF!</definedName>
    <definedName name="_DAT33">'[3]D1 - Books'!#REF!</definedName>
    <definedName name="_DAT34" localSheetId="4">'[3]D1 - Books'!#REF!</definedName>
    <definedName name="_DAT34" localSheetId="1">'[3]D1 - Books'!#REF!</definedName>
    <definedName name="_DAT34" localSheetId="2">'[3]D1 - Books'!#REF!</definedName>
    <definedName name="_DAT34">'[3]D1 - Books'!#REF!</definedName>
    <definedName name="_DAT35" localSheetId="4">'[3]D1 - Books'!#REF!</definedName>
    <definedName name="_DAT35" localSheetId="1">'[3]D1 - Books'!#REF!</definedName>
    <definedName name="_DAT35" localSheetId="2">'[3]D1 - Books'!#REF!</definedName>
    <definedName name="_DAT35">'[3]D1 - Books'!#REF!</definedName>
    <definedName name="_DAT36" localSheetId="4">'[3]D1 - Books'!#REF!</definedName>
    <definedName name="_DAT36" localSheetId="1">'[3]D1 - Books'!#REF!</definedName>
    <definedName name="_DAT36" localSheetId="2">'[3]D1 - Books'!#REF!</definedName>
    <definedName name="_DAT36">'[3]D1 - Books'!#REF!</definedName>
    <definedName name="_DAT4" localSheetId="4">'[3]D1 - Books'!#REF!</definedName>
    <definedName name="_DAT4" localSheetId="1">'[3]D1 - Books'!#REF!</definedName>
    <definedName name="_DAT4" localSheetId="2">'[3]D1 - Books'!#REF!</definedName>
    <definedName name="_DAT4">'[3]D1 - Books'!#REF!</definedName>
    <definedName name="_DAT5" localSheetId="4">'[3]D1 - Books'!#REF!</definedName>
    <definedName name="_DAT5" localSheetId="1">'[3]D1 - Books'!#REF!</definedName>
    <definedName name="_DAT5" localSheetId="2">'[3]D1 - Books'!#REF!</definedName>
    <definedName name="_DAT5">'[3]D1 - Books'!#REF!</definedName>
    <definedName name="_DAT6" localSheetId="4">'[3]D1 - Books'!#REF!</definedName>
    <definedName name="_DAT6" localSheetId="1">'[3]D1 - Books'!#REF!</definedName>
    <definedName name="_DAT6" localSheetId="2">'[3]D1 - Books'!#REF!</definedName>
    <definedName name="_DAT6">'[3]D1 - Books'!#REF!</definedName>
    <definedName name="_DAT7" localSheetId="4">'[3]D1 - Books'!#REF!</definedName>
    <definedName name="_DAT7" localSheetId="1">'[3]D1 - Books'!#REF!</definedName>
    <definedName name="_DAT7" localSheetId="2">'[3]D1 - Books'!#REF!</definedName>
    <definedName name="_DAT7">'[3]D1 - Books'!#REF!</definedName>
    <definedName name="_DAT8" localSheetId="4">'[3]D1 - Books'!#REF!</definedName>
    <definedName name="_DAT8" localSheetId="1">'[3]D1 - Books'!#REF!</definedName>
    <definedName name="_DAT8" localSheetId="2">'[3]D1 - Books'!#REF!</definedName>
    <definedName name="_DAT8">'[3]D1 - Books'!#REF!</definedName>
    <definedName name="_DAT9" localSheetId="4">'[3]D1 - Books'!#REF!</definedName>
    <definedName name="_DAT9" localSheetId="1">'[3]D1 - Books'!#REF!</definedName>
    <definedName name="_DAT9" localSheetId="2">'[3]D1 - Books'!#REF!</definedName>
    <definedName name="_DAT9">'[3]D1 - Books'!#REF!</definedName>
    <definedName name="_hpe1" localSheetId="4">#REF!</definedName>
    <definedName name="_hpe1" localSheetId="1">#REF!</definedName>
    <definedName name="_hpe1" localSheetId="2">#REF!</definedName>
    <definedName name="_hpe1">#REF!</definedName>
    <definedName name="_hpe2" localSheetId="4">#REF!</definedName>
    <definedName name="_hpe2" localSheetId="1">#REF!</definedName>
    <definedName name="_hpe2" localSheetId="2">#REF!</definedName>
    <definedName name="_hpe2">#REF!</definedName>
    <definedName name="_hwp1" localSheetId="4">#REF!</definedName>
    <definedName name="_hwp1" localSheetId="1">#REF!</definedName>
    <definedName name="_hwp1" localSheetId="2">#REF!</definedName>
    <definedName name="_hwp1">#REF!</definedName>
    <definedName name="_hwp2" localSheetId="4">#REF!</definedName>
    <definedName name="_hwp2" localSheetId="1">#REF!</definedName>
    <definedName name="_hwp2" localSheetId="2">#REF!</definedName>
    <definedName name="_hwp2">#REF!</definedName>
    <definedName name="_Key1" localSheetId="4" hidden="1">#REF!</definedName>
    <definedName name="_Key1" localSheetId="1" hidden="1">#REF!</definedName>
    <definedName name="_Key1" localSheetId="2" hidden="1">#REF!</definedName>
    <definedName name="_Key1" hidden="1">#REF!</definedName>
    <definedName name="_mm2001" localSheetId="4">#REF!</definedName>
    <definedName name="_mm2001" localSheetId="1">#REF!</definedName>
    <definedName name="_mm2001" localSheetId="2">#REF!</definedName>
    <definedName name="_mm2001">#REF!</definedName>
    <definedName name="_mm2002" localSheetId="4">#REF!</definedName>
    <definedName name="_mm2002" localSheetId="1">#REF!</definedName>
    <definedName name="_mm2002" localSheetId="2">#REF!</definedName>
    <definedName name="_mm2002">#REF!</definedName>
    <definedName name="_mm2003" localSheetId="4">#REF!</definedName>
    <definedName name="_mm2003" localSheetId="1">#REF!</definedName>
    <definedName name="_mm2003" localSheetId="2">#REF!</definedName>
    <definedName name="_mm2003">#REF!</definedName>
    <definedName name="_mm2004" localSheetId="4">#REF!</definedName>
    <definedName name="_mm2004" localSheetId="1">#REF!</definedName>
    <definedName name="_mm2004" localSheetId="2">#REF!</definedName>
    <definedName name="_mm2004">#REF!</definedName>
    <definedName name="_mm2005" localSheetId="4">#REF!</definedName>
    <definedName name="_mm2005" localSheetId="1">#REF!</definedName>
    <definedName name="_mm2005" localSheetId="2">#REF!</definedName>
    <definedName name="_mm2005">#REF!</definedName>
    <definedName name="_Order1" hidden="1">255</definedName>
    <definedName name="_Order2" hidden="1">0</definedName>
    <definedName name="_Own10" localSheetId="4">#REF!</definedName>
    <definedName name="_Own10" localSheetId="1">#REF!</definedName>
    <definedName name="_Own10" localSheetId="2">#REF!</definedName>
    <definedName name="_Own10">#REF!</definedName>
    <definedName name="_Own11" localSheetId="4">#REF!</definedName>
    <definedName name="_Own11" localSheetId="1">#REF!</definedName>
    <definedName name="_Own11" localSheetId="2">#REF!</definedName>
    <definedName name="_Own11">#REF!</definedName>
    <definedName name="_Own4" localSheetId="4">#REF!</definedName>
    <definedName name="_Own4" localSheetId="1">#REF!</definedName>
    <definedName name="_Own4" localSheetId="2">#REF!</definedName>
    <definedName name="_Own4">#REF!</definedName>
    <definedName name="_Own5" localSheetId="4">#REF!</definedName>
    <definedName name="_Own5" localSheetId="1">#REF!</definedName>
    <definedName name="_Own5" localSheetId="2">#REF!</definedName>
    <definedName name="_Own5">#REF!</definedName>
    <definedName name="_Own6" localSheetId="4">#REF!</definedName>
    <definedName name="_Own6" localSheetId="1">#REF!</definedName>
    <definedName name="_Own6" localSheetId="2">#REF!</definedName>
    <definedName name="_Own6">#REF!</definedName>
    <definedName name="_Own8" localSheetId="4">#REF!</definedName>
    <definedName name="_Own8" localSheetId="1">#REF!</definedName>
    <definedName name="_Own8" localSheetId="2">#REF!</definedName>
    <definedName name="_Own8">#REF!</definedName>
    <definedName name="_Sort" localSheetId="4" hidden="1">#REF!</definedName>
    <definedName name="_Sort" localSheetId="1" hidden="1">#REF!</definedName>
    <definedName name="_Sort" localSheetId="2" hidden="1">#REF!</definedName>
    <definedName name="_Sort" hidden="1">#REF!</definedName>
    <definedName name="_Table1_In1" localSheetId="4" hidden="1">#REF!</definedName>
    <definedName name="_Table1_In1" localSheetId="1" hidden="1">#REF!</definedName>
    <definedName name="_Table1_In1" localSheetId="2" hidden="1">#REF!</definedName>
    <definedName name="_Table1_In1" hidden="1">#REF!</definedName>
    <definedName name="_Table1_Out" localSheetId="4" hidden="1">#REF!</definedName>
    <definedName name="_Table1_Out" localSheetId="1" hidden="1">#REF!</definedName>
    <definedName name="_Table1_Out" localSheetId="2" hidden="1">#REF!</definedName>
    <definedName name="_Table1_Out" hidden="1">#REF!</definedName>
    <definedName name="_Table2_In2" localSheetId="4" hidden="1">#REF!</definedName>
    <definedName name="_Table2_In2" localSheetId="1" hidden="1">#REF!</definedName>
    <definedName name="_Table2_In2" localSheetId="2" hidden="1">#REF!</definedName>
    <definedName name="_Table2_In2" hidden="1">#REF!</definedName>
    <definedName name="_Table2_Out" localSheetId="4" hidden="1">#REF!</definedName>
    <definedName name="_Table2_Out" localSheetId="1" hidden="1">#REF!</definedName>
    <definedName name="_Table2_Out" localSheetId="2" hidden="1">#REF!</definedName>
    <definedName name="_Table2_Out" hidden="1">#REF!</definedName>
    <definedName name="a" localSheetId="4">#REF!</definedName>
    <definedName name="a" localSheetId="1">#REF!</definedName>
    <definedName name="a" localSheetId="2">#REF!</definedName>
    <definedName name="a">#REF!</definedName>
    <definedName name="A_" localSheetId="4">#REF!</definedName>
    <definedName name="A_" localSheetId="1">#REF!</definedName>
    <definedName name="A_" localSheetId="2">#REF!</definedName>
    <definedName name="A_">#REF!</definedName>
    <definedName name="A_1" localSheetId="4">#REF!</definedName>
    <definedName name="A_1" localSheetId="1">#REF!</definedName>
    <definedName name="A_1" localSheetId="2">#REF!</definedName>
    <definedName name="A_1">#REF!</definedName>
    <definedName name="abit">0.000000001</definedName>
    <definedName name="ACCNT" localSheetId="4">#REF!</definedName>
    <definedName name="ACCNT" localSheetId="1">#REF!</definedName>
    <definedName name="ACCNT" localSheetId="2">#REF!</definedName>
    <definedName name="ACCNT">#REF!</definedName>
    <definedName name="ACCOUNTS" localSheetId="4">#REF!</definedName>
    <definedName name="ACCOUNTS" localSheetId="1">#REF!</definedName>
    <definedName name="ACCOUNTS" localSheetId="2">#REF!</definedName>
    <definedName name="ACCOUNTS">#REF!</definedName>
    <definedName name="ACE" localSheetId="4">#REF!</definedName>
    <definedName name="ACE" localSheetId="1">#REF!</definedName>
    <definedName name="ACE" localSheetId="2">#REF!</definedName>
    <definedName name="ACE">#REF!</definedName>
    <definedName name="ACGDIST" localSheetId="4">#REF!</definedName>
    <definedName name="ACGDIST" localSheetId="1">#REF!</definedName>
    <definedName name="ACGDIST" localSheetId="2">#REF!</definedName>
    <definedName name="ACGDIST">#REF!</definedName>
    <definedName name="ALANDCO" localSheetId="4">'[1]SUMMARY-OLD'!#REF!</definedName>
    <definedName name="ALANDCO" localSheetId="1">'[1]SUMMARY-OLD'!#REF!</definedName>
    <definedName name="ALANDCO" localSheetId="2">'[1]SUMMARY-OLD'!#REF!</definedName>
    <definedName name="ALANDCO">'[1]SUMMARY-OLD'!#REF!</definedName>
    <definedName name="alloc1" localSheetId="4">#REF!</definedName>
    <definedName name="alloc1" localSheetId="1">#REF!</definedName>
    <definedName name="alloc1" localSheetId="2">#REF!</definedName>
    <definedName name="alloc1">#REF!</definedName>
    <definedName name="alloc2" localSheetId="4">#REF!</definedName>
    <definedName name="alloc2" localSheetId="1">#REF!</definedName>
    <definedName name="alloc2" localSheetId="2">#REF!</definedName>
    <definedName name="alloc2">#REF!</definedName>
    <definedName name="ALTADJ" localSheetId="4">#REF!</definedName>
    <definedName name="ALTADJ" localSheetId="1">#REF!</definedName>
    <definedName name="ALTADJ" localSheetId="2">#REF!</definedName>
    <definedName name="ALTADJ">#REF!</definedName>
    <definedName name="AMT" localSheetId="4">#REF!</definedName>
    <definedName name="AMT" localSheetId="1">#REF!</definedName>
    <definedName name="AMT" localSheetId="2">#REF!</definedName>
    <definedName name="AMT">#REF!</definedName>
    <definedName name="apr" localSheetId="4">#REF!</definedName>
    <definedName name="apr" localSheetId="1">#REF!</definedName>
    <definedName name="apr" localSheetId="2">#REF!</definedName>
    <definedName name="apr">#REF!</definedName>
    <definedName name="april" localSheetId="4">#REF!</definedName>
    <definedName name="april" localSheetId="1">#REF!</definedName>
    <definedName name="april" localSheetId="2">#REF!</definedName>
    <definedName name="april">#REF!</definedName>
    <definedName name="AS2DocOpenMode" hidden="1">"AS2DocumentEdit"</definedName>
    <definedName name="assumptions" localSheetId="4">#REF!</definedName>
    <definedName name="assumptions" localSheetId="1">#REF!</definedName>
    <definedName name="assumptions" localSheetId="2">#REF!</definedName>
    <definedName name="assumptions">#REF!</definedName>
    <definedName name="assumptions97" localSheetId="4">#REF!</definedName>
    <definedName name="assumptions97" localSheetId="1">#REF!</definedName>
    <definedName name="assumptions97" localSheetId="2">#REF!</definedName>
    <definedName name="assumptions97">#REF!</definedName>
    <definedName name="assumptions98" localSheetId="4">#REF!</definedName>
    <definedName name="assumptions98" localSheetId="1">#REF!</definedName>
    <definedName name="assumptions98" localSheetId="2">#REF!</definedName>
    <definedName name="assumptions98">#REF!</definedName>
    <definedName name="assumptions99" localSheetId="4">#REF!</definedName>
    <definedName name="assumptions99" localSheetId="1">#REF!</definedName>
    <definedName name="assumptions99" localSheetId="2">#REF!</definedName>
    <definedName name="assumptions99">#REF!</definedName>
    <definedName name="ATAX" localSheetId="4">#REF!</definedName>
    <definedName name="ATAX" localSheetId="1">#REF!</definedName>
    <definedName name="ATAX" localSheetId="2">#REF!</definedName>
    <definedName name="ATAX">#REF!</definedName>
    <definedName name="aug" localSheetId="4">#REF!</definedName>
    <definedName name="aug" localSheetId="1">#REF!</definedName>
    <definedName name="aug" localSheetId="2">#REF!</definedName>
    <definedName name="aug">#REF!</definedName>
    <definedName name="avail" localSheetId="4">#REF!</definedName>
    <definedName name="avail" localSheetId="1">#REF!</definedName>
    <definedName name="avail" localSheetId="2">#REF!</definedName>
    <definedName name="avail">#REF!</definedName>
    <definedName name="B" localSheetId="4">#REF!</definedName>
    <definedName name="B" localSheetId="1">#REF!</definedName>
    <definedName name="B" localSheetId="2">#REF!</definedName>
    <definedName name="B">#REF!</definedName>
    <definedName name="B_" localSheetId="4">#REF!</definedName>
    <definedName name="B_" localSheetId="1">#REF!</definedName>
    <definedName name="B_" localSheetId="2">#REF!</definedName>
    <definedName name="B_">#REF!</definedName>
    <definedName name="B_1" localSheetId="4">#REF!</definedName>
    <definedName name="B_1" localSheetId="1">#REF!</definedName>
    <definedName name="B_1" localSheetId="2">#REF!</definedName>
    <definedName name="B_1">#REF!</definedName>
    <definedName name="B_2" localSheetId="4">#REF!</definedName>
    <definedName name="B_2" localSheetId="1">#REF!</definedName>
    <definedName name="B_2" localSheetId="2">#REF!</definedName>
    <definedName name="B_2">#REF!</definedName>
    <definedName name="B_3" localSheetId="4">#REF!</definedName>
    <definedName name="B_3" localSheetId="1">#REF!</definedName>
    <definedName name="B_3" localSheetId="2">#REF!</definedName>
    <definedName name="B_3">#REF!</definedName>
    <definedName name="balancesheet" localSheetId="4">#REF!</definedName>
    <definedName name="balancesheet" localSheetId="1">#REF!</definedName>
    <definedName name="balancesheet" localSheetId="2">#REF!</definedName>
    <definedName name="balancesheet">#REF!</definedName>
    <definedName name="bayatxinc" localSheetId="4">[2]Provision!#REF!</definedName>
    <definedName name="bayatxinc" localSheetId="1">[2]Provision!#REF!</definedName>
    <definedName name="bayatxinc" localSheetId="2">[2]Provision!#REF!</definedName>
    <definedName name="bayatxinc">[2]Provision!#REF!</definedName>
    <definedName name="BIADJ" localSheetId="4">#REF!</definedName>
    <definedName name="BIADJ" localSheetId="1">#REF!</definedName>
    <definedName name="BIADJ" localSheetId="2">#REF!</definedName>
    <definedName name="BIADJ">#REF!</definedName>
    <definedName name="bonus">'[4]Restoration - Detail'!$D$33</definedName>
    <definedName name="bra" localSheetId="4">[5]ConBeg!#REF!</definedName>
    <definedName name="bra" localSheetId="1">[5]ConBeg!#REF!</definedName>
    <definedName name="bra" localSheetId="2">[5]ConBeg!#REF!</definedName>
    <definedName name="bra">[5]ConBeg!#REF!</definedName>
    <definedName name="bradtxinc" localSheetId="4">#REF!</definedName>
    <definedName name="bradtxinc" localSheetId="1">#REF!</definedName>
    <definedName name="bradtxinc" localSheetId="2">#REF!</definedName>
    <definedName name="bradtxinc">#REF!</definedName>
    <definedName name="btwcols" localSheetId="4">[2]Provision!#REF!,[2]Provision!#REF!,[2]Provision!#REF!,[2]Provision!#REF!,[2]Provision!#REF!,[2]Provision!#REF!,[2]Provision!#REF!,[2]Provision!#REF!,[2]Provision!#REF!,[2]Provision!#REF!,[2]Provision!#REF!,[2]Provision!#REF!,[2]Provision!#REF!,[2]Provision!#REF!,[2]Provision!#REF!</definedName>
    <definedName name="btwcols" localSheetId="1">[2]Provision!#REF!,[2]Provision!#REF!,[2]Provision!#REF!,[2]Provision!#REF!,[2]Provision!#REF!,[2]Provision!#REF!,[2]Provision!#REF!,[2]Provision!#REF!,[2]Provision!#REF!,[2]Provision!#REF!,[2]Provision!#REF!,[2]Provision!#REF!,[2]Provision!#REF!,[2]Provision!#REF!,[2]Provision!#REF!</definedName>
    <definedName name="btwcols" localSheetId="2">[2]Provision!#REF!,[2]Provision!#REF!,[2]Provision!#REF!,[2]Provision!#REF!,[2]Provision!#REF!,[2]Provision!#REF!,[2]Provision!#REF!,[2]Provision!#REF!,[2]Provision!#REF!,[2]Provision!#REF!,[2]Provision!#REF!,[2]Provision!#REF!,[2]Provision!#REF!,[2]Provision!#REF!,[2]Provision!#REF!</definedName>
    <definedName name="btwcols">[2]Provision!#REF!,[2]Provision!#REF!,[2]Provision!#REF!,[2]Provision!#REF!,[2]Provision!#REF!,[2]Provision!#REF!,[2]Provision!#REF!,[2]Provision!#REF!,[2]Provision!#REF!,[2]Provision!#REF!,[2]Provision!#REF!,[2]Provision!#REF!,[2]Provision!#REF!,[2]Provision!#REF!,[2]Provision!#REF!</definedName>
    <definedName name="c_" localSheetId="4">#REF!</definedName>
    <definedName name="c_" localSheetId="1">#REF!</definedName>
    <definedName name="c_" localSheetId="2">#REF!</definedName>
    <definedName name="c_">#REF!</definedName>
    <definedName name="c_1" localSheetId="4">#REF!</definedName>
    <definedName name="c_1" localSheetId="1">#REF!</definedName>
    <definedName name="c_1" localSheetId="2">#REF!</definedName>
    <definedName name="c_1">#REF!</definedName>
    <definedName name="C_5" localSheetId="4">#REF!</definedName>
    <definedName name="C_5" localSheetId="1">#REF!</definedName>
    <definedName name="C_5" localSheetId="2">#REF!</definedName>
    <definedName name="C_5">#REF!</definedName>
    <definedName name="C00_tax_rptBak" localSheetId="4">#REF!</definedName>
    <definedName name="C00_tax_rptBak" localSheetId="1">#REF!</definedName>
    <definedName name="C00_tax_rptBak" localSheetId="2">#REF!</definedName>
    <definedName name="C00_tax_rptBak">#REF!</definedName>
    <definedName name="CALC" localSheetId="4">#REF!</definedName>
    <definedName name="CALC" localSheetId="1">#REF!</definedName>
    <definedName name="CALC" localSheetId="2">#REF!</definedName>
    <definedName name="CALC">#REF!</definedName>
    <definedName name="calitxinc" localSheetId="4">[2]Provision!#REF!</definedName>
    <definedName name="calitxinc" localSheetId="1">[2]Provision!#REF!</definedName>
    <definedName name="calitxinc" localSheetId="2">[2]Provision!#REF!</definedName>
    <definedName name="calitxinc">[2]Provision!#REF!</definedName>
    <definedName name="CapacityRate" localSheetId="4">HLOOKUP(ProjectYear,tblCapRate,swCaptbl+1)</definedName>
    <definedName name="CapacityRate" localSheetId="1">HLOOKUP(ProjectYear,tblCapRate,swCaptbl+1)</definedName>
    <definedName name="CapacityRate" localSheetId="2">HLOOKUP(ProjectYear,tblCapRate,swCaptbl+1)</definedName>
    <definedName name="CapacityRate">HLOOKUP(ProjectYear,tblCapRate,swCaptbl+1)</definedName>
    <definedName name="CAPCALC" localSheetId="4">#REF!</definedName>
    <definedName name="CAPCALC" localSheetId="1">#REF!</definedName>
    <definedName name="CAPCALC" localSheetId="2">#REF!</definedName>
    <definedName name="CAPCALC">#REF!</definedName>
    <definedName name="CapGL" localSheetId="4">#REF!</definedName>
    <definedName name="CapGL" localSheetId="1">#REF!</definedName>
    <definedName name="CapGL" localSheetId="2">#REF!</definedName>
    <definedName name="CapGL">#REF!</definedName>
    <definedName name="CAPTI" localSheetId="4">#REF!</definedName>
    <definedName name="CAPTI" localSheetId="1">#REF!</definedName>
    <definedName name="CAPTI" localSheetId="2">#REF!</definedName>
    <definedName name="CAPTI">#REF!</definedName>
    <definedName name="CASH" localSheetId="4">#REF!</definedName>
    <definedName name="CASH" localSheetId="1">#REF!</definedName>
    <definedName name="CASH" localSheetId="2">#REF!</definedName>
    <definedName name="CASH">#REF!</definedName>
    <definedName name="cashflowstatement" localSheetId="4">#REF!</definedName>
    <definedName name="cashflowstatement" localSheetId="1">#REF!</definedName>
    <definedName name="cashflowstatement" localSheetId="2">#REF!</definedName>
    <definedName name="cashflowstatement">#REF!</definedName>
    <definedName name="CER" localSheetId="4">#REF!</definedName>
    <definedName name="CER" localSheetId="1">#REF!</definedName>
    <definedName name="CER" localSheetId="2">#REF!</definedName>
    <definedName name="CER">#REF!</definedName>
    <definedName name="ChartAccounts" localSheetId="4">#REF!</definedName>
    <definedName name="ChartAccounts" localSheetId="1">#REF!</definedName>
    <definedName name="ChartAccounts" localSheetId="2">#REF!</definedName>
    <definedName name="ChartAccounts">#REF!</definedName>
    <definedName name="CONSOL">'[1]SUMMARY-OLD'!$C$3:$T$30</definedName>
    <definedName name="Contacts" localSheetId="4">#REF!</definedName>
    <definedName name="Contacts" localSheetId="1">#REF!</definedName>
    <definedName name="Contacts" localSheetId="2">#REF!</definedName>
    <definedName name="Contacts">#REF!</definedName>
    <definedName name="cosotxinc" localSheetId="4">#REF!</definedName>
    <definedName name="cosotxinc" localSheetId="1">#REF!</definedName>
    <definedName name="cosotxinc" localSheetId="2">#REF!</definedName>
    <definedName name="cosotxinc">#REF!</definedName>
    <definedName name="cover" localSheetId="4">#REF!</definedName>
    <definedName name="cover" localSheetId="1">#REF!</definedName>
    <definedName name="cover" localSheetId="2">#REF!</definedName>
    <definedName name="cover">#REF!</definedName>
    <definedName name="coveragecalcs" localSheetId="4">#REF!</definedName>
    <definedName name="coveragecalcs" localSheetId="1">#REF!</definedName>
    <definedName name="coveragecalcs" localSheetId="2">#REF!</definedName>
    <definedName name="coveragecalcs">#REF!</definedName>
    <definedName name="coverages97" localSheetId="4">#REF!</definedName>
    <definedName name="coverages97" localSheetId="1">#REF!</definedName>
    <definedName name="coverages97" localSheetId="2">#REF!</definedName>
    <definedName name="coverages97">#REF!</definedName>
    <definedName name="coverages98" localSheetId="4">#REF!</definedName>
    <definedName name="coverages98" localSheetId="1">#REF!</definedName>
    <definedName name="coverages98" localSheetId="2">#REF!</definedName>
    <definedName name="coverages98">#REF!</definedName>
    <definedName name="coverages99" localSheetId="4">#REF!</definedName>
    <definedName name="coverages99" localSheetId="1">#REF!</definedName>
    <definedName name="coverages99" localSheetId="2">#REF!</definedName>
    <definedName name="coverages99">#REF!</definedName>
    <definedName name="CPGALTADJ" localSheetId="4">#REF!</definedName>
    <definedName name="CPGALTADJ" localSheetId="1">#REF!</definedName>
    <definedName name="CPGALTADJ" localSheetId="2">#REF!</definedName>
    <definedName name="CPGALTADJ">#REF!</definedName>
    <definedName name="CPGATAX" localSheetId="4">#REF!</definedName>
    <definedName name="CPGATAX" localSheetId="1">#REF!</definedName>
    <definedName name="CPGATAX" localSheetId="2">#REF!</definedName>
    <definedName name="CPGATAX">#REF!</definedName>
    <definedName name="CPGBIADJ" localSheetId="4">#REF!</definedName>
    <definedName name="CPGBIADJ" localSheetId="1">#REF!</definedName>
    <definedName name="CPGBIADJ" localSheetId="2">#REF!</definedName>
    <definedName name="CPGBIADJ">#REF!</definedName>
    <definedName name="CPGRTAX" localSheetId="4">#REF!</definedName>
    <definedName name="CPGRTAX" localSheetId="1">#REF!</definedName>
    <definedName name="CPGRTAX" localSheetId="2">#REF!</definedName>
    <definedName name="CPGRTAX">#REF!</definedName>
    <definedName name="CPGSUM" localSheetId="4">#REF!</definedName>
    <definedName name="CPGSUM" localSheetId="1">#REF!</definedName>
    <definedName name="CPGSUM" localSheetId="2">#REF!</definedName>
    <definedName name="CPGSUM">#REF!</definedName>
    <definedName name="CPGTI" localSheetId="4">#REF!</definedName>
    <definedName name="CPGTI" localSheetId="1">#REF!</definedName>
    <definedName name="CPGTI" localSheetId="2">#REF!</definedName>
    <definedName name="CPGTI">#REF!</definedName>
    <definedName name="Credits" localSheetId="4">#REF!</definedName>
    <definedName name="Credits" localSheetId="1">#REF!</definedName>
    <definedName name="Credits" localSheetId="2">#REF!</definedName>
    <definedName name="Credits">#REF!</definedName>
    <definedName name="Customers" localSheetId="4">#REF!</definedName>
    <definedName name="Customers" localSheetId="1">#REF!</definedName>
    <definedName name="Customers" localSheetId="2">#REF!</definedName>
    <definedName name="Customers">#REF!</definedName>
    <definedName name="D" localSheetId="4">#REF!</definedName>
    <definedName name="D" localSheetId="1">#REF!</definedName>
    <definedName name="D" localSheetId="2">#REF!</definedName>
    <definedName name="D">#REF!</definedName>
    <definedName name="d_" localSheetId="4">#REF!</definedName>
    <definedName name="d_" localSheetId="1">#REF!</definedName>
    <definedName name="d_" localSheetId="2">#REF!</definedName>
    <definedName name="d_">#REF!</definedName>
    <definedName name="D_1" localSheetId="4">#REF!</definedName>
    <definedName name="D_1" localSheetId="1">#REF!</definedName>
    <definedName name="D_1" localSheetId="2">#REF!</definedName>
    <definedName name="D_1">#REF!</definedName>
    <definedName name="Ddd" localSheetId="4">#REF!,#REF!,#REF!</definedName>
    <definedName name="Ddd" localSheetId="1">#REF!,#REF!,#REF!</definedName>
    <definedName name="Ddd" localSheetId="2">#REF!,#REF!,#REF!</definedName>
    <definedName name="Ddd">#REF!,#REF!,#REF!</definedName>
    <definedName name="debt" localSheetId="4">#REF!</definedName>
    <definedName name="debt" localSheetId="1">#REF!</definedName>
    <definedName name="debt" localSheetId="2">#REF!</definedName>
    <definedName name="debt">#REF!</definedName>
    <definedName name="debt97" localSheetId="4">#REF!</definedName>
    <definedName name="debt97" localSheetId="1">#REF!</definedName>
    <definedName name="debt97" localSheetId="2">#REF!</definedName>
    <definedName name="debt97">#REF!</definedName>
    <definedName name="debt98" localSheetId="4">#REF!</definedName>
    <definedName name="debt98" localSheetId="1">#REF!</definedName>
    <definedName name="debt98" localSheetId="2">#REF!</definedName>
    <definedName name="debt98">#REF!</definedName>
    <definedName name="debt99" localSheetId="4">#REF!</definedName>
    <definedName name="debt99" localSheetId="1">#REF!</definedName>
    <definedName name="debt99" localSheetId="2">#REF!</definedName>
    <definedName name="debt99">#REF!</definedName>
    <definedName name="debtsenior" localSheetId="4">#REF!</definedName>
    <definedName name="debtsenior" localSheetId="1">#REF!</definedName>
    <definedName name="debtsenior" localSheetId="2">#REF!</definedName>
    <definedName name="debtsenior">#REF!</definedName>
    <definedName name="dec" localSheetId="4">#REF!</definedName>
    <definedName name="dec" localSheetId="1">#REF!</definedName>
    <definedName name="dec" localSheetId="2">#REF!</definedName>
    <definedName name="dec">#REF!</definedName>
    <definedName name="deccwip" localSheetId="4">#REF!</definedName>
    <definedName name="deccwip" localSheetId="1">#REF!</definedName>
    <definedName name="deccwip" localSheetId="2">#REF!</definedName>
    <definedName name="deccwip">#REF!</definedName>
    <definedName name="depreciation" localSheetId="4">#REF!</definedName>
    <definedName name="depreciation" localSheetId="1">#REF!</definedName>
    <definedName name="depreciation" localSheetId="2">#REF!</definedName>
    <definedName name="depreciation">#REF!</definedName>
    <definedName name="depreciation97" localSheetId="4">#REF!</definedName>
    <definedName name="depreciation97" localSheetId="1">#REF!</definedName>
    <definedName name="depreciation97" localSheetId="2">#REF!</definedName>
    <definedName name="depreciation97">#REF!</definedName>
    <definedName name="depreciation98" localSheetId="4">#REF!</definedName>
    <definedName name="depreciation98" localSheetId="1">#REF!</definedName>
    <definedName name="depreciation98" localSheetId="2">#REF!</definedName>
    <definedName name="depreciation98">#REF!</definedName>
    <definedName name="depreciation99" localSheetId="4">#REF!</definedName>
    <definedName name="depreciation99" localSheetId="1">#REF!</definedName>
    <definedName name="depreciation99" localSheetId="2">#REF!</definedName>
    <definedName name="depreciation99">#REF!</definedName>
    <definedName name="diffexpl" localSheetId="4">[2]Provision!#REF!</definedName>
    <definedName name="diffexpl" localSheetId="1">[2]Provision!#REF!</definedName>
    <definedName name="diffexpl" localSheetId="2">[2]Provision!#REF!</definedName>
    <definedName name="diffexpl">[2]Provision!#REF!</definedName>
    <definedName name="Disc_Rate">'Input #1 - General - Assumption'!$E$26</definedName>
    <definedName name="DISTR" localSheetId="4">#REF!</definedName>
    <definedName name="DISTR" localSheetId="1">#REF!</definedName>
    <definedName name="DISTR" localSheetId="2">#REF!</definedName>
    <definedName name="DISTR">#REF!</definedName>
    <definedName name="doswtxinc" localSheetId="4">#REF!</definedName>
    <definedName name="doswtxinc" localSheetId="1">#REF!</definedName>
    <definedName name="doswtxinc" localSheetId="2">#REF!</definedName>
    <definedName name="doswtxinc">#REF!</definedName>
    <definedName name="doubtxinc" localSheetId="4">[2]Provision!#REF!</definedName>
    <definedName name="doubtxinc" localSheetId="1">[2]Provision!#REF!</definedName>
    <definedName name="doubtxinc" localSheetId="2">[2]Provision!#REF!</definedName>
    <definedName name="doubtxinc">[2]Provision!#REF!</definedName>
    <definedName name="e" localSheetId="4">#REF!</definedName>
    <definedName name="e" localSheetId="1">#REF!</definedName>
    <definedName name="e" localSheetId="2">#REF!</definedName>
    <definedName name="e">#REF!</definedName>
    <definedName name="E_1" localSheetId="4">#REF!</definedName>
    <definedName name="E_1" localSheetId="1">#REF!</definedName>
    <definedName name="E_1" localSheetId="2">#REF!</definedName>
    <definedName name="E_1">#REF!</definedName>
    <definedName name="ebentxinc" localSheetId="4">[2]Provision!#REF!</definedName>
    <definedName name="ebentxinc" localSheetId="1">[2]Provision!#REF!</definedName>
    <definedName name="ebentxinc" localSheetId="2">[2]Provision!#REF!</definedName>
    <definedName name="ebentxinc">[2]Provision!#REF!</definedName>
    <definedName name="Energy" localSheetId="4">HLOOKUP(ProjectYear,tblEnergyRate,swEnergytbl+1)</definedName>
    <definedName name="Energy" localSheetId="1">HLOOKUP(ProjectYear,tblEnergyRate,swEnergytbl+1)</definedName>
    <definedName name="Energy" localSheetId="2">HLOOKUP(ProjectYear,tblEnergyRate,swEnergytbl+1)</definedName>
    <definedName name="Energy">HLOOKUP(ProjectYear,tblEnergyRate,swEnergytbl+1)</definedName>
    <definedName name="EnergyRate" localSheetId="4">HLOOKUP(ProjectYear,tblEnergyRate,swEnergytbl+1)</definedName>
    <definedName name="EnergyRate" localSheetId="1">HLOOKUP(ProjectYear,tblEnergyRate,swEnergytbl+1)</definedName>
    <definedName name="EnergyRate" localSheetId="2">HLOOKUP(ProjectYear,tblEnergyRate,swEnergytbl+1)</definedName>
    <definedName name="EnergyRate">HLOOKUP(ProjectYear,tblEnergyRate,swEnergytbl+1)</definedName>
    <definedName name="EntityName">[6]Input!$C$6</definedName>
    <definedName name="Equity">'Input #1 - General - Assumption'!$D$23</definedName>
    <definedName name="ER_Table">[7]Tables!$A$3:$C$13</definedName>
    <definedName name="ESI" localSheetId="4">'[1]SUMMARY-OLD'!#REF!</definedName>
    <definedName name="ESI" localSheetId="1">'[1]SUMMARY-OLD'!#REF!</definedName>
    <definedName name="ESI" localSheetId="2">'[1]SUMMARY-OLD'!#REF!</definedName>
    <definedName name="ESI">'[1]SUMMARY-OLD'!#REF!</definedName>
    <definedName name="esireport">[2]Provision!$B$1:$F$63,[2]Provision!$G$1:$J$63,[2]Provision!$K$1:$N$63,[2]Provision!$O$1:$R$63,[2]Provision!$S$1:$X$63,[2]Provision!$Y$1:$AD$63,[2]Provision!$AE$1:$AH$63,[2]Provision!$AI$1:$AL$63</definedName>
    <definedName name="EXAMP" localSheetId="4">#REF!</definedName>
    <definedName name="EXAMP" localSheetId="1">#REF!</definedName>
    <definedName name="EXAMP" localSheetId="2">#REF!</definedName>
    <definedName name="EXAMP">#REF!</definedName>
    <definedName name="exc" localSheetId="4">#REF!</definedName>
    <definedName name="exc" localSheetId="1">#REF!</definedName>
    <definedName name="exc" localSheetId="2">#REF!</definedName>
    <definedName name="exc">#REF!</definedName>
    <definedName name="exp" localSheetId="4">#REF!</definedName>
    <definedName name="exp" localSheetId="1">#REF!</definedName>
    <definedName name="exp" localSheetId="2">#REF!</definedName>
    <definedName name="exp">#REF!</definedName>
    <definedName name="EXP_OFFSET" localSheetId="4">#REF!</definedName>
    <definedName name="EXP_OFFSET" localSheetId="1">#REF!</definedName>
    <definedName name="EXP_OFFSET" localSheetId="2">#REF!</definedName>
    <definedName name="EXP_OFFSET">#REF!</definedName>
    <definedName name="F" localSheetId="4">#REF!</definedName>
    <definedName name="F" localSheetId="1">#REF!</definedName>
    <definedName name="F" localSheetId="2">#REF!</definedName>
    <definedName name="F">#REF!</definedName>
    <definedName name="feb" localSheetId="4">#REF!</definedName>
    <definedName name="feb" localSheetId="1">#REF!</definedName>
    <definedName name="feb" localSheetId="2">#REF!</definedName>
    <definedName name="feb">#REF!</definedName>
    <definedName name="fed_other" localSheetId="4">[8]BalancesNew!#REF!</definedName>
    <definedName name="fed_other" localSheetId="1">[8]BalancesNew!#REF!</definedName>
    <definedName name="fed_other" localSheetId="2">[8]BalancesNew!#REF!</definedName>
    <definedName name="fed_other">[8]BalancesNew!#REF!</definedName>
    <definedName name="file">[9]A!$A$1</definedName>
    <definedName name="financials" localSheetId="4">#REF!</definedName>
    <definedName name="financials" localSheetId="1">#REF!</definedName>
    <definedName name="financials" localSheetId="2">#REF!</definedName>
    <definedName name="financials">#REF!</definedName>
    <definedName name="financials97" localSheetId="4">#REF!</definedName>
    <definedName name="financials97" localSheetId="1">#REF!</definedName>
    <definedName name="financials97" localSheetId="2">#REF!</definedName>
    <definedName name="financials97">#REF!</definedName>
    <definedName name="financials98" localSheetId="4">#REF!</definedName>
    <definedName name="financials98" localSheetId="1">#REF!</definedName>
    <definedName name="financials98" localSheetId="2">#REF!</definedName>
    <definedName name="financials98">#REF!</definedName>
    <definedName name="financials99" localSheetId="4">#REF!</definedName>
    <definedName name="financials99" localSheetId="1">#REF!</definedName>
    <definedName name="financials99" localSheetId="2">#REF!</definedName>
    <definedName name="financials99">#REF!</definedName>
    <definedName name="fpl" localSheetId="4">#REF!</definedName>
    <definedName name="fpl" localSheetId="1">#REF!</definedName>
    <definedName name="fpl" localSheetId="2">#REF!</definedName>
    <definedName name="fpl">#REF!</definedName>
    <definedName name="fplds" localSheetId="4">#REF!</definedName>
    <definedName name="fplds" localSheetId="1">#REF!</definedName>
    <definedName name="fplds" localSheetId="2">#REF!</definedName>
    <definedName name="fplds">#REF!</definedName>
    <definedName name="fplitxinc" localSheetId="4">#REF!</definedName>
    <definedName name="fplitxinc" localSheetId="1">#REF!</definedName>
    <definedName name="fplitxinc" localSheetId="2">#REF!</definedName>
    <definedName name="fplitxinc">#REF!</definedName>
    <definedName name="fplreport">[2]Provision!$B$1:$F$46,[2]Provision!$G$1:$J$46,[2]Provision!$K$1:$N$46,[2]Provision!$O$1:$R$46,[2]Provision!$S$1:$X$46,[2]Provision!$Y$1:$AD$46,[2]Provision!$AE$1:$AH$46,[2]Provision!$AI$1:$AL$46</definedName>
    <definedName name="FUND" localSheetId="4">#REF!</definedName>
    <definedName name="FUND" localSheetId="1">#REF!</definedName>
    <definedName name="FUND" localSheetId="2">#REF!</definedName>
    <definedName name="FUND">#REF!</definedName>
    <definedName name="G" localSheetId="4">#REF!</definedName>
    <definedName name="G" localSheetId="1">#REF!</definedName>
    <definedName name="G" localSheetId="2">#REF!</definedName>
    <definedName name="G">#REF!</definedName>
    <definedName name="GAAP_Other" localSheetId="4">[8]BalancesNew!#REF!</definedName>
    <definedName name="GAAP_Other" localSheetId="1">[8]BalancesNew!#REF!</definedName>
    <definedName name="GAAP_Other" localSheetId="2">[8]BalancesNew!#REF!</definedName>
    <definedName name="GAAP_Other">[8]BalancesNew!#REF!</definedName>
    <definedName name="GRPCALC" localSheetId="4">#REF!</definedName>
    <definedName name="GRPCALC" localSheetId="1">#REF!</definedName>
    <definedName name="GRPCALC" localSheetId="2">#REF!</definedName>
    <definedName name="GRPCALC">#REF!</definedName>
    <definedName name="GRPTI" localSheetId="4">#REF!</definedName>
    <definedName name="GRPTI" localSheetId="1">#REF!</definedName>
    <definedName name="GRPTI" localSheetId="2">#REF!</definedName>
    <definedName name="GRPTI">#REF!</definedName>
    <definedName name="H" localSheetId="4">#REF!</definedName>
    <definedName name="H" localSheetId="1">#REF!</definedName>
    <definedName name="H" localSheetId="2">#REF!</definedName>
    <definedName name="H">#REF!</definedName>
    <definedName name="HDLGSTI" localSheetId="4">#REF!</definedName>
    <definedName name="HDLGSTI" localSheetId="1">#REF!</definedName>
    <definedName name="HDLGSTI" localSheetId="2">#REF!</definedName>
    <definedName name="HDLGSTI">#REF!</definedName>
    <definedName name="HELD" localSheetId="4">#REF!</definedName>
    <definedName name="HELD" localSheetId="1">#REF!</definedName>
    <definedName name="HELD" localSheetId="2">#REF!</definedName>
    <definedName name="HELD">#REF!</definedName>
    <definedName name="HLDGSCALC" localSheetId="4">#REF!</definedName>
    <definedName name="HLDGSCALC" localSheetId="1">#REF!</definedName>
    <definedName name="HLDGSCALC" localSheetId="2">#REF!</definedName>
    <definedName name="HLDGSCALC">#REF!</definedName>
    <definedName name="hwpcoc" localSheetId="4">#REF!</definedName>
    <definedName name="hwpcoc" localSheetId="1">#REF!</definedName>
    <definedName name="hwpcoc" localSheetId="2">#REF!</definedName>
    <definedName name="hwpcoc">#REF!</definedName>
    <definedName name="hwpcoc2" localSheetId="4">#REF!</definedName>
    <definedName name="hwpcoc2" localSheetId="1">#REF!</definedName>
    <definedName name="hwpcoc2" localSheetId="2">#REF!</definedName>
    <definedName name="hwpcoc2">#REF!</definedName>
    <definedName name="hyp8txinc" localSheetId="4">#REF!</definedName>
    <definedName name="hyp8txinc" localSheetId="1">#REF!</definedName>
    <definedName name="hyp8txinc" localSheetId="2">#REF!</definedName>
    <definedName name="hyp8txinc">#REF!</definedName>
    <definedName name="hyp9txinc" localSheetId="4">#REF!</definedName>
    <definedName name="hyp9txinc" localSheetId="1">#REF!</definedName>
    <definedName name="hyp9txinc" localSheetId="2">#REF!</definedName>
    <definedName name="hyp9txinc">#REF!</definedName>
    <definedName name="impetxinc" localSheetId="4">[2]Provision!#REF!</definedName>
    <definedName name="impetxinc" localSheetId="1">[2]Provision!#REF!</definedName>
    <definedName name="impetxinc" localSheetId="2">[2]Provision!#REF!</definedName>
    <definedName name="impetxinc">[2]Provision!#REF!</definedName>
    <definedName name="incomestatement" localSheetId="4">#REF!</definedName>
    <definedName name="incomestatement" localSheetId="1">#REF!</definedName>
    <definedName name="incomestatement" localSheetId="2">#REF!</definedName>
    <definedName name="incomestatement">#REF!</definedName>
    <definedName name="incr">[8]MMaint!A2=0</definedName>
    <definedName name="index" localSheetId="4">#REF!</definedName>
    <definedName name="index" localSheetId="1">#REF!</definedName>
    <definedName name="index" localSheetId="2">#REF!</definedName>
    <definedName name="index">#REF!</definedName>
    <definedName name="insvc">'[10]in svc pt'!$A$3:$B$201</definedName>
    <definedName name="jan" localSheetId="4">#REF!</definedName>
    <definedName name="jan" localSheetId="1">#REF!</definedName>
    <definedName name="jan" localSheetId="2">#REF!</definedName>
    <definedName name="jan">#REF!</definedName>
    <definedName name="JEs">[11]JEs!$H$4,[11]JEs!$H$55,[11]JEs!$H$107,[11]JEs!$H$156,[11]JEs!$H$205,[11]JEs!$H$254,[11]JEs!$H$304,[11]JEs!$H$351,[11]JEs!$H$399,[11]JEs!$H$448,[11]JEs!$H$495,[11]JEs!$H$541,[11]JEs!$H$587,[11]JEs!$H$636,[11]JEs!$H$685,[11]JEs!$H$729,[11]JEs!$H$772,[11]JEs!$H$817,[11]JEs!$H$862,[11]JEs!$H$907</definedName>
    <definedName name="jonetxinc" localSheetId="4">#REF!</definedName>
    <definedName name="jonetxinc" localSheetId="1">#REF!</definedName>
    <definedName name="jonetxinc" localSheetId="2">#REF!</definedName>
    <definedName name="jonetxinc">#REF!</definedName>
    <definedName name="july" localSheetId="4">#REF!</definedName>
    <definedName name="july" localSheetId="1">#REF!</definedName>
    <definedName name="july" localSheetId="2">#REF!</definedName>
    <definedName name="july">#REF!</definedName>
    <definedName name="june" localSheetId="4">#REF!</definedName>
    <definedName name="june" localSheetId="1">#REF!</definedName>
    <definedName name="june" localSheetId="2">#REF!</definedName>
    <definedName name="june">#REF!</definedName>
    <definedName name="kerntxinc" localSheetId="4">#REF!</definedName>
    <definedName name="kerntxinc" localSheetId="1">#REF!</definedName>
    <definedName name="kerntxinc" localSheetId="2">#REF!</definedName>
    <definedName name="kerntxinc">#REF!</definedName>
    <definedName name="labor2001" localSheetId="4">#REF!</definedName>
    <definedName name="labor2001" localSheetId="1">#REF!</definedName>
    <definedName name="labor2001" localSheetId="2">#REF!</definedName>
    <definedName name="labor2001">#REF!</definedName>
    <definedName name="labor2002" localSheetId="4">#REF!</definedName>
    <definedName name="labor2002" localSheetId="1">#REF!</definedName>
    <definedName name="labor2002" localSheetId="2">#REF!</definedName>
    <definedName name="labor2002">#REF!</definedName>
    <definedName name="labor2003" localSheetId="4">#REF!</definedName>
    <definedName name="labor2003" localSheetId="1">#REF!</definedName>
    <definedName name="labor2003" localSheetId="2">#REF!</definedName>
    <definedName name="labor2003">#REF!</definedName>
    <definedName name="labor2004" localSheetId="4">#REF!</definedName>
    <definedName name="labor2004" localSheetId="1">#REF!</definedName>
    <definedName name="labor2004" localSheetId="2">#REF!</definedName>
    <definedName name="labor2004">#REF!</definedName>
    <definedName name="labor2005" localSheetId="4">#REF!</definedName>
    <definedName name="labor2005" localSheetId="1">#REF!</definedName>
    <definedName name="labor2005" localSheetId="2">#REF!</definedName>
    <definedName name="labor2005">#REF!</definedName>
    <definedName name="LIST" localSheetId="4">#REF!</definedName>
    <definedName name="LIST" localSheetId="1">#REF!</definedName>
    <definedName name="LIST" localSheetId="2">#REF!</definedName>
    <definedName name="LIST">#REF!</definedName>
    <definedName name="mar" localSheetId="4">#REF!</definedName>
    <definedName name="mar" localSheetId="1">#REF!</definedName>
    <definedName name="mar" localSheetId="2">#REF!</definedName>
    <definedName name="mar">#REF!</definedName>
    <definedName name="march_01_capital_accrual">'[12]CAPITAL ACCRUAL CALC JAN01'!$A$1:$F$41</definedName>
    <definedName name="may" localSheetId="4">#REF!</definedName>
    <definedName name="may" localSheetId="1">#REF!</definedName>
    <definedName name="may" localSheetId="2">#REF!</definedName>
    <definedName name="may">#REF!</definedName>
    <definedName name="midcols" localSheetId="4">[2]Provision!$F:$F,[2]Provision!$H:$H,[2]Provision!#REF!,[2]Provision!$J:$J,[2]Provision!#REF!,[2]Provision!#REF!,[2]Provision!$V:$V,[2]Provision!$AJ:$AJ,[2]Provision!$T:$T,[2]Provision!#REF!,[2]Provision!$R:$R,[2]Provision!#REF!,[2]Provision!$L:$L,[2]Provision!#REF!,[2]Provision!#REF!,[2]Provision!$Z:$Z</definedName>
    <definedName name="midcols" localSheetId="1">[2]Provision!$F:$F,[2]Provision!$H:$H,[2]Provision!#REF!,[2]Provision!$J:$J,[2]Provision!#REF!,[2]Provision!#REF!,[2]Provision!$V:$V,[2]Provision!$AJ:$AJ,[2]Provision!$T:$T,[2]Provision!#REF!,[2]Provision!$R:$R,[2]Provision!#REF!,[2]Provision!$L:$L,[2]Provision!#REF!,[2]Provision!#REF!,[2]Provision!$Z:$Z</definedName>
    <definedName name="midcols" localSheetId="2">[2]Provision!$F:$F,[2]Provision!$H:$H,[2]Provision!#REF!,[2]Provision!$J:$J,[2]Provision!#REF!,[2]Provision!#REF!,[2]Provision!$V:$V,[2]Provision!$AJ:$AJ,[2]Provision!$T:$T,[2]Provision!#REF!,[2]Provision!$R:$R,[2]Provision!#REF!,[2]Provision!$L:$L,[2]Provision!#REF!,[2]Provision!#REF!,[2]Provision!$Z:$Z</definedName>
    <definedName name="midcols">[2]Provision!$F:$F,[2]Provision!$H:$H,[2]Provision!#REF!,[2]Provision!$J:$J,[2]Provision!#REF!,[2]Provision!#REF!,[2]Provision!$V:$V,[2]Provision!$AJ:$AJ,[2]Provision!$T:$T,[2]Provision!#REF!,[2]Provision!$R:$R,[2]Provision!#REF!,[2]Provision!$L:$L,[2]Provision!#REF!,[2]Provision!#REF!,[2]Provision!$Z:$Z</definedName>
    <definedName name="monttxinc" localSheetId="4">[2]Provision!#REF!</definedName>
    <definedName name="monttxinc" localSheetId="1">[2]Provision!#REF!</definedName>
    <definedName name="monttxinc" localSheetId="2">[2]Provision!#REF!</definedName>
    <definedName name="monttxinc">[2]Provision!#REF!</definedName>
    <definedName name="mthincst2003" localSheetId="4">#REF!</definedName>
    <definedName name="mthincst2003" localSheetId="1">#REF!</definedName>
    <definedName name="mthincst2003" localSheetId="2">#REF!</definedName>
    <definedName name="mthincst2003">#REF!</definedName>
    <definedName name="mthincstmt2002" localSheetId="4">#REF!</definedName>
    <definedName name="mthincstmt2002" localSheetId="1">#REF!</definedName>
    <definedName name="mthincstmt2002" localSheetId="2">#REF!</definedName>
    <definedName name="mthincstmt2002">#REF!</definedName>
    <definedName name="naec1" localSheetId="4">#REF!</definedName>
    <definedName name="naec1" localSheetId="1">#REF!</definedName>
    <definedName name="naec1" localSheetId="2">#REF!</definedName>
    <definedName name="naec1">#REF!</definedName>
    <definedName name="naec2" localSheetId="4">#REF!</definedName>
    <definedName name="naec2" localSheetId="1">#REF!</definedName>
    <definedName name="naec2" localSheetId="2">#REF!</definedName>
    <definedName name="naec2">#REF!</definedName>
    <definedName name="naeccoc" localSheetId="4">#REF!</definedName>
    <definedName name="naeccoc" localSheetId="1">#REF!</definedName>
    <definedName name="naeccoc" localSheetId="2">#REF!</definedName>
    <definedName name="naeccoc">#REF!</definedName>
    <definedName name="NAECCOC2" localSheetId="4">#REF!</definedName>
    <definedName name="NAECCOC2" localSheetId="1">#REF!</definedName>
    <definedName name="NAECCOC2" localSheetId="2">#REF!</definedName>
    <definedName name="NAECCOC2">#REF!</definedName>
    <definedName name="name" localSheetId="4">#REF!</definedName>
    <definedName name="name" localSheetId="1">#REF!</definedName>
    <definedName name="name" localSheetId="2">#REF!</definedName>
    <definedName name="name">#REF!</definedName>
    <definedName name="NEW" localSheetId="4">#REF!</definedName>
    <definedName name="NEW" localSheetId="1">#REF!</definedName>
    <definedName name="NEW" localSheetId="2">#REF!</definedName>
    <definedName name="NEW">#REF!</definedName>
    <definedName name="new_name">[13]tbl_festub_details!$A$1:$AZ$1067</definedName>
    <definedName name="newdata">[14]ytd!$A$2:$B$115</definedName>
    <definedName name="newtable">[15]table!$A$1:$B$287</definedName>
    <definedName name="nov" localSheetId="4">#REF!</definedName>
    <definedName name="nov" localSheetId="1">#REF!</definedName>
    <definedName name="nov" localSheetId="2">#REF!</definedName>
    <definedName name="nov">#REF!</definedName>
    <definedName name="numqtrs" localSheetId="4">#REF!</definedName>
    <definedName name="numqtrs" localSheetId="1">#REF!</definedName>
    <definedName name="numqtrs" localSheetId="2">#REF!</definedName>
    <definedName name="numqtrs">#REF!</definedName>
    <definedName name="operatingrevenue" localSheetId="4">#REF!</definedName>
    <definedName name="operatingrevenue" localSheetId="1">#REF!</definedName>
    <definedName name="operatingrevenue" localSheetId="2">#REF!</definedName>
    <definedName name="operatingrevenue">#REF!</definedName>
    <definedName name="operexp" localSheetId="4">#REF!</definedName>
    <definedName name="operexp" localSheetId="1">#REF!</definedName>
    <definedName name="operexp" localSheetId="2">#REF!</definedName>
    <definedName name="operexp">#REF!</definedName>
    <definedName name="operexp97" localSheetId="4">#REF!</definedName>
    <definedName name="operexp97" localSheetId="1">#REF!</definedName>
    <definedName name="operexp97" localSheetId="2">#REF!</definedName>
    <definedName name="operexp97">#REF!</definedName>
    <definedName name="operexp98" localSheetId="4">#REF!</definedName>
    <definedName name="operexp98" localSheetId="1">#REF!</definedName>
    <definedName name="operexp98" localSheetId="2">#REF!</definedName>
    <definedName name="operexp98">#REF!</definedName>
    <definedName name="operexp99" localSheetId="4">#REF!</definedName>
    <definedName name="operexp99" localSheetId="1">#REF!</definedName>
    <definedName name="operexp99" localSheetId="2">#REF!</definedName>
    <definedName name="operexp99">#REF!</definedName>
    <definedName name="operrev97" localSheetId="4">#REF!</definedName>
    <definedName name="operrev97" localSheetId="1">#REF!</definedName>
    <definedName name="operrev97" localSheetId="2">#REF!</definedName>
    <definedName name="operrev97">#REF!</definedName>
    <definedName name="operrev98" localSheetId="4">#REF!</definedName>
    <definedName name="operrev98" localSheetId="1">#REF!</definedName>
    <definedName name="operrev98" localSheetId="2">#REF!</definedName>
    <definedName name="operrev98">#REF!</definedName>
    <definedName name="operrev99" localSheetId="4">#REF!</definedName>
    <definedName name="operrev99" localSheetId="1">#REF!</definedName>
    <definedName name="operrev99" localSheetId="2">#REF!</definedName>
    <definedName name="operrev99">#REF!</definedName>
    <definedName name="ORIGACCR">'[16]1999 ACCRUAL'!$A$2:$B$13</definedName>
    <definedName name="ormetxinc" localSheetId="4">[2]Provision!#REF!</definedName>
    <definedName name="ormetxinc" localSheetId="1">[2]Provision!#REF!</definedName>
    <definedName name="ormetxinc" localSheetId="2">[2]Provision!#REF!</definedName>
    <definedName name="ormetxinc">[2]Provision!#REF!</definedName>
    <definedName name="OTHER" localSheetId="4">#REF!</definedName>
    <definedName name="OTHER" localSheetId="1">#REF!</definedName>
    <definedName name="OTHER" localSheetId="2">#REF!</definedName>
    <definedName name="OTHER">#REF!</definedName>
    <definedName name="outbasis_esi" localSheetId="4">[8]BalancesNew!#REF!</definedName>
    <definedName name="outbasis_esi" localSheetId="1">[8]BalancesNew!#REF!</definedName>
    <definedName name="outbasis_esi" localSheetId="2">[8]BalancesNew!#REF!</definedName>
    <definedName name="outbasis_esi">[8]BalancesNew!#REF!</definedName>
    <definedName name="outbasis_other" localSheetId="4">[8]BalancesNew!#REF!</definedName>
    <definedName name="outbasis_other" localSheetId="1">[8]BalancesNew!#REF!</definedName>
    <definedName name="outbasis_other" localSheetId="2">[8]BalancesNew!#REF!</definedName>
    <definedName name="outbasis_other">[8]BalancesNew!#REF!</definedName>
    <definedName name="Own" localSheetId="4">#REF!</definedName>
    <definedName name="Own" localSheetId="1">#REF!</definedName>
    <definedName name="Own" localSheetId="2">#REF!</definedName>
    <definedName name="Own">#REF!</definedName>
    <definedName name="panel" localSheetId="4">#REF!</definedName>
    <definedName name="panel" localSheetId="1">#REF!</definedName>
    <definedName name="panel" localSheetId="2">#REF!</definedName>
    <definedName name="panel">#REF!</definedName>
    <definedName name="parea" localSheetId="4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" localSheetId="1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" localSheetId="2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old" localSheetId="4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old" localSheetId="1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old" localSheetId="2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eaold">[2]Provision!$B$5:$H$30,[2]Provision!$I$5:$J$30,[2]Provision!$K$5:$N$30,[2]Provision!$Q$5:$T$30,[2]Provision!$U$5:$X$30,[2]Provision!$Y$5:$AD$30,[2]Provision!$AE$5:$AH$30,[2]Provision!$B$31:$H$63,[2]Provision!$I$31:$J$63,[2]Provision!$K$31:$N$63,[2]Provision!$Q$31:$T$63,[2]Provision!$U$31:$X$63,[2]Provision!$Y$31:$AD$63,[2]Provision!$AE$31:$AH$63,[2]Provision!#REF!</definedName>
    <definedName name="Partialyr">[8]Assume1!$K$29</definedName>
    <definedName name="PEAK" localSheetId="4">#REF!</definedName>
    <definedName name="PEAK" localSheetId="1">#REF!</definedName>
    <definedName name="PEAK" localSheetId="2">#REF!</definedName>
    <definedName name="PEAK">#REF!</definedName>
    <definedName name="peaks" localSheetId="4">#REF!</definedName>
    <definedName name="peaks" localSheetId="1">#REF!</definedName>
    <definedName name="peaks" localSheetId="2">#REF!</definedName>
    <definedName name="peaks">#REF!</definedName>
    <definedName name="Period">[6]Input!$C$8</definedName>
    <definedName name="pm" localSheetId="4">#REF!</definedName>
    <definedName name="pm" localSheetId="1">#REF!</definedName>
    <definedName name="pm" localSheetId="2">#REF!</definedName>
    <definedName name="pm">#REF!</definedName>
    <definedName name="posdtxinc" localSheetId="4">#REF!</definedName>
    <definedName name="posdtxinc" localSheetId="1">#REF!</definedName>
    <definedName name="posdtxinc" localSheetId="2">#REF!</definedName>
    <definedName name="posdtxinc">#REF!</definedName>
    <definedName name="PPage" localSheetId="4">#REF!</definedName>
    <definedName name="PPage" localSheetId="1">#REF!</definedName>
    <definedName name="PPage" localSheetId="2">#REF!</definedName>
    <definedName name="PPage">#REF!</definedName>
    <definedName name="PPage1" localSheetId="4">#REF!</definedName>
    <definedName name="PPage1" localSheetId="1">#REF!</definedName>
    <definedName name="PPage1" localSheetId="2">#REF!</definedName>
    <definedName name="PPage1">#REF!</definedName>
    <definedName name="PPage2" localSheetId="4">#REF!</definedName>
    <definedName name="PPage2" localSheetId="1">#REF!</definedName>
    <definedName name="PPage2" localSheetId="2">#REF!</definedName>
    <definedName name="PPage2">#REF!</definedName>
    <definedName name="PRAXIS" localSheetId="4">#REF!</definedName>
    <definedName name="PRAXIS" localSheetId="1">#REF!</definedName>
    <definedName name="PRAXIS" localSheetId="2">#REF!</definedName>
    <definedName name="PRAXIS">#REF!</definedName>
    <definedName name="PRhandicap" localSheetId="4">#REF!</definedName>
    <definedName name="PRhandicap" localSheetId="1">#REF!</definedName>
    <definedName name="PRhandicap" localSheetId="2">#REF!</definedName>
    <definedName name="PRhandicap">#REF!</definedName>
    <definedName name="PRINT" localSheetId="4">#REF!</definedName>
    <definedName name="PRINT" localSheetId="1">#REF!</definedName>
    <definedName name="PRINT" localSheetId="2">#REF!</definedName>
    <definedName name="PRINT">#REF!</definedName>
    <definedName name="_xlnm.Print_Area" localSheetId="6">'Input #1 - General - Assumption'!$A$4:$M$78</definedName>
    <definedName name="_xlnm.Print_Area" localSheetId="4">'Total Prod &amp; Transm Plt'!$A$4:$T$43</definedName>
    <definedName name="Print_Area_MI" localSheetId="4">'[1]SUMMARY-OLD'!#REF!</definedName>
    <definedName name="Print_Area_MI" localSheetId="1">'[1]SUMMARY-OLD'!#REF!</definedName>
    <definedName name="Print_Area_MI" localSheetId="2">'[1]SUMMARY-OLD'!#REF!</definedName>
    <definedName name="Print_Area_MI">'[1]SUMMARY-OLD'!#REF!</definedName>
    <definedName name="_xlnm.Print_Titles" localSheetId="4">'Total Prod &amp; Transm Plt'!$A:$A</definedName>
    <definedName name="Print_Titles_MI">'[1]SUMMARY-OLD'!$A:$A</definedName>
    <definedName name="PrintArea" localSheetId="4">#REF!</definedName>
    <definedName name="PrintArea" localSheetId="1">#REF!</definedName>
    <definedName name="PrintArea" localSheetId="2">#REF!</definedName>
    <definedName name="PrintArea">#REF!</definedName>
    <definedName name="printfpli" localSheetId="4">[2]Provision!$U$5:$AJ$30,[2]Provision!$U$31:$AJ$63,[2]Provision!#REF!</definedName>
    <definedName name="printfpli" localSheetId="1">[2]Provision!$U$5:$AJ$30,[2]Provision!$U$31:$AJ$63,[2]Provision!#REF!</definedName>
    <definedName name="printfpli" localSheetId="2">[2]Provision!$U$5:$AJ$30,[2]Provision!$U$31:$AJ$63,[2]Provision!#REF!</definedName>
    <definedName name="printfpli">[2]Provision!$U$5:$AJ$30,[2]Provision!$U$31:$AJ$63,[2]Provision!#REF!</definedName>
    <definedName name="project">[6]Input!$C$7</definedName>
    <definedName name="ProjectScenario">[8]Assume1!$B$13</definedName>
    <definedName name="ProjectTitle">[8]Assume1!$E$12</definedName>
    <definedName name="prtrecon" localSheetId="4">[2]Provision!#REF!,[2]Provision!#REF!,[2]Provision!#REF!,[2]Provision!#REF!</definedName>
    <definedName name="prtrecon" localSheetId="1">[2]Provision!#REF!,[2]Provision!#REF!,[2]Provision!#REF!,[2]Provision!#REF!</definedName>
    <definedName name="prtrecon" localSheetId="2">[2]Provision!#REF!,[2]Provision!#REF!,[2]Provision!#REF!,[2]Provision!#REF!</definedName>
    <definedName name="prtrecon">[2]Provision!#REF!,[2]Provision!#REF!,[2]Provision!#REF!,[2]Provision!#REF!</definedName>
    <definedName name="psnh1" localSheetId="4">#REF!</definedName>
    <definedName name="psnh1" localSheetId="1">#REF!</definedName>
    <definedName name="psnh1" localSheetId="2">#REF!</definedName>
    <definedName name="psnh1">#REF!</definedName>
    <definedName name="psnh2" localSheetId="4">#REF!</definedName>
    <definedName name="psnh2" localSheetId="1">#REF!</definedName>
    <definedName name="psnh2" localSheetId="2">#REF!</definedName>
    <definedName name="psnh2">#REF!</definedName>
    <definedName name="psnhcoc" localSheetId="4">#REF!</definedName>
    <definedName name="psnhcoc" localSheetId="1">#REF!</definedName>
    <definedName name="psnhcoc" localSheetId="2">#REF!</definedName>
    <definedName name="psnhcoc">#REF!</definedName>
    <definedName name="PSNHCOC2" localSheetId="4">#REF!</definedName>
    <definedName name="PSNHCOC2" localSheetId="1">#REF!</definedName>
    <definedName name="PSNHCOC2" localSheetId="2">#REF!</definedName>
    <definedName name="PSNHCOC2">#REF!</definedName>
    <definedName name="Purpose" localSheetId="4">#REF!</definedName>
    <definedName name="Purpose" localSheetId="1">#REF!</definedName>
    <definedName name="Purpose" localSheetId="2">#REF!</definedName>
    <definedName name="Purpose">#REF!</definedName>
    <definedName name="QUALTEC" localSheetId="4">'[1]SUMMARY-OLD'!#REF!</definedName>
    <definedName name="QUALTEC" localSheetId="1">'[1]SUMMARY-OLD'!#REF!</definedName>
    <definedName name="QUALTEC" localSheetId="2">'[1]SUMMARY-OLD'!#REF!</definedName>
    <definedName name="QUALTEC">'[1]SUMMARY-OLD'!#REF!</definedName>
    <definedName name="QUALTEC_QUALITY_SERVICES__INC." localSheetId="4">#REF!</definedName>
    <definedName name="QUALTEC_QUALITY_SERVICES__INC." localSheetId="1">#REF!</definedName>
    <definedName name="QUALTEC_QUALITY_SERVICES__INC." localSheetId="2">#REF!</definedName>
    <definedName name="QUALTEC_QUALITY_SERVICES__INC.">#REF!</definedName>
    <definedName name="rate_schedule" localSheetId="4">[2]Provision!#REF!</definedName>
    <definedName name="rate_schedule" localSheetId="1">[2]Provision!#REF!</definedName>
    <definedName name="rate_schedule" localSheetId="2">[2]Provision!#REF!</definedName>
    <definedName name="rate_schedule">[2]Provision!#REF!</definedName>
    <definedName name="reconciliation" localSheetId="4">#REF!</definedName>
    <definedName name="reconciliation" localSheetId="1">#REF!</definedName>
    <definedName name="reconciliation" localSheetId="2">#REF!</definedName>
    <definedName name="reconciliation">#REF!</definedName>
    <definedName name="ref">[17]ref!$A$20:$C$144</definedName>
    <definedName name="Rem">'[4]Restoration - Detail'!$D$34</definedName>
    <definedName name="RepAllFormat" localSheetId="4">#REF!</definedName>
    <definedName name="RepAllFormat" localSheetId="1">#REF!</definedName>
    <definedName name="RepAllFormat" localSheetId="2">#REF!</definedName>
    <definedName name="RepAllFormat">#REF!</definedName>
    <definedName name="RepAllHead" localSheetId="4">#REF!</definedName>
    <definedName name="RepAllHead" localSheetId="1">#REF!</definedName>
    <definedName name="RepAllHead" localSheetId="2">#REF!</definedName>
    <definedName name="RepAllHead">#REF!</definedName>
    <definedName name="RepDataFormat" localSheetId="4">#REF!</definedName>
    <definedName name="RepDataFormat" localSheetId="1">#REF!</definedName>
    <definedName name="RepDataFormat" localSheetId="2">#REF!</definedName>
    <definedName name="RepDataFormat">#REF!</definedName>
    <definedName name="RepDataMoney1" localSheetId="4">'[18]Standard Reports with reconc'!#REF!</definedName>
    <definedName name="RepDataMoney1" localSheetId="1">'[18]Standard Reports with reconc'!#REF!</definedName>
    <definedName name="RepDataMoney1" localSheetId="2">'[18]Standard Reports with reconc'!#REF!</definedName>
    <definedName name="RepDataMoney1">'[18]Standard Reports with reconc'!#REF!</definedName>
    <definedName name="RepDataMoney2" localSheetId="4">'[18]Standard Reports with reconc'!#REF!</definedName>
    <definedName name="RepDataMoney2" localSheetId="1">'[18]Standard Reports with reconc'!#REF!</definedName>
    <definedName name="RepDataMoney2" localSheetId="2">'[18]Standard Reports with reconc'!#REF!</definedName>
    <definedName name="RepDataMoney2">'[18]Standard Reports with reconc'!#REF!</definedName>
    <definedName name="RepDataMoney3" localSheetId="4">'[18]Standard Reports with reconc'!#REF!</definedName>
    <definedName name="RepDataMoney3" localSheetId="1">'[18]Standard Reports with reconc'!#REF!</definedName>
    <definedName name="RepDataMoney3" localSheetId="2">'[18]Standard Reports with reconc'!#REF!</definedName>
    <definedName name="RepDataMoney3">'[18]Standard Reports with reconc'!#REF!</definedName>
    <definedName name="RepDataMoney4" localSheetId="4">'[18]Standard Reports with reconc'!#REF!</definedName>
    <definedName name="RepDataMoney4" localSheetId="1">'[18]Standard Reports with reconc'!#REF!</definedName>
    <definedName name="RepDataMoney4" localSheetId="2">'[18]Standard Reports with reconc'!#REF!</definedName>
    <definedName name="RepDataMoney4">'[18]Standard Reports with reconc'!#REF!</definedName>
    <definedName name="RepDataPercent1" localSheetId="4">'[18]Standard Reports with reconc'!#REF!</definedName>
    <definedName name="RepDataPercent1" localSheetId="1">'[18]Standard Reports with reconc'!#REF!</definedName>
    <definedName name="RepDataPercent1" localSheetId="2">'[18]Standard Reports with reconc'!#REF!</definedName>
    <definedName name="RepDataPercent1">'[18]Standard Reports with reconc'!#REF!</definedName>
    <definedName name="RepDataPercent2" localSheetId="4">'[18]Standard Reports with reconc'!#REF!</definedName>
    <definedName name="RepDataPercent2" localSheetId="1">'[18]Standard Reports with reconc'!#REF!</definedName>
    <definedName name="RepDataPercent2" localSheetId="2">'[18]Standard Reports with reconc'!#REF!</definedName>
    <definedName name="RepDataPercent2">'[18]Standard Reports with reconc'!#REF!</definedName>
    <definedName name="RepDataPercent3" localSheetId="4">'[18]Standard Reports with reconc'!#REF!</definedName>
    <definedName name="RepDataPercent3" localSheetId="1">'[18]Standard Reports with reconc'!#REF!</definedName>
    <definedName name="RepDataPercent3" localSheetId="2">'[18]Standard Reports with reconc'!#REF!</definedName>
    <definedName name="RepDataPercent3">'[18]Standard Reports with reconc'!#REF!</definedName>
    <definedName name="RepDelete" localSheetId="4">'[18]Standard Reports with reconc'!#REF!</definedName>
    <definedName name="RepDelete" localSheetId="1">'[18]Standard Reports with reconc'!#REF!</definedName>
    <definedName name="RepDelete" localSheetId="2">'[18]Standard Reports with reconc'!#REF!</definedName>
    <definedName name="RepDelete">'[18]Standard Reports with reconc'!#REF!</definedName>
    <definedName name="Report" localSheetId="4">#REF!</definedName>
    <definedName name="Report" localSheetId="1">#REF!</definedName>
    <definedName name="Report" localSheetId="2">#REF!</definedName>
    <definedName name="Report">#REF!</definedName>
    <definedName name="RepPercent" localSheetId="4">#REF!</definedName>
    <definedName name="RepPercent" localSheetId="1">#REF!</definedName>
    <definedName name="RepPercent" localSheetId="2">#REF!</definedName>
    <definedName name="RepPercent">#REF!</definedName>
    <definedName name="reserves" localSheetId="4">#REF!</definedName>
    <definedName name="reserves" localSheetId="1">#REF!</definedName>
    <definedName name="reserves" localSheetId="2">#REF!</definedName>
    <definedName name="reserves">#REF!</definedName>
    <definedName name="RTAX" localSheetId="4">#REF!</definedName>
    <definedName name="RTAX" localSheetId="1">#REF!</definedName>
    <definedName name="RTAX" localSheetId="2">#REF!</definedName>
    <definedName name="RTAX">#REF!</definedName>
    <definedName name="SCALC" localSheetId="4">#REF!</definedName>
    <definedName name="SCALC" localSheetId="1">#REF!</definedName>
    <definedName name="SCALC" localSheetId="2">#REF!</definedName>
    <definedName name="SCALC">#REF!</definedName>
    <definedName name="sematxinc" localSheetId="4">[2]Provision!#REF!</definedName>
    <definedName name="sematxinc" localSheetId="1">[2]Provision!#REF!</definedName>
    <definedName name="sematxinc" localSheetId="2">[2]Provision!#REF!</definedName>
    <definedName name="sematxinc">[2]Provision!#REF!</definedName>
    <definedName name="sencount" hidden="1">1</definedName>
    <definedName name="sep" localSheetId="4">#REF!</definedName>
    <definedName name="sep" localSheetId="1">#REF!</definedName>
    <definedName name="sep" localSheetId="2">#REF!</definedName>
    <definedName name="sep">#REF!</definedName>
    <definedName name="SIDE">'[1]SUMMARY-OLD'!$A$2:$A$30</definedName>
    <definedName name="siertxinc" localSheetId="4">[2]Provision!#REF!</definedName>
    <definedName name="siertxinc" localSheetId="1">[2]Provision!#REF!</definedName>
    <definedName name="siertxinc" localSheetId="2">[2]Provision!#REF!</definedName>
    <definedName name="siertxinc">[2]Provision!#REF!</definedName>
    <definedName name="sign_date" localSheetId="4">'[19]October additions to ppd comm'!#REF!</definedName>
    <definedName name="sign_date" localSheetId="1">'[19]October additions to ppd comm'!#REF!</definedName>
    <definedName name="sign_date" localSheetId="2">'[19]October additions to ppd comm'!#REF!</definedName>
    <definedName name="sign_date">'[19]October additions to ppd comm'!#REF!</definedName>
    <definedName name="skyrtxinc" localSheetId="4">#REF!</definedName>
    <definedName name="skyrtxinc" localSheetId="1">#REF!</definedName>
    <definedName name="skyrtxinc" localSheetId="2">#REF!</definedName>
    <definedName name="skyrtxinc">#REF!</definedName>
    <definedName name="Source" localSheetId="4">#REF!</definedName>
    <definedName name="Source" localSheetId="1">#REF!</definedName>
    <definedName name="Source" localSheetId="2">#REF!</definedName>
    <definedName name="Source">#REF!</definedName>
    <definedName name="spec" localSheetId="4">[20]Detail!#REF!</definedName>
    <definedName name="spec" localSheetId="1">[20]Detail!#REF!</definedName>
    <definedName name="spec" localSheetId="2">[20]Detail!#REF!</definedName>
    <definedName name="spec">[20]Detail!#REF!</definedName>
    <definedName name="state_other" localSheetId="4">[8]BalancesNew!#REF!</definedName>
    <definedName name="state_other" localSheetId="1">[8]BalancesNew!#REF!</definedName>
    <definedName name="state_other" localSheetId="2">[8]BalancesNew!#REF!</definedName>
    <definedName name="state_other">[8]BalancesNew!#REF!</definedName>
    <definedName name="STI" localSheetId="4">#REF!</definedName>
    <definedName name="STI" localSheetId="1">#REF!</definedName>
    <definedName name="STI" localSheetId="2">#REF!</definedName>
    <definedName name="STI">#REF!</definedName>
    <definedName name="sum" localSheetId="4">#REF!</definedName>
    <definedName name="sum" localSheetId="1">#REF!</definedName>
    <definedName name="sum" localSheetId="2">#REF!</definedName>
    <definedName name="sum">#REF!</definedName>
    <definedName name="SUMM" localSheetId="4">#REF!</definedName>
    <definedName name="SUMM" localSheetId="1">#REF!</definedName>
    <definedName name="SUMM" localSheetId="2">#REF!</definedName>
    <definedName name="SUMM">#REF!</definedName>
    <definedName name="sumtran2" localSheetId="4">#REF!</definedName>
    <definedName name="sumtran2" localSheetId="1">#REF!</definedName>
    <definedName name="sumtran2" localSheetId="2">#REF!</definedName>
    <definedName name="sumtran2">#REF!</definedName>
    <definedName name="sumtrans" localSheetId="4">#REF!</definedName>
    <definedName name="sumtrans" localSheetId="1">#REF!</definedName>
    <definedName name="sumtrans" localSheetId="2">#REF!</definedName>
    <definedName name="sumtrans">#REF!</definedName>
    <definedName name="Tax_Rate">'Input #1 - General - Assumption'!$E$12</definedName>
    <definedName name="tbl_festub_ack" localSheetId="4">#REF!</definedName>
    <definedName name="tbl_festub_ack" localSheetId="1">#REF!</definedName>
    <definedName name="tbl_festub_ack" localSheetId="2">#REF!</definedName>
    <definedName name="tbl_festub_ack">#REF!</definedName>
    <definedName name="tbl_festub_details" localSheetId="4">#REF!</definedName>
    <definedName name="tbl_festub_details" localSheetId="1">#REF!</definedName>
    <definedName name="tbl_festub_details" localSheetId="2">#REF!</definedName>
    <definedName name="tbl_festub_details">#REF!</definedName>
    <definedName name="temppt">[2]Provision!$B$5:$H$30,[2]Provision!$I$5:$J$30,[2]Provision!$K$5:$R$30,[2]Provision!$S$5:$AJ$30,[2]Provision!$U$5:$Z$30,[2]Provision!$AA$5:$AD$30,[2]Provision!$AE$5:$AH$30,[2]Provision!$B$31:$H$63,[2]Provision!$I$31:$J$63,[2]Provision!$K$31:$R$63,[2]Provision!$S$31:$T$63,[2]Provision!$U$31:$Z$63,[2]Provision!$AA$31:$AD$63,[2]Provision!$AE$31:$AH$63</definedName>
    <definedName name="test" localSheetId="4">#REF!</definedName>
    <definedName name="test" localSheetId="1">#REF!</definedName>
    <definedName name="test" localSheetId="2">#REF!</definedName>
    <definedName name="test">#REF!</definedName>
    <definedName name="TEST0" localSheetId="4">'[3]D1 - Books'!#REF!</definedName>
    <definedName name="TEST0" localSheetId="1">'[3]D1 - Books'!#REF!</definedName>
    <definedName name="TEST0" localSheetId="2">'[3]D1 - Books'!#REF!</definedName>
    <definedName name="TEST0">'[3]D1 - Books'!#REF!</definedName>
    <definedName name="TEST1" localSheetId="4">#REF!</definedName>
    <definedName name="TEST1" localSheetId="1">#REF!</definedName>
    <definedName name="TEST1" localSheetId="2">#REF!</definedName>
    <definedName name="TEST1">#REF!</definedName>
    <definedName name="TEST10" localSheetId="4">#REF!</definedName>
    <definedName name="TEST10" localSheetId="1">#REF!</definedName>
    <definedName name="TEST10" localSheetId="2">#REF!</definedName>
    <definedName name="TEST10">#REF!</definedName>
    <definedName name="TEST11" localSheetId="4">#REF!</definedName>
    <definedName name="TEST11" localSheetId="1">#REF!</definedName>
    <definedName name="TEST11" localSheetId="2">#REF!</definedName>
    <definedName name="TEST11">#REF!</definedName>
    <definedName name="TEST12" localSheetId="4">#REF!</definedName>
    <definedName name="TEST12" localSheetId="1">#REF!</definedName>
    <definedName name="TEST12" localSheetId="2">#REF!</definedName>
    <definedName name="TEST12">#REF!</definedName>
    <definedName name="TEST13" localSheetId="4">#REF!</definedName>
    <definedName name="TEST13" localSheetId="1">#REF!</definedName>
    <definedName name="TEST13" localSheetId="2">#REF!</definedName>
    <definedName name="TEST13">#REF!</definedName>
    <definedName name="TEST14" localSheetId="4">#REF!</definedName>
    <definedName name="TEST14" localSheetId="1">#REF!</definedName>
    <definedName name="TEST14" localSheetId="2">#REF!</definedName>
    <definedName name="TEST14">#REF!</definedName>
    <definedName name="TEST15" localSheetId="4">#REF!</definedName>
    <definedName name="TEST15" localSheetId="1">#REF!</definedName>
    <definedName name="TEST15" localSheetId="2">#REF!</definedName>
    <definedName name="TEST15">#REF!</definedName>
    <definedName name="TEST16" localSheetId="4">#REF!</definedName>
    <definedName name="TEST16" localSheetId="1">#REF!</definedName>
    <definedName name="TEST16" localSheetId="2">#REF!</definedName>
    <definedName name="TEST16">#REF!</definedName>
    <definedName name="TEST17" localSheetId="4">#REF!</definedName>
    <definedName name="TEST17" localSheetId="1">#REF!</definedName>
    <definedName name="TEST17" localSheetId="2">#REF!</definedName>
    <definedName name="TEST17">#REF!</definedName>
    <definedName name="TEST2" localSheetId="4">#REF!</definedName>
    <definedName name="TEST2" localSheetId="1">#REF!</definedName>
    <definedName name="TEST2" localSheetId="2">#REF!</definedName>
    <definedName name="TEST2">#REF!</definedName>
    <definedName name="TEST3" localSheetId="4">#REF!</definedName>
    <definedName name="TEST3" localSheetId="1">#REF!</definedName>
    <definedName name="TEST3" localSheetId="2">#REF!</definedName>
    <definedName name="TEST3">#REF!</definedName>
    <definedName name="TEST4" localSheetId="4">#REF!</definedName>
    <definedName name="TEST4" localSheetId="1">#REF!</definedName>
    <definedName name="TEST4" localSheetId="2">#REF!</definedName>
    <definedName name="TEST4">#REF!</definedName>
    <definedName name="TEST5" localSheetId="4">#REF!</definedName>
    <definedName name="TEST5" localSheetId="1">#REF!</definedName>
    <definedName name="TEST5" localSheetId="2">#REF!</definedName>
    <definedName name="TEST5">#REF!</definedName>
    <definedName name="TEST6" localSheetId="4">#REF!</definedName>
    <definedName name="TEST6" localSheetId="1">#REF!</definedName>
    <definedName name="TEST6" localSheetId="2">#REF!</definedName>
    <definedName name="TEST6">#REF!</definedName>
    <definedName name="TEST7" localSheetId="4">#REF!</definedName>
    <definedName name="TEST7" localSheetId="1">#REF!</definedName>
    <definedName name="TEST7" localSheetId="2">#REF!</definedName>
    <definedName name="TEST7">#REF!</definedName>
    <definedName name="TEST8" localSheetId="4">#REF!</definedName>
    <definedName name="TEST8" localSheetId="1">#REF!</definedName>
    <definedName name="TEST8" localSheetId="2">#REF!</definedName>
    <definedName name="TEST8">#REF!</definedName>
    <definedName name="TEST9" localSheetId="4">#REF!</definedName>
    <definedName name="TEST9" localSheetId="1">#REF!</definedName>
    <definedName name="TEST9" localSheetId="2">#REF!</definedName>
    <definedName name="TEST9">#REF!</definedName>
    <definedName name="TESTHKEY" localSheetId="4">'[3]D1 - Books'!#REF!</definedName>
    <definedName name="TESTHKEY" localSheetId="1">'[3]D1 - Books'!#REF!</definedName>
    <definedName name="TESTHKEY" localSheetId="2">'[3]D1 - Books'!#REF!</definedName>
    <definedName name="TESTHKEY">'[3]D1 - Books'!#REF!</definedName>
    <definedName name="TESTKEYS" localSheetId="4">'[3]D1 - Books'!#REF!</definedName>
    <definedName name="TESTKEYS" localSheetId="1">'[3]D1 - Books'!#REF!</definedName>
    <definedName name="TESTKEYS" localSheetId="2">'[3]D1 - Books'!#REF!</definedName>
    <definedName name="TESTKEYS">'[3]D1 - Books'!#REF!</definedName>
    <definedName name="TESTVKEY" localSheetId="4">'[3]D1 - Books'!#REF!</definedName>
    <definedName name="TESTVKEY" localSheetId="1">'[3]D1 - Books'!#REF!</definedName>
    <definedName name="TESTVKEY" localSheetId="2">'[3]D1 - Books'!#REF!</definedName>
    <definedName name="TESTVKEY">'[3]D1 - Books'!#REF!</definedName>
    <definedName name="TI" localSheetId="4">#REF!</definedName>
    <definedName name="TI" localSheetId="1">#REF!</definedName>
    <definedName name="TI" localSheetId="2">#REF!</definedName>
    <definedName name="TI">#REF!</definedName>
    <definedName name="titles">[2]Provision!$1:$4,[2]Provision!$A:$A</definedName>
    <definedName name="TOP" localSheetId="4">#REF!</definedName>
    <definedName name="TOP" localSheetId="1">#REF!</definedName>
    <definedName name="TOP" localSheetId="2">#REF!</definedName>
    <definedName name="TOP">#REF!</definedName>
    <definedName name="totaltrans" localSheetId="4">#REF!</definedName>
    <definedName name="totaltrans" localSheetId="1">#REF!</definedName>
    <definedName name="totaltrans" localSheetId="2">#REF!</definedName>
    <definedName name="totaltrans">#REF!</definedName>
    <definedName name="Ttt" localSheetId="4">#REF!,#REF!,#REF!</definedName>
    <definedName name="Ttt" localSheetId="1">#REF!,#REF!,#REF!</definedName>
    <definedName name="Ttt" localSheetId="2">#REF!,#REF!,#REF!</definedName>
    <definedName name="Ttt">#REF!,#REF!,#REF!</definedName>
    <definedName name="TURNER" localSheetId="4">'[1]SUMMARY-OLD'!#REF!</definedName>
    <definedName name="TURNER" localSheetId="1">'[1]SUMMARY-OLD'!#REF!</definedName>
    <definedName name="TURNER" localSheetId="2">'[1]SUMMARY-OLD'!#REF!</definedName>
    <definedName name="TURNER">'[1]SUMMARY-OLD'!#REF!</definedName>
    <definedName name="Turner2" localSheetId="4">[21]ENTRY!#REF!</definedName>
    <definedName name="Turner2" localSheetId="1">[21]ENTRY!#REF!</definedName>
    <definedName name="Turner2" localSheetId="2">[21]ENTRY!#REF!</definedName>
    <definedName name="Turner2">[21]ENTRY!#REF!</definedName>
    <definedName name="TYPE" localSheetId="4">#REF!</definedName>
    <definedName name="TYPE" localSheetId="1">#REF!</definedName>
    <definedName name="TYPE" localSheetId="2">#REF!</definedName>
    <definedName name="TYPE">#REF!</definedName>
    <definedName name="victtxinc" localSheetId="4">#REF!</definedName>
    <definedName name="victtxinc" localSheetId="1">#REF!</definedName>
    <definedName name="victtxinc" localSheetId="2">#REF!</definedName>
    <definedName name="victtxinc">#REF!</definedName>
    <definedName name="votingshare" localSheetId="4">#REF!</definedName>
    <definedName name="votingshare" localSheetId="1">#REF!</definedName>
    <definedName name="votingshare" localSheetId="2">#REF!</definedName>
    <definedName name="votingshare">#REF!</definedName>
    <definedName name="waterfall" localSheetId="4">#REF!</definedName>
    <definedName name="waterfall" localSheetId="1">#REF!</definedName>
    <definedName name="waterfall" localSheetId="2">#REF!</definedName>
    <definedName name="waterfall">#REF!</definedName>
    <definedName name="westtxinc" localSheetId="4">[2]Provision!#REF!</definedName>
    <definedName name="westtxinc" localSheetId="1">[2]Provision!#REF!</definedName>
    <definedName name="westtxinc" localSheetId="2">[2]Provision!#REF!</definedName>
    <definedName name="westtxinc">[2]Provision!#REF!</definedName>
    <definedName name="wmeco1" localSheetId="4">#REF!</definedName>
    <definedName name="wmeco1" localSheetId="1">#REF!</definedName>
    <definedName name="wmeco1" localSheetId="2">#REF!</definedName>
    <definedName name="wmeco1">#REF!</definedName>
    <definedName name="wmeco2" localSheetId="4">#REF!</definedName>
    <definedName name="wmeco2" localSheetId="1">#REF!</definedName>
    <definedName name="wmeco2" localSheetId="2">#REF!</definedName>
    <definedName name="wmeco2">#REF!</definedName>
    <definedName name="wmecococ" localSheetId="4">#REF!</definedName>
    <definedName name="wmecococ" localSheetId="1">#REF!</definedName>
    <definedName name="wmecococ" localSheetId="2">#REF!</definedName>
    <definedName name="wmecococ">#REF!</definedName>
    <definedName name="WMECOCOC2" localSheetId="4">#REF!</definedName>
    <definedName name="WMECOCOC2" localSheetId="1">#REF!</definedName>
    <definedName name="WMECOCOC2" localSheetId="2">#REF!</definedName>
    <definedName name="WMECOCOC2">#REF!</definedName>
    <definedName name="wo" localSheetId="4">#REF!</definedName>
    <definedName name="wo" localSheetId="1">#REF!</definedName>
    <definedName name="wo" localSheetId="2">#REF!</definedName>
    <definedName name="wo">#REF!</definedName>
    <definedName name="woorder" localSheetId="4">'[22]DESCRIPTION TABLE'!#REF!</definedName>
    <definedName name="woorder" localSheetId="1">'[22]DESCRIPTION TABLE'!#REF!</definedName>
    <definedName name="woorder" localSheetId="2">'[22]DESCRIPTION TABLE'!#REF!</definedName>
    <definedName name="woorder">'[22]DESCRIPTION TABLE'!#REF!</definedName>
    <definedName name="workingcapitalloan" localSheetId="4">#REF!</definedName>
    <definedName name="workingcapitalloan" localSheetId="1">#REF!</definedName>
    <definedName name="workingcapitalloan" localSheetId="2">#REF!</definedName>
    <definedName name="workingcapitalloan">#REF!</definedName>
    <definedName name="WorkOrders" localSheetId="4">#REF!</definedName>
    <definedName name="WorkOrders" localSheetId="1">#REF!</definedName>
    <definedName name="WorkOrders" localSheetId="2">#REF!</definedName>
    <definedName name="WorkOrders">#REF!</definedName>
    <definedName name="wpdesc" localSheetId="4">#REF!</definedName>
    <definedName name="wpdesc" localSheetId="1">#REF!</definedName>
    <definedName name="wpdesc" localSheetId="2">#REF!</definedName>
    <definedName name="wpdesc">#REF!</definedName>
    <definedName name="Wyoming">'[23](C-3) Middle Tier'!$A$11:$A$52</definedName>
    <definedName name="ytd" localSheetId="4">#REF!</definedName>
    <definedName name="ytd" localSheetId="1">#REF!</definedName>
    <definedName name="ytd" localSheetId="2">#REF!</definedName>
    <definedName name="ytd">#REF!</definedName>
    <definedName name="Yyyy" localSheetId="4">#REF!,#REF!,#REF!,#REF!</definedName>
    <definedName name="Yyyy" localSheetId="1">#REF!,#REF!,#REF!,#REF!</definedName>
    <definedName name="Yyyy" localSheetId="2">#REF!,#REF!,#REF!,#REF!</definedName>
    <definedName name="Yyyy">#REF!,#REF!,#REF!,#REF!</definedName>
  </definedNames>
  <calcPr calcId="145621"/>
</workbook>
</file>

<file path=xl/calcChain.xml><?xml version="1.0" encoding="utf-8"?>
<calcChain xmlns="http://schemas.openxmlformats.org/spreadsheetml/2006/main">
  <c r="I40" i="7" l="1"/>
  <c r="I39" i="7"/>
  <c r="I41" i="7"/>
  <c r="D58" i="9"/>
  <c r="F40" i="7"/>
  <c r="H36" i="7" l="1"/>
  <c r="E36" i="7"/>
  <c r="H39" i="7"/>
  <c r="H40" i="7"/>
  <c r="K40" i="4"/>
  <c r="J40" i="4"/>
  <c r="I40" i="4"/>
  <c r="H39" i="4"/>
  <c r="K38" i="4"/>
  <c r="H38" i="4"/>
  <c r="E23" i="4"/>
  <c r="E22" i="4"/>
  <c r="K43" i="4" l="1"/>
  <c r="K44" i="4" s="1"/>
  <c r="I39" i="4"/>
  <c r="L22" i="4"/>
  <c r="H51" i="9" l="1"/>
  <c r="H47" i="9"/>
  <c r="H48" i="9" s="1"/>
  <c r="J42" i="9" l="1"/>
  <c r="I42" i="9"/>
  <c r="K47" i="4" l="1"/>
  <c r="J47" i="4"/>
  <c r="M40" i="4"/>
  <c r="L40" i="4"/>
  <c r="F10" i="4"/>
  <c r="J38" i="4" l="1"/>
  <c r="J43" i="4" s="1"/>
  <c r="J44" i="4" s="1"/>
  <c r="L24" i="9"/>
  <c r="K24" i="9"/>
  <c r="M24" i="9"/>
  <c r="M23" i="9"/>
  <c r="L23" i="9"/>
  <c r="K23" i="9"/>
  <c r="I23" i="9"/>
  <c r="J51" i="9"/>
  <c r="L50" i="9"/>
  <c r="M50" i="9" s="1"/>
  <c r="J46" i="4"/>
  <c r="H47" i="4"/>
  <c r="L31" i="9"/>
  <c r="M31" i="9" s="1"/>
  <c r="K42" i="9"/>
  <c r="L42" i="9"/>
  <c r="M42" i="9"/>
  <c r="M38" i="9"/>
  <c r="K38" i="9"/>
  <c r="L38" i="9"/>
  <c r="J38" i="9"/>
  <c r="L44" i="9" l="1"/>
  <c r="L51" i="9"/>
  <c r="L58" i="9" s="1"/>
  <c r="J52" i="4"/>
  <c r="J41" i="4"/>
  <c r="M44" i="9"/>
  <c r="M51" i="9"/>
  <c r="M58" i="9" s="1"/>
  <c r="I38" i="4" l="1"/>
  <c r="I24" i="9"/>
  <c r="J44" i="9" s="1"/>
  <c r="J47" i="9" l="1"/>
  <c r="J48" i="9" s="1"/>
  <c r="J45" i="9"/>
  <c r="D9" i="11"/>
  <c r="D9" i="10"/>
  <c r="J39" i="4"/>
  <c r="G46" i="4"/>
  <c r="M39" i="4"/>
  <c r="L39" i="4"/>
  <c r="K39" i="4"/>
  <c r="K54" i="4"/>
  <c r="J23" i="9"/>
  <c r="J24" i="9"/>
  <c r="H24" i="9"/>
  <c r="L23" i="4"/>
  <c r="J23" i="4"/>
  <c r="J22" i="4"/>
  <c r="I22" i="4"/>
  <c r="F22" i="4"/>
  <c r="H22" i="4"/>
  <c r="L21" i="4"/>
  <c r="L20" i="4"/>
  <c r="K23" i="4"/>
  <c r="K21" i="4"/>
  <c r="K20" i="4"/>
  <c r="K22" i="4" s="1"/>
  <c r="M30" i="4"/>
  <c r="M47" i="4" s="1"/>
  <c r="M54" i="4" s="1"/>
  <c r="L30" i="4"/>
  <c r="K44" i="9" l="1"/>
  <c r="I47" i="9"/>
  <c r="I55" i="9" s="1"/>
  <c r="I45" i="9"/>
  <c r="L47" i="4"/>
  <c r="L54" i="4" s="1"/>
  <c r="G22" i="4"/>
  <c r="D22" i="4"/>
  <c r="E6" i="4"/>
  <c r="J20" i="4"/>
  <c r="K45" i="9" l="1"/>
  <c r="K47" i="9"/>
  <c r="K48" i="9" s="1"/>
  <c r="M45" i="9"/>
  <c r="M38" i="4"/>
  <c r="M43" i="4" s="1"/>
  <c r="M44" i="4" s="1"/>
  <c r="M47" i="9"/>
  <c r="K41" i="4"/>
  <c r="J54" i="4"/>
  <c r="I47" i="4"/>
  <c r="G40" i="4"/>
  <c r="D40" i="4"/>
  <c r="G29" i="4"/>
  <c r="M48" i="9" l="1"/>
  <c r="M56" i="9" s="1"/>
  <c r="M55" i="9"/>
  <c r="M41" i="4"/>
  <c r="L38" i="4"/>
  <c r="L43" i="4" s="1"/>
  <c r="L44" i="4" s="1"/>
  <c r="L47" i="9"/>
  <c r="L45" i="9"/>
  <c r="H40" i="4"/>
  <c r="F40" i="4"/>
  <c r="E40" i="4"/>
  <c r="I51" i="9"/>
  <c r="I58" i="9" s="1"/>
  <c r="H58" i="9"/>
  <c r="F51" i="9"/>
  <c r="F58" i="9" s="1"/>
  <c r="E51" i="9"/>
  <c r="E58" i="9" s="1"/>
  <c r="D51" i="9"/>
  <c r="G50" i="9"/>
  <c r="G51" i="9" s="1"/>
  <c r="G58" i="9" s="1"/>
  <c r="K51" i="9"/>
  <c r="K58" i="9" s="1"/>
  <c r="J58" i="9"/>
  <c r="E43" i="9"/>
  <c r="G43" i="9" s="1"/>
  <c r="H42" i="9"/>
  <c r="H45" i="9" s="1"/>
  <c r="F42" i="9"/>
  <c r="F47" i="9" s="1"/>
  <c r="E42" i="9"/>
  <c r="D42" i="9"/>
  <c r="D47" i="9" s="1"/>
  <c r="D55" i="9" s="1"/>
  <c r="D38" i="4"/>
  <c r="D43" i="4" s="1"/>
  <c r="F38" i="4"/>
  <c r="G30" i="9"/>
  <c r="G32" i="9" s="1"/>
  <c r="G25" i="9"/>
  <c r="F25" i="9"/>
  <c r="D25" i="9"/>
  <c r="E25" i="9" s="1"/>
  <c r="C25" i="9"/>
  <c r="C26" i="9" s="1"/>
  <c r="G24" i="9"/>
  <c r="F24" i="9"/>
  <c r="E24" i="9"/>
  <c r="D24" i="9"/>
  <c r="H23" i="9"/>
  <c r="I44" i="9" s="1"/>
  <c r="G23" i="9"/>
  <c r="F23" i="9"/>
  <c r="E23" i="9"/>
  <c r="D23" i="9"/>
  <c r="C9" i="9"/>
  <c r="E8" i="9"/>
  <c r="F8" i="9" s="1"/>
  <c r="F11" i="9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41" i="9" s="1"/>
  <c r="A42" i="9" s="1"/>
  <c r="A43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E7" i="9"/>
  <c r="F14" i="4"/>
  <c r="F13" i="4"/>
  <c r="L41" i="4" l="1"/>
  <c r="G34" i="9"/>
  <c r="G35" i="9" s="1"/>
  <c r="G57" i="9" s="1"/>
  <c r="L48" i="9"/>
  <c r="L56" i="9" s="1"/>
  <c r="L55" i="9"/>
  <c r="H55" i="9"/>
  <c r="M52" i="4"/>
  <c r="M51" i="4"/>
  <c r="D26" i="9"/>
  <c r="D30" i="9" s="1"/>
  <c r="D32" i="9" s="1"/>
  <c r="D34" i="9" s="1"/>
  <c r="G42" i="9"/>
  <c r="E44" i="9"/>
  <c r="D45" i="9"/>
  <c r="E9" i="9"/>
  <c r="C17" i="9" s="1"/>
  <c r="G8" i="9"/>
  <c r="G7" i="9"/>
  <c r="E26" i="9"/>
  <c r="E30" i="9" s="1"/>
  <c r="E32" i="9" s="1"/>
  <c r="G44" i="9"/>
  <c r="J55" i="9"/>
  <c r="E47" i="9"/>
  <c r="E48" i="9" s="1"/>
  <c r="E56" i="9" s="1"/>
  <c r="D48" i="9"/>
  <c r="D56" i="9" s="1"/>
  <c r="D44" i="9"/>
  <c r="H25" i="9"/>
  <c r="I25" i="9" s="1"/>
  <c r="J25" i="9" s="1"/>
  <c r="K25" i="9" s="1"/>
  <c r="L25" i="9" s="1"/>
  <c r="E38" i="4"/>
  <c r="F48" i="9"/>
  <c r="F56" i="9" s="1"/>
  <c r="F55" i="9"/>
  <c r="F26" i="9"/>
  <c r="F30" i="9" s="1"/>
  <c r="F32" i="9" s="1"/>
  <c r="F44" i="9"/>
  <c r="G26" i="9"/>
  <c r="H44" i="9"/>
  <c r="I48" i="9"/>
  <c r="I56" i="9" s="1"/>
  <c r="E45" i="9"/>
  <c r="F7" i="9"/>
  <c r="F9" i="9" s="1"/>
  <c r="F45" i="9"/>
  <c r="H56" i="9" l="1"/>
  <c r="G9" i="9"/>
  <c r="M25" i="9"/>
  <c r="M26" i="9" s="1"/>
  <c r="L26" i="9"/>
  <c r="F34" i="9"/>
  <c r="F35" i="9" s="1"/>
  <c r="F57" i="9" s="1"/>
  <c r="F59" i="9" s="1"/>
  <c r="D35" i="9"/>
  <c r="D57" i="9" s="1"/>
  <c r="D59" i="9" s="1"/>
  <c r="E34" i="9"/>
  <c r="E35" i="9" s="1"/>
  <c r="E57" i="9" s="1"/>
  <c r="L51" i="4"/>
  <c r="L52" i="4"/>
  <c r="E55" i="9"/>
  <c r="H26" i="9"/>
  <c r="I30" i="9" s="1"/>
  <c r="I32" i="9" s="1"/>
  <c r="J56" i="9"/>
  <c r="G45" i="9"/>
  <c r="G38" i="4"/>
  <c r="G47" i="9"/>
  <c r="H30" i="9"/>
  <c r="H32" i="9" s="1"/>
  <c r="E59" i="9" l="1"/>
  <c r="I34" i="9"/>
  <c r="I35" i="9" s="1"/>
  <c r="I57" i="9" s="1"/>
  <c r="I59" i="9" s="1"/>
  <c r="H34" i="9"/>
  <c r="H35" i="9" s="1"/>
  <c r="H57" i="9" s="1"/>
  <c r="H59" i="9" s="1"/>
  <c r="I26" i="9"/>
  <c r="K56" i="9"/>
  <c r="K55" i="9"/>
  <c r="G48" i="9"/>
  <c r="G56" i="9" s="1"/>
  <c r="G55" i="9"/>
  <c r="J30" i="9" l="1"/>
  <c r="J32" i="9" s="1"/>
  <c r="K26" i="9"/>
  <c r="J26" i="9"/>
  <c r="G59" i="9"/>
  <c r="J34" i="9" l="1"/>
  <c r="J35" i="9" s="1"/>
  <c r="J57" i="9" s="1"/>
  <c r="J59" i="9" s="1"/>
  <c r="K30" i="9"/>
  <c r="K32" i="9" s="1"/>
  <c r="K34" i="9" s="1"/>
  <c r="K35" i="9" s="1"/>
  <c r="K57" i="9" s="1"/>
  <c r="K59" i="9" s="1"/>
  <c r="L30" i="9"/>
  <c r="L32" i="9" s="1"/>
  <c r="L34" i="9" s="1"/>
  <c r="L35" i="9" s="1"/>
  <c r="L57" i="9" s="1"/>
  <c r="L59" i="9" s="1"/>
  <c r="M30" i="9"/>
  <c r="M32" i="9" s="1"/>
  <c r="M34" i="9" s="1"/>
  <c r="M35" i="9" s="1"/>
  <c r="M57" i="9" s="1"/>
  <c r="M59" i="9" s="1"/>
  <c r="G175" i="8"/>
  <c r="F175" i="8"/>
  <c r="D175" i="8"/>
  <c r="A127" i="8"/>
  <c r="C113" i="8"/>
  <c r="C114" i="8" s="1"/>
  <c r="C115" i="8" s="1"/>
  <c r="C116" i="8" s="1"/>
  <c r="C117" i="8" s="1"/>
  <c r="C118" i="8" s="1"/>
  <c r="C119" i="8" s="1"/>
  <c r="C120" i="8" s="1"/>
  <c r="C121" i="8" s="1"/>
  <c r="B110" i="8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F108" i="8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C107" i="8"/>
  <c r="C108" i="8" s="1"/>
  <c r="C109" i="8" s="1"/>
  <c r="C110" i="8" s="1"/>
  <c r="C111" i="8" s="1"/>
  <c r="C112" i="8" s="1"/>
  <c r="B105" i="8"/>
  <c r="B106" i="8" s="1"/>
  <c r="B107" i="8" s="1"/>
  <c r="B108" i="8" s="1"/>
  <c r="B109" i="8" s="1"/>
  <c r="B103" i="8"/>
  <c r="B104" i="8" s="1"/>
  <c r="F88" i="8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C86" i="8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D85" i="8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E84" i="8"/>
  <c r="E85" i="8" s="1"/>
  <c r="E86" i="8" s="1"/>
  <c r="E87" i="8" s="1"/>
  <c r="E88" i="8" s="1"/>
  <c r="E89" i="8" s="1"/>
  <c r="E90" i="8" s="1"/>
  <c r="E91" i="8" s="1"/>
  <c r="G83" i="8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D83" i="8"/>
  <c r="D84" i="8" s="1"/>
  <c r="G82" i="8"/>
  <c r="F82" i="8"/>
  <c r="F83" i="8" s="1"/>
  <c r="F84" i="8" s="1"/>
  <c r="F85" i="8" s="1"/>
  <c r="F86" i="8" s="1"/>
  <c r="F87" i="8" s="1"/>
  <c r="E82" i="8"/>
  <c r="E83" i="8" s="1"/>
  <c r="D82" i="8"/>
  <c r="C82" i="8"/>
  <c r="C83" i="8" s="1"/>
  <c r="C84" i="8" s="1"/>
  <c r="C85" i="8" s="1"/>
  <c r="G75" i="8"/>
  <c r="F75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M50" i="8"/>
  <c r="M51" i="8" s="1"/>
  <c r="M52" i="8" s="1"/>
  <c r="M53" i="8" s="1"/>
  <c r="M54" i="8" s="1"/>
  <c r="M55" i="8" s="1"/>
  <c r="M56" i="8" s="1"/>
  <c r="M57" i="8" s="1"/>
  <c r="H50" i="8"/>
  <c r="K49" i="8"/>
  <c r="K50" i="8" s="1"/>
  <c r="K51" i="8" s="1"/>
  <c r="K52" i="8" s="1"/>
  <c r="K53" i="8" s="1"/>
  <c r="K54" i="8" s="1"/>
  <c r="K55" i="8" s="1"/>
  <c r="K56" i="8" s="1"/>
  <c r="K57" i="8" s="1"/>
  <c r="H49" i="8"/>
  <c r="H48" i="8"/>
  <c r="H47" i="8"/>
  <c r="M46" i="8"/>
  <c r="M47" i="8" s="1"/>
  <c r="M48" i="8" s="1"/>
  <c r="M49" i="8" s="1"/>
  <c r="L46" i="8"/>
  <c r="L47" i="8" s="1"/>
  <c r="L48" i="8" s="1"/>
  <c r="L49" i="8" s="1"/>
  <c r="L50" i="8" s="1"/>
  <c r="L51" i="8" s="1"/>
  <c r="L52" i="8" s="1"/>
  <c r="L53" i="8" s="1"/>
  <c r="L54" i="8" s="1"/>
  <c r="L55" i="8" s="1"/>
  <c r="L56" i="8" s="1"/>
  <c r="L57" i="8" s="1"/>
  <c r="H46" i="8"/>
  <c r="M45" i="8"/>
  <c r="L45" i="8"/>
  <c r="K45" i="8"/>
  <c r="K46" i="8" s="1"/>
  <c r="K47" i="8" s="1"/>
  <c r="K48" i="8" s="1"/>
  <c r="H45" i="8"/>
  <c r="E45" i="8"/>
  <c r="H44" i="8"/>
  <c r="H43" i="8"/>
  <c r="H42" i="8"/>
  <c r="D42" i="8"/>
  <c r="D75" i="8" s="1"/>
  <c r="H41" i="8"/>
  <c r="H40" i="8"/>
  <c r="C40" i="8"/>
  <c r="H39" i="8"/>
  <c r="H38" i="8"/>
  <c r="H37" i="8"/>
  <c r="H36" i="8"/>
  <c r="H35" i="8"/>
  <c r="AU24" i="8"/>
  <c r="AU25" i="8" s="1"/>
  <c r="AU26" i="8" s="1"/>
  <c r="AU27" i="8" s="1"/>
  <c r="AU28" i="8" s="1"/>
  <c r="AU29" i="8" s="1"/>
  <c r="AU30" i="8" s="1"/>
  <c r="AU31" i="8" s="1"/>
  <c r="AU32" i="8" s="1"/>
  <c r="AU33" i="8" s="1"/>
  <c r="AU34" i="8" s="1"/>
  <c r="AU35" i="8" s="1"/>
  <c r="AU36" i="8" s="1"/>
  <c r="AU37" i="8" s="1"/>
  <c r="AU38" i="8" s="1"/>
  <c r="AU39" i="8" s="1"/>
  <c r="AU40" i="8" s="1"/>
  <c r="AU41" i="8" s="1"/>
  <c r="AU42" i="8" s="1"/>
  <c r="AU43" i="8" s="1"/>
  <c r="AU44" i="8" s="1"/>
  <c r="AU45" i="8" s="1"/>
  <c r="AU46" i="8" s="1"/>
  <c r="AU47" i="8" s="1"/>
  <c r="AU48" i="8" s="1"/>
  <c r="AU49" i="8" s="1"/>
  <c r="AU50" i="8" s="1"/>
  <c r="AU51" i="8" s="1"/>
  <c r="AU52" i="8" s="1"/>
  <c r="AU53" i="8" s="1"/>
  <c r="AU54" i="8" s="1"/>
  <c r="AU55" i="8" s="1"/>
  <c r="AC24" i="8"/>
  <c r="AC25" i="8" s="1"/>
  <c r="AC26" i="8" s="1"/>
  <c r="AC27" i="8" s="1"/>
  <c r="AC28" i="8" s="1"/>
  <c r="AC29" i="8" s="1"/>
  <c r="AC30" i="8" s="1"/>
  <c r="AC31" i="8" s="1"/>
  <c r="AC32" i="8" s="1"/>
  <c r="AC33" i="8" s="1"/>
  <c r="AC34" i="8" s="1"/>
  <c r="AC35" i="8" s="1"/>
  <c r="AC36" i="8" s="1"/>
  <c r="AC37" i="8" s="1"/>
  <c r="AC38" i="8" s="1"/>
  <c r="AC39" i="8" s="1"/>
  <c r="AC40" i="8" s="1"/>
  <c r="AC41" i="8" s="1"/>
  <c r="AC42" i="8" s="1"/>
  <c r="AC43" i="8" s="1"/>
  <c r="AC44" i="8" s="1"/>
  <c r="AC45" i="8" s="1"/>
  <c r="AC46" i="8" s="1"/>
  <c r="AC47" i="8" s="1"/>
  <c r="AC48" i="8" s="1"/>
  <c r="AC49" i="8" s="1"/>
  <c r="AC50" i="8" s="1"/>
  <c r="AC51" i="8" s="1"/>
  <c r="AC52" i="8" s="1"/>
  <c r="AC53" i="8" s="1"/>
  <c r="AC54" i="8" s="1"/>
  <c r="AC55" i="8" s="1"/>
  <c r="C24" i="8"/>
  <c r="E23" i="8"/>
  <c r="F23" i="8" s="1"/>
  <c r="F22" i="8"/>
  <c r="E22" i="8"/>
  <c r="AJ21" i="8"/>
  <c r="AJ22" i="8" s="1"/>
  <c r="AJ23" i="8" s="1"/>
  <c r="AJ24" i="8" s="1"/>
  <c r="AJ25" i="8" s="1"/>
  <c r="AJ26" i="8" s="1"/>
  <c r="AJ27" i="8" s="1"/>
  <c r="AJ28" i="8" s="1"/>
  <c r="AJ29" i="8" s="1"/>
  <c r="AJ30" i="8" s="1"/>
  <c r="AJ31" i="8" s="1"/>
  <c r="AJ32" i="8" s="1"/>
  <c r="AJ33" i="8" s="1"/>
  <c r="AJ34" i="8" s="1"/>
  <c r="AJ35" i="8" s="1"/>
  <c r="AJ36" i="8" s="1"/>
  <c r="AJ37" i="8" s="1"/>
  <c r="AJ38" i="8" s="1"/>
  <c r="AJ39" i="8" s="1"/>
  <c r="AJ40" i="8" s="1"/>
  <c r="AJ41" i="8" s="1"/>
  <c r="AJ42" i="8" s="1"/>
  <c r="AJ43" i="8" s="1"/>
  <c r="AJ44" i="8" s="1"/>
  <c r="AJ45" i="8" s="1"/>
  <c r="AJ46" i="8" s="1"/>
  <c r="AJ47" i="8" s="1"/>
  <c r="AJ48" i="8" s="1"/>
  <c r="AJ49" i="8" s="1"/>
  <c r="AJ50" i="8" s="1"/>
  <c r="AJ51" i="8" s="1"/>
  <c r="AJ52" i="8" s="1"/>
  <c r="AJ53" i="8" s="1"/>
  <c r="AJ54" i="8" s="1"/>
  <c r="AJ55" i="8" s="1"/>
  <c r="F21" i="8"/>
  <c r="F24" i="8" s="1"/>
  <c r="E26" i="8" s="1"/>
  <c r="E21" i="8"/>
  <c r="E24" i="8" s="1"/>
  <c r="AS20" i="8"/>
  <c r="AS21" i="8" s="1"/>
  <c r="AS22" i="8" s="1"/>
  <c r="AS23" i="8" s="1"/>
  <c r="AS24" i="8" s="1"/>
  <c r="AS25" i="8" s="1"/>
  <c r="AS26" i="8" s="1"/>
  <c r="AS27" i="8" s="1"/>
  <c r="AS28" i="8" s="1"/>
  <c r="AS29" i="8" s="1"/>
  <c r="AS30" i="8" s="1"/>
  <c r="AS31" i="8" s="1"/>
  <c r="AS32" i="8" s="1"/>
  <c r="AS33" i="8" s="1"/>
  <c r="AS34" i="8" s="1"/>
  <c r="AS35" i="8" s="1"/>
  <c r="AS36" i="8" s="1"/>
  <c r="AS37" i="8" s="1"/>
  <c r="AS38" i="8" s="1"/>
  <c r="AS39" i="8" s="1"/>
  <c r="AS40" i="8" s="1"/>
  <c r="AS41" i="8" s="1"/>
  <c r="AS42" i="8" s="1"/>
  <c r="AS43" i="8" s="1"/>
  <c r="AS44" i="8" s="1"/>
  <c r="AS45" i="8" s="1"/>
  <c r="AS46" i="8" s="1"/>
  <c r="AS47" i="8" s="1"/>
  <c r="AS48" i="8" s="1"/>
  <c r="AS49" i="8" s="1"/>
  <c r="AS50" i="8" s="1"/>
  <c r="AS51" i="8" s="1"/>
  <c r="AS52" i="8" s="1"/>
  <c r="AS53" i="8" s="1"/>
  <c r="AS54" i="8" s="1"/>
  <c r="AS55" i="8" s="1"/>
  <c r="AJ20" i="8"/>
  <c r="AU19" i="8"/>
  <c r="AU20" i="8" s="1"/>
  <c r="AU21" i="8" s="1"/>
  <c r="AU22" i="8" s="1"/>
  <c r="AU23" i="8" s="1"/>
  <c r="AT19" i="8"/>
  <c r="AT20" i="8" s="1"/>
  <c r="AT21" i="8" s="1"/>
  <c r="AT22" i="8" s="1"/>
  <c r="AT23" i="8" s="1"/>
  <c r="AT24" i="8" s="1"/>
  <c r="AT25" i="8" s="1"/>
  <c r="AT26" i="8" s="1"/>
  <c r="AT27" i="8" s="1"/>
  <c r="AT28" i="8" s="1"/>
  <c r="AT29" i="8" s="1"/>
  <c r="AT30" i="8" s="1"/>
  <c r="AT31" i="8" s="1"/>
  <c r="AT32" i="8" s="1"/>
  <c r="AT33" i="8" s="1"/>
  <c r="AT34" i="8" s="1"/>
  <c r="AT35" i="8" s="1"/>
  <c r="AT36" i="8" s="1"/>
  <c r="AT37" i="8" s="1"/>
  <c r="AT38" i="8" s="1"/>
  <c r="AT39" i="8" s="1"/>
  <c r="AT40" i="8" s="1"/>
  <c r="AT41" i="8" s="1"/>
  <c r="AT42" i="8" s="1"/>
  <c r="AT43" i="8" s="1"/>
  <c r="AT44" i="8" s="1"/>
  <c r="AT45" i="8" s="1"/>
  <c r="AT46" i="8" s="1"/>
  <c r="AT47" i="8" s="1"/>
  <c r="AT48" i="8" s="1"/>
  <c r="AT49" i="8" s="1"/>
  <c r="AT50" i="8" s="1"/>
  <c r="AT51" i="8" s="1"/>
  <c r="AT52" i="8" s="1"/>
  <c r="AT53" i="8" s="1"/>
  <c r="AT54" i="8" s="1"/>
  <c r="AT55" i="8" s="1"/>
  <c r="AL19" i="8"/>
  <c r="AL20" i="8" s="1"/>
  <c r="AL21" i="8" s="1"/>
  <c r="AL22" i="8" s="1"/>
  <c r="AL23" i="8" s="1"/>
  <c r="AL24" i="8" s="1"/>
  <c r="AL25" i="8" s="1"/>
  <c r="AL26" i="8" s="1"/>
  <c r="AL27" i="8" s="1"/>
  <c r="AL28" i="8" s="1"/>
  <c r="AL29" i="8" s="1"/>
  <c r="AL30" i="8" s="1"/>
  <c r="AL31" i="8" s="1"/>
  <c r="AL32" i="8" s="1"/>
  <c r="AL33" i="8" s="1"/>
  <c r="AL34" i="8" s="1"/>
  <c r="AL35" i="8" s="1"/>
  <c r="AL36" i="8" s="1"/>
  <c r="AL37" i="8" s="1"/>
  <c r="AL38" i="8" s="1"/>
  <c r="AL39" i="8" s="1"/>
  <c r="AL40" i="8" s="1"/>
  <c r="AL41" i="8" s="1"/>
  <c r="AL42" i="8" s="1"/>
  <c r="AL43" i="8" s="1"/>
  <c r="AL44" i="8" s="1"/>
  <c r="AL45" i="8" s="1"/>
  <c r="AL46" i="8" s="1"/>
  <c r="AL47" i="8" s="1"/>
  <c r="AL48" i="8" s="1"/>
  <c r="AL49" i="8" s="1"/>
  <c r="AL50" i="8" s="1"/>
  <c r="AL51" i="8" s="1"/>
  <c r="AL52" i="8" s="1"/>
  <c r="AL53" i="8" s="1"/>
  <c r="AL54" i="8" s="1"/>
  <c r="AL55" i="8" s="1"/>
  <c r="AC19" i="8"/>
  <c r="AC20" i="8" s="1"/>
  <c r="AC21" i="8" s="1"/>
  <c r="AC22" i="8" s="1"/>
  <c r="AC23" i="8" s="1"/>
  <c r="Z19" i="8"/>
  <c r="Z20" i="8" s="1"/>
  <c r="Z21" i="8" s="1"/>
  <c r="Z22" i="8" s="1"/>
  <c r="Z23" i="8" s="1"/>
  <c r="Z24" i="8" s="1"/>
  <c r="Z25" i="8" s="1"/>
  <c r="Z26" i="8" s="1"/>
  <c r="Z27" i="8" s="1"/>
  <c r="Z28" i="8" s="1"/>
  <c r="Z29" i="8" s="1"/>
  <c r="Z30" i="8" s="1"/>
  <c r="Z31" i="8" s="1"/>
  <c r="Z32" i="8" s="1"/>
  <c r="Z33" i="8" s="1"/>
  <c r="Z34" i="8" s="1"/>
  <c r="Z35" i="8" s="1"/>
  <c r="Z36" i="8" s="1"/>
  <c r="Z37" i="8" s="1"/>
  <c r="Z38" i="8" s="1"/>
  <c r="Z39" i="8" s="1"/>
  <c r="Z40" i="8" s="1"/>
  <c r="Z41" i="8" s="1"/>
  <c r="Z42" i="8" s="1"/>
  <c r="Z43" i="8" s="1"/>
  <c r="Z44" i="8" s="1"/>
  <c r="Z45" i="8" s="1"/>
  <c r="Z46" i="8" s="1"/>
  <c r="Z47" i="8" s="1"/>
  <c r="Z48" i="8" s="1"/>
  <c r="Z49" i="8" s="1"/>
  <c r="Z50" i="8" s="1"/>
  <c r="Z51" i="8" s="1"/>
  <c r="Z52" i="8" s="1"/>
  <c r="Z53" i="8" s="1"/>
  <c r="Z54" i="8" s="1"/>
  <c r="Z55" i="8" s="1"/>
  <c r="AT18" i="8"/>
  <c r="AS18" i="8"/>
  <c r="AS19" i="8" s="1"/>
  <c r="AR18" i="8"/>
  <c r="AR19" i="8" s="1"/>
  <c r="AR20" i="8" s="1"/>
  <c r="AR21" i="8" s="1"/>
  <c r="AR22" i="8" s="1"/>
  <c r="AR23" i="8" s="1"/>
  <c r="AR24" i="8" s="1"/>
  <c r="AR25" i="8" s="1"/>
  <c r="AR26" i="8" s="1"/>
  <c r="AR27" i="8" s="1"/>
  <c r="AR28" i="8" s="1"/>
  <c r="AR29" i="8" s="1"/>
  <c r="AR30" i="8" s="1"/>
  <c r="AR31" i="8" s="1"/>
  <c r="AR32" i="8" s="1"/>
  <c r="AR33" i="8" s="1"/>
  <c r="AR34" i="8" s="1"/>
  <c r="AR35" i="8" s="1"/>
  <c r="AR36" i="8" s="1"/>
  <c r="AR37" i="8" s="1"/>
  <c r="AR38" i="8" s="1"/>
  <c r="AR39" i="8" s="1"/>
  <c r="AR40" i="8" s="1"/>
  <c r="AR41" i="8" s="1"/>
  <c r="AR42" i="8" s="1"/>
  <c r="AR43" i="8" s="1"/>
  <c r="AR44" i="8" s="1"/>
  <c r="AR45" i="8" s="1"/>
  <c r="AR46" i="8" s="1"/>
  <c r="AR47" i="8" s="1"/>
  <c r="AR48" i="8" s="1"/>
  <c r="AR49" i="8" s="1"/>
  <c r="AR50" i="8" s="1"/>
  <c r="AR51" i="8" s="1"/>
  <c r="AR52" i="8" s="1"/>
  <c r="AR53" i="8" s="1"/>
  <c r="AR54" i="8" s="1"/>
  <c r="AR55" i="8" s="1"/>
  <c r="AK18" i="8"/>
  <c r="AK19" i="8" s="1"/>
  <c r="AK20" i="8" s="1"/>
  <c r="AK21" i="8" s="1"/>
  <c r="AK22" i="8" s="1"/>
  <c r="AK23" i="8" s="1"/>
  <c r="AK24" i="8" s="1"/>
  <c r="AK25" i="8" s="1"/>
  <c r="AK26" i="8" s="1"/>
  <c r="AK27" i="8" s="1"/>
  <c r="AK28" i="8" s="1"/>
  <c r="AK29" i="8" s="1"/>
  <c r="AK30" i="8" s="1"/>
  <c r="AK31" i="8" s="1"/>
  <c r="AK32" i="8" s="1"/>
  <c r="AK33" i="8" s="1"/>
  <c r="AK34" i="8" s="1"/>
  <c r="AK35" i="8" s="1"/>
  <c r="AK36" i="8" s="1"/>
  <c r="AK37" i="8" s="1"/>
  <c r="AK38" i="8" s="1"/>
  <c r="AK39" i="8" s="1"/>
  <c r="AK40" i="8" s="1"/>
  <c r="AK41" i="8" s="1"/>
  <c r="AK42" i="8" s="1"/>
  <c r="AK43" i="8" s="1"/>
  <c r="AK44" i="8" s="1"/>
  <c r="AK45" i="8" s="1"/>
  <c r="AK46" i="8" s="1"/>
  <c r="AK47" i="8" s="1"/>
  <c r="AK48" i="8" s="1"/>
  <c r="AK49" i="8" s="1"/>
  <c r="AK50" i="8" s="1"/>
  <c r="AK51" i="8" s="1"/>
  <c r="AK52" i="8" s="1"/>
  <c r="AK53" i="8" s="1"/>
  <c r="AK54" i="8" s="1"/>
  <c r="AK55" i="8" s="1"/>
  <c r="AI18" i="8"/>
  <c r="AI19" i="8" s="1"/>
  <c r="AI20" i="8" s="1"/>
  <c r="AI21" i="8" s="1"/>
  <c r="AI22" i="8" s="1"/>
  <c r="AI23" i="8" s="1"/>
  <c r="AI24" i="8" s="1"/>
  <c r="AI25" i="8" s="1"/>
  <c r="AI26" i="8" s="1"/>
  <c r="AI27" i="8" s="1"/>
  <c r="AI28" i="8" s="1"/>
  <c r="AI29" i="8" s="1"/>
  <c r="AI30" i="8" s="1"/>
  <c r="AI31" i="8" s="1"/>
  <c r="AI32" i="8" s="1"/>
  <c r="AI33" i="8" s="1"/>
  <c r="AI34" i="8" s="1"/>
  <c r="AI35" i="8" s="1"/>
  <c r="AI36" i="8" s="1"/>
  <c r="AI37" i="8" s="1"/>
  <c r="AI38" i="8" s="1"/>
  <c r="AI39" i="8" s="1"/>
  <c r="AI40" i="8" s="1"/>
  <c r="AI41" i="8" s="1"/>
  <c r="AI42" i="8" s="1"/>
  <c r="AI43" i="8" s="1"/>
  <c r="AI44" i="8" s="1"/>
  <c r="AI45" i="8" s="1"/>
  <c r="AI46" i="8" s="1"/>
  <c r="AI47" i="8" s="1"/>
  <c r="AI48" i="8" s="1"/>
  <c r="AI49" i="8" s="1"/>
  <c r="AI50" i="8" s="1"/>
  <c r="AI51" i="8" s="1"/>
  <c r="AI52" i="8" s="1"/>
  <c r="AI53" i="8" s="1"/>
  <c r="AI54" i="8" s="1"/>
  <c r="AI55" i="8" s="1"/>
  <c r="AB18" i="8"/>
  <c r="AB19" i="8" s="1"/>
  <c r="AB20" i="8" s="1"/>
  <c r="AB21" i="8" s="1"/>
  <c r="AB22" i="8" s="1"/>
  <c r="AB23" i="8" s="1"/>
  <c r="AB24" i="8" s="1"/>
  <c r="AB25" i="8" s="1"/>
  <c r="AB26" i="8" s="1"/>
  <c r="AB27" i="8" s="1"/>
  <c r="AB28" i="8" s="1"/>
  <c r="AB29" i="8" s="1"/>
  <c r="AB30" i="8" s="1"/>
  <c r="AB31" i="8" s="1"/>
  <c r="AB32" i="8" s="1"/>
  <c r="AB33" i="8" s="1"/>
  <c r="AB34" i="8" s="1"/>
  <c r="AB35" i="8" s="1"/>
  <c r="AB36" i="8" s="1"/>
  <c r="AB37" i="8" s="1"/>
  <c r="AB38" i="8" s="1"/>
  <c r="AB39" i="8" s="1"/>
  <c r="AB40" i="8" s="1"/>
  <c r="AB41" i="8" s="1"/>
  <c r="AB42" i="8" s="1"/>
  <c r="AB43" i="8" s="1"/>
  <c r="AB44" i="8" s="1"/>
  <c r="AB45" i="8" s="1"/>
  <c r="AB46" i="8" s="1"/>
  <c r="AB47" i="8" s="1"/>
  <c r="AB48" i="8" s="1"/>
  <c r="AB49" i="8" s="1"/>
  <c r="AB50" i="8" s="1"/>
  <c r="AB51" i="8" s="1"/>
  <c r="AB52" i="8" s="1"/>
  <c r="AB53" i="8" s="1"/>
  <c r="AB54" i="8" s="1"/>
  <c r="AB55" i="8" s="1"/>
  <c r="AU17" i="8"/>
  <c r="AU16" i="8" s="1"/>
  <c r="AU15" i="8" s="1"/>
  <c r="AU14" i="8" s="1"/>
  <c r="AU13" i="8" s="1"/>
  <c r="AU12" i="8" s="1"/>
  <c r="AS17" i="8"/>
  <c r="AR17" i="8"/>
  <c r="AL17" i="8"/>
  <c r="AJ17" i="8"/>
  <c r="AJ18" i="8" s="1"/>
  <c r="AJ19" i="8" s="1"/>
  <c r="AH17" i="8"/>
  <c r="AH18" i="8" s="1"/>
  <c r="AH19" i="8" s="1"/>
  <c r="AH20" i="8" s="1"/>
  <c r="AH21" i="8" s="1"/>
  <c r="AH22" i="8" s="1"/>
  <c r="AH23" i="8" s="1"/>
  <c r="AH24" i="8" s="1"/>
  <c r="AH25" i="8" s="1"/>
  <c r="AH26" i="8" s="1"/>
  <c r="AH27" i="8" s="1"/>
  <c r="AH28" i="8" s="1"/>
  <c r="AH29" i="8" s="1"/>
  <c r="AH30" i="8" s="1"/>
  <c r="AH31" i="8" s="1"/>
  <c r="AH32" i="8" s="1"/>
  <c r="AH33" i="8" s="1"/>
  <c r="AH34" i="8" s="1"/>
  <c r="AH35" i="8" s="1"/>
  <c r="AH36" i="8" s="1"/>
  <c r="AH37" i="8" s="1"/>
  <c r="AH38" i="8" s="1"/>
  <c r="AH39" i="8" s="1"/>
  <c r="AH40" i="8" s="1"/>
  <c r="AH41" i="8" s="1"/>
  <c r="AH42" i="8" s="1"/>
  <c r="AH43" i="8" s="1"/>
  <c r="AH44" i="8" s="1"/>
  <c r="AH45" i="8" s="1"/>
  <c r="AH46" i="8" s="1"/>
  <c r="AH47" i="8" s="1"/>
  <c r="AH48" i="8" s="1"/>
  <c r="AH49" i="8" s="1"/>
  <c r="AH50" i="8" s="1"/>
  <c r="AH51" i="8" s="1"/>
  <c r="AH52" i="8" s="1"/>
  <c r="AH53" i="8" s="1"/>
  <c r="AH54" i="8" s="1"/>
  <c r="AH55" i="8" s="1"/>
  <c r="AC17" i="8"/>
  <c r="AC16" i="8" s="1"/>
  <c r="AA17" i="8"/>
  <c r="AA18" i="8" s="1"/>
  <c r="AA19" i="8" s="1"/>
  <c r="AA20" i="8" s="1"/>
  <c r="AA21" i="8" s="1"/>
  <c r="AA22" i="8" s="1"/>
  <c r="AA23" i="8" s="1"/>
  <c r="AA24" i="8" s="1"/>
  <c r="AA25" i="8" s="1"/>
  <c r="AA26" i="8" s="1"/>
  <c r="AA27" i="8" s="1"/>
  <c r="AA28" i="8" s="1"/>
  <c r="AA29" i="8" s="1"/>
  <c r="AA30" i="8" s="1"/>
  <c r="AA31" i="8" s="1"/>
  <c r="AA32" i="8" s="1"/>
  <c r="AA33" i="8" s="1"/>
  <c r="AA34" i="8" s="1"/>
  <c r="AA35" i="8" s="1"/>
  <c r="AA36" i="8" s="1"/>
  <c r="AA37" i="8" s="1"/>
  <c r="AA38" i="8" s="1"/>
  <c r="AA39" i="8" s="1"/>
  <c r="AA40" i="8" s="1"/>
  <c r="AA41" i="8" s="1"/>
  <c r="AA42" i="8" s="1"/>
  <c r="AA43" i="8" s="1"/>
  <c r="AA44" i="8" s="1"/>
  <c r="AA45" i="8" s="1"/>
  <c r="AA46" i="8" s="1"/>
  <c r="AA47" i="8" s="1"/>
  <c r="AA48" i="8" s="1"/>
  <c r="AA49" i="8" s="1"/>
  <c r="AA50" i="8" s="1"/>
  <c r="AA51" i="8" s="1"/>
  <c r="AA52" i="8" s="1"/>
  <c r="AA53" i="8" s="1"/>
  <c r="AA54" i="8" s="1"/>
  <c r="AA55" i="8" s="1"/>
  <c r="Z17" i="8"/>
  <c r="Z18" i="8" s="1"/>
  <c r="AT16" i="8"/>
  <c r="AR16" i="8"/>
  <c r="AQ16" i="8"/>
  <c r="AQ17" i="8" s="1"/>
  <c r="AQ18" i="8" s="1"/>
  <c r="AQ19" i="8" s="1"/>
  <c r="AQ20" i="8" s="1"/>
  <c r="AQ21" i="8" s="1"/>
  <c r="AQ22" i="8" s="1"/>
  <c r="AQ23" i="8" s="1"/>
  <c r="AQ24" i="8" s="1"/>
  <c r="AQ25" i="8" s="1"/>
  <c r="AQ26" i="8" s="1"/>
  <c r="AQ27" i="8" s="1"/>
  <c r="AQ28" i="8" s="1"/>
  <c r="AQ29" i="8" s="1"/>
  <c r="AQ30" i="8" s="1"/>
  <c r="AQ31" i="8" s="1"/>
  <c r="AQ32" i="8" s="1"/>
  <c r="AQ33" i="8" s="1"/>
  <c r="AQ34" i="8" s="1"/>
  <c r="AQ35" i="8" s="1"/>
  <c r="AQ36" i="8" s="1"/>
  <c r="AQ37" i="8" s="1"/>
  <c r="AQ38" i="8" s="1"/>
  <c r="AQ39" i="8" s="1"/>
  <c r="AQ40" i="8" s="1"/>
  <c r="AQ41" i="8" s="1"/>
  <c r="AQ42" i="8" s="1"/>
  <c r="AQ43" i="8" s="1"/>
  <c r="AQ44" i="8" s="1"/>
  <c r="AQ45" i="8" s="1"/>
  <c r="AQ46" i="8" s="1"/>
  <c r="AQ47" i="8" s="1"/>
  <c r="AQ48" i="8" s="1"/>
  <c r="AQ49" i="8" s="1"/>
  <c r="AQ50" i="8" s="1"/>
  <c r="AQ51" i="8" s="1"/>
  <c r="AQ52" i="8" s="1"/>
  <c r="AQ53" i="8" s="1"/>
  <c r="AQ54" i="8" s="1"/>
  <c r="AQ55" i="8" s="1"/>
  <c r="AL16" i="8"/>
  <c r="AL15" i="8" s="1"/>
  <c r="AL14" i="8" s="1"/>
  <c r="AL13" i="8" s="1"/>
  <c r="AL12" i="8" s="1"/>
  <c r="AK16" i="8"/>
  <c r="AK15" i="8" s="1"/>
  <c r="AK14" i="8" s="1"/>
  <c r="AK13" i="8" s="1"/>
  <c r="AK12" i="8" s="1"/>
  <c r="AI16" i="8"/>
  <c r="AI17" i="8" s="1"/>
  <c r="AB16" i="8"/>
  <c r="AB15" i="8" s="1"/>
  <c r="Z16" i="8"/>
  <c r="Y16" i="8"/>
  <c r="Y17" i="8" s="1"/>
  <c r="Y18" i="8" s="1"/>
  <c r="Y19" i="8" s="1"/>
  <c r="Y20" i="8" s="1"/>
  <c r="Y21" i="8" s="1"/>
  <c r="Y22" i="8" s="1"/>
  <c r="Y23" i="8" s="1"/>
  <c r="Y24" i="8" s="1"/>
  <c r="Y25" i="8" s="1"/>
  <c r="Y26" i="8" s="1"/>
  <c r="Y27" i="8" s="1"/>
  <c r="Y28" i="8" s="1"/>
  <c r="Y29" i="8" s="1"/>
  <c r="Y30" i="8" s="1"/>
  <c r="Y31" i="8" s="1"/>
  <c r="Y32" i="8" s="1"/>
  <c r="Y33" i="8" s="1"/>
  <c r="Y34" i="8" s="1"/>
  <c r="Y35" i="8" s="1"/>
  <c r="Y36" i="8" s="1"/>
  <c r="Y37" i="8" s="1"/>
  <c r="Y38" i="8" s="1"/>
  <c r="Y39" i="8" s="1"/>
  <c r="Y40" i="8" s="1"/>
  <c r="Y41" i="8" s="1"/>
  <c r="Y42" i="8" s="1"/>
  <c r="Y43" i="8" s="1"/>
  <c r="Y44" i="8" s="1"/>
  <c r="Y45" i="8" s="1"/>
  <c r="Y46" i="8" s="1"/>
  <c r="Y47" i="8" s="1"/>
  <c r="Y48" i="8" s="1"/>
  <c r="Y49" i="8" s="1"/>
  <c r="Y50" i="8" s="1"/>
  <c r="Y51" i="8" s="1"/>
  <c r="Y52" i="8" s="1"/>
  <c r="Y53" i="8" s="1"/>
  <c r="Y54" i="8" s="1"/>
  <c r="Y55" i="8" s="1"/>
  <c r="AT15" i="8"/>
  <c r="AT14" i="8" s="1"/>
  <c r="AS15" i="8"/>
  <c r="AS14" i="8" s="1"/>
  <c r="AS13" i="8" s="1"/>
  <c r="AS12" i="8" s="1"/>
  <c r="AQ15" i="8"/>
  <c r="AP15" i="8"/>
  <c r="AP16" i="8" s="1"/>
  <c r="AP17" i="8" s="1"/>
  <c r="AP18" i="8" s="1"/>
  <c r="AP19" i="8" s="1"/>
  <c r="AP20" i="8" s="1"/>
  <c r="AP21" i="8" s="1"/>
  <c r="AP22" i="8" s="1"/>
  <c r="AP23" i="8" s="1"/>
  <c r="AP24" i="8" s="1"/>
  <c r="AP25" i="8" s="1"/>
  <c r="AP26" i="8" s="1"/>
  <c r="AP27" i="8" s="1"/>
  <c r="AP28" i="8" s="1"/>
  <c r="AP29" i="8" s="1"/>
  <c r="AP30" i="8" s="1"/>
  <c r="AP31" i="8" s="1"/>
  <c r="AP32" i="8" s="1"/>
  <c r="AP33" i="8" s="1"/>
  <c r="AP34" i="8" s="1"/>
  <c r="AP35" i="8" s="1"/>
  <c r="AP36" i="8" s="1"/>
  <c r="AP37" i="8" s="1"/>
  <c r="AP38" i="8" s="1"/>
  <c r="AP39" i="8" s="1"/>
  <c r="AP40" i="8" s="1"/>
  <c r="AP41" i="8" s="1"/>
  <c r="AP42" i="8" s="1"/>
  <c r="AP43" i="8" s="1"/>
  <c r="AP44" i="8" s="1"/>
  <c r="AP45" i="8" s="1"/>
  <c r="AP46" i="8" s="1"/>
  <c r="AP47" i="8" s="1"/>
  <c r="AP48" i="8" s="1"/>
  <c r="AP49" i="8" s="1"/>
  <c r="AP50" i="8" s="1"/>
  <c r="AP51" i="8" s="1"/>
  <c r="AP52" i="8" s="1"/>
  <c r="AP53" i="8" s="1"/>
  <c r="AP54" i="8" s="1"/>
  <c r="AP55" i="8" s="1"/>
  <c r="AJ15" i="8"/>
  <c r="AJ14" i="8" s="1"/>
  <c r="AJ13" i="8" s="1"/>
  <c r="AJ12" i="8" s="1"/>
  <c r="AH15" i="8"/>
  <c r="AH16" i="8" s="1"/>
  <c r="AC15" i="8"/>
  <c r="AA15" i="8"/>
  <c r="AA14" i="8" s="1"/>
  <c r="AA13" i="8" s="1"/>
  <c r="AA12" i="8" s="1"/>
  <c r="Y15" i="8"/>
  <c r="J15" i="8"/>
  <c r="J16" i="8" s="1"/>
  <c r="AR14" i="8"/>
  <c r="AR13" i="8" s="1"/>
  <c r="AP14" i="8"/>
  <c r="AI14" i="8"/>
  <c r="AG14" i="8"/>
  <c r="AG15" i="8" s="1"/>
  <c r="AG16" i="8" s="1"/>
  <c r="AG17" i="8" s="1"/>
  <c r="AG18" i="8" s="1"/>
  <c r="AG19" i="8" s="1"/>
  <c r="AG20" i="8" s="1"/>
  <c r="AG21" i="8" s="1"/>
  <c r="AG22" i="8" s="1"/>
  <c r="AG23" i="8" s="1"/>
  <c r="AG24" i="8" s="1"/>
  <c r="AG25" i="8" s="1"/>
  <c r="AG26" i="8" s="1"/>
  <c r="AG27" i="8" s="1"/>
  <c r="AG28" i="8" s="1"/>
  <c r="AG29" i="8" s="1"/>
  <c r="AG30" i="8" s="1"/>
  <c r="AG31" i="8" s="1"/>
  <c r="AG32" i="8" s="1"/>
  <c r="AG33" i="8" s="1"/>
  <c r="AG34" i="8" s="1"/>
  <c r="AG35" i="8" s="1"/>
  <c r="AG36" i="8" s="1"/>
  <c r="AG37" i="8" s="1"/>
  <c r="AG38" i="8" s="1"/>
  <c r="AG39" i="8" s="1"/>
  <c r="AG40" i="8" s="1"/>
  <c r="AG41" i="8" s="1"/>
  <c r="AG42" i="8" s="1"/>
  <c r="AG43" i="8" s="1"/>
  <c r="AG44" i="8" s="1"/>
  <c r="AG45" i="8" s="1"/>
  <c r="AG46" i="8" s="1"/>
  <c r="AG47" i="8" s="1"/>
  <c r="AG48" i="8" s="1"/>
  <c r="AG49" i="8" s="1"/>
  <c r="AG50" i="8" s="1"/>
  <c r="AG51" i="8" s="1"/>
  <c r="AG52" i="8" s="1"/>
  <c r="AG53" i="8" s="1"/>
  <c r="AG54" i="8" s="1"/>
  <c r="AG55" i="8" s="1"/>
  <c r="AC14" i="8"/>
  <c r="AB14" i="8"/>
  <c r="AB13" i="8" s="1"/>
  <c r="AB12" i="8" s="1"/>
  <c r="Z14" i="8"/>
  <c r="X14" i="8"/>
  <c r="X15" i="8" s="1"/>
  <c r="X16" i="8" s="1"/>
  <c r="X17" i="8" s="1"/>
  <c r="X18" i="8" s="1"/>
  <c r="X19" i="8" s="1"/>
  <c r="X20" i="8" s="1"/>
  <c r="X21" i="8" s="1"/>
  <c r="X22" i="8" s="1"/>
  <c r="X23" i="8" s="1"/>
  <c r="X24" i="8" s="1"/>
  <c r="X25" i="8" s="1"/>
  <c r="X26" i="8" s="1"/>
  <c r="X27" i="8" s="1"/>
  <c r="X28" i="8" s="1"/>
  <c r="X29" i="8" s="1"/>
  <c r="X30" i="8" s="1"/>
  <c r="X31" i="8" s="1"/>
  <c r="X32" i="8" s="1"/>
  <c r="X33" i="8" s="1"/>
  <c r="X34" i="8" s="1"/>
  <c r="X35" i="8" s="1"/>
  <c r="X36" i="8" s="1"/>
  <c r="X37" i="8" s="1"/>
  <c r="X38" i="8" s="1"/>
  <c r="X39" i="8" s="1"/>
  <c r="X40" i="8" s="1"/>
  <c r="X41" i="8" s="1"/>
  <c r="X42" i="8" s="1"/>
  <c r="X43" i="8" s="1"/>
  <c r="X44" i="8" s="1"/>
  <c r="X45" i="8" s="1"/>
  <c r="X46" i="8" s="1"/>
  <c r="X47" i="8" s="1"/>
  <c r="X48" i="8" s="1"/>
  <c r="X49" i="8" s="1"/>
  <c r="X50" i="8" s="1"/>
  <c r="X51" i="8" s="1"/>
  <c r="X52" i="8" s="1"/>
  <c r="X53" i="8" s="1"/>
  <c r="X54" i="8" s="1"/>
  <c r="X55" i="8" s="1"/>
  <c r="W14" i="8"/>
  <c r="W15" i="8" s="1"/>
  <c r="W16" i="8" s="1"/>
  <c r="W17" i="8" s="1"/>
  <c r="W18" i="8" s="1"/>
  <c r="W19" i="8" s="1"/>
  <c r="W20" i="8" s="1"/>
  <c r="W21" i="8" s="1"/>
  <c r="W22" i="8" s="1"/>
  <c r="W23" i="8" s="1"/>
  <c r="W24" i="8" s="1"/>
  <c r="W25" i="8" s="1"/>
  <c r="W26" i="8" s="1"/>
  <c r="W27" i="8" s="1"/>
  <c r="W28" i="8" s="1"/>
  <c r="W29" i="8" s="1"/>
  <c r="W30" i="8" s="1"/>
  <c r="W31" i="8" s="1"/>
  <c r="W32" i="8" s="1"/>
  <c r="W33" i="8" s="1"/>
  <c r="W34" i="8" s="1"/>
  <c r="W35" i="8" s="1"/>
  <c r="W36" i="8" s="1"/>
  <c r="W37" i="8" s="1"/>
  <c r="W38" i="8" s="1"/>
  <c r="W39" i="8" s="1"/>
  <c r="W40" i="8" s="1"/>
  <c r="W41" i="8" s="1"/>
  <c r="W42" i="8" s="1"/>
  <c r="W43" i="8" s="1"/>
  <c r="W44" i="8" s="1"/>
  <c r="W45" i="8" s="1"/>
  <c r="W46" i="8" s="1"/>
  <c r="W47" i="8" s="1"/>
  <c r="W48" i="8" s="1"/>
  <c r="W49" i="8" s="1"/>
  <c r="W50" i="8" s="1"/>
  <c r="W51" i="8" s="1"/>
  <c r="W52" i="8" s="1"/>
  <c r="W53" i="8" s="1"/>
  <c r="W54" i="8" s="1"/>
  <c r="W55" i="8" s="1"/>
  <c r="I14" i="8"/>
  <c r="AT13" i="8"/>
  <c r="AT12" i="8" s="1"/>
  <c r="AQ13" i="8"/>
  <c r="AO13" i="8"/>
  <c r="AO14" i="8" s="1"/>
  <c r="AO15" i="8" s="1"/>
  <c r="AO16" i="8" s="1"/>
  <c r="AO17" i="8" s="1"/>
  <c r="AO18" i="8" s="1"/>
  <c r="AO19" i="8" s="1"/>
  <c r="AO20" i="8" s="1"/>
  <c r="AO21" i="8" s="1"/>
  <c r="AO22" i="8" s="1"/>
  <c r="AO23" i="8" s="1"/>
  <c r="AO24" i="8" s="1"/>
  <c r="AO25" i="8" s="1"/>
  <c r="AO26" i="8" s="1"/>
  <c r="AO27" i="8" s="1"/>
  <c r="AO28" i="8" s="1"/>
  <c r="AO29" i="8" s="1"/>
  <c r="AO30" i="8" s="1"/>
  <c r="AO31" i="8" s="1"/>
  <c r="AO32" i="8" s="1"/>
  <c r="AO33" i="8" s="1"/>
  <c r="AO34" i="8" s="1"/>
  <c r="AO35" i="8" s="1"/>
  <c r="AO36" i="8" s="1"/>
  <c r="AO37" i="8" s="1"/>
  <c r="AO38" i="8" s="1"/>
  <c r="AO39" i="8" s="1"/>
  <c r="AO40" i="8" s="1"/>
  <c r="AO41" i="8" s="1"/>
  <c r="AO42" i="8" s="1"/>
  <c r="AO43" i="8" s="1"/>
  <c r="AO44" i="8" s="1"/>
  <c r="AO45" i="8" s="1"/>
  <c r="AO46" i="8" s="1"/>
  <c r="AO47" i="8" s="1"/>
  <c r="AO48" i="8" s="1"/>
  <c r="AO49" i="8" s="1"/>
  <c r="AO50" i="8" s="1"/>
  <c r="AO51" i="8" s="1"/>
  <c r="AO52" i="8" s="1"/>
  <c r="AO53" i="8" s="1"/>
  <c r="AO54" i="8" s="1"/>
  <c r="AO55" i="8" s="1"/>
  <c r="AN13" i="8"/>
  <c r="AI13" i="8"/>
  <c r="AI12" i="8" s="1"/>
  <c r="AH13" i="8"/>
  <c r="AF13" i="8"/>
  <c r="AF14" i="8" s="1"/>
  <c r="AF15" i="8" s="1"/>
  <c r="AF16" i="8" s="1"/>
  <c r="AF17" i="8" s="1"/>
  <c r="AF18" i="8" s="1"/>
  <c r="AF19" i="8" s="1"/>
  <c r="AF20" i="8" s="1"/>
  <c r="AF21" i="8" s="1"/>
  <c r="AF22" i="8" s="1"/>
  <c r="AF23" i="8" s="1"/>
  <c r="AF24" i="8" s="1"/>
  <c r="AF25" i="8" s="1"/>
  <c r="AF26" i="8" s="1"/>
  <c r="AF27" i="8" s="1"/>
  <c r="AF28" i="8" s="1"/>
  <c r="AF29" i="8" s="1"/>
  <c r="AF30" i="8" s="1"/>
  <c r="AF31" i="8" s="1"/>
  <c r="AF32" i="8" s="1"/>
  <c r="AF33" i="8" s="1"/>
  <c r="AF34" i="8" s="1"/>
  <c r="AF35" i="8" s="1"/>
  <c r="AF36" i="8" s="1"/>
  <c r="AF37" i="8" s="1"/>
  <c r="AF38" i="8" s="1"/>
  <c r="AF39" i="8" s="1"/>
  <c r="AF40" i="8" s="1"/>
  <c r="AF41" i="8" s="1"/>
  <c r="AF42" i="8" s="1"/>
  <c r="AF43" i="8" s="1"/>
  <c r="AF44" i="8" s="1"/>
  <c r="AF45" i="8" s="1"/>
  <c r="AF46" i="8" s="1"/>
  <c r="AF47" i="8" s="1"/>
  <c r="AF48" i="8" s="1"/>
  <c r="AF49" i="8" s="1"/>
  <c r="AF50" i="8" s="1"/>
  <c r="AF51" i="8" s="1"/>
  <c r="AF52" i="8" s="1"/>
  <c r="AF53" i="8" s="1"/>
  <c r="AF54" i="8" s="1"/>
  <c r="AF55" i="8" s="1"/>
  <c r="AC13" i="8"/>
  <c r="AC12" i="8" s="1"/>
  <c r="Z13" i="8"/>
  <c r="Y13" i="8"/>
  <c r="Y12" i="8" s="1"/>
  <c r="W13" i="8"/>
  <c r="V13" i="8"/>
  <c r="AR12" i="8"/>
  <c r="AQ12" i="8"/>
  <c r="AP12" i="8"/>
  <c r="AN12" i="8"/>
  <c r="AH12" i="8"/>
  <c r="AG12" i="8"/>
  <c r="AE12" i="8"/>
  <c r="Z12" i="8"/>
  <c r="X12" i="8"/>
  <c r="V12" i="8"/>
  <c r="W11" i="8" s="1"/>
  <c r="E12" i="8"/>
  <c r="AO11" i="8"/>
  <c r="AP11" i="8" s="1"/>
  <c r="AQ11" i="8" s="1"/>
  <c r="AR11" i="8" s="1"/>
  <c r="AS11" i="8" s="1"/>
  <c r="AT11" i="8" s="1"/>
  <c r="AU11" i="8" s="1"/>
  <c r="AH11" i="8"/>
  <c r="AI11" i="8" s="1"/>
  <c r="AJ11" i="8" s="1"/>
  <c r="AK11" i="8" s="1"/>
  <c r="AL11" i="8" s="1"/>
  <c r="AF11" i="8"/>
  <c r="AG11" i="8" s="1"/>
  <c r="Z11" i="8"/>
  <c r="AA11" i="8" s="1"/>
  <c r="AB11" i="8" s="1"/>
  <c r="AC11" i="8" s="1"/>
  <c r="Y11" i="8"/>
  <c r="X11" i="8"/>
  <c r="D7" i="8"/>
  <c r="J17" i="8" l="1"/>
  <c r="I16" i="8"/>
  <c r="AE14" i="8"/>
  <c r="AN14" i="8"/>
  <c r="V14" i="8"/>
  <c r="E175" i="8"/>
  <c r="E75" i="8"/>
  <c r="AE13" i="8"/>
  <c r="E92" i="8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E104" i="8" s="1"/>
  <c r="E105" i="8" s="1"/>
  <c r="E106" i="8" s="1"/>
  <c r="E107" i="8" s="1"/>
  <c r="E108" i="8" s="1"/>
  <c r="E109" i="8" s="1"/>
  <c r="E110" i="8" s="1"/>
  <c r="E111" i="8" s="1"/>
  <c r="E112" i="8" s="1"/>
  <c r="E113" i="8" s="1"/>
  <c r="E114" i="8" s="1"/>
  <c r="E115" i="8" s="1"/>
  <c r="E116" i="8" s="1"/>
  <c r="E117" i="8" s="1"/>
  <c r="E118" i="8" s="1"/>
  <c r="E119" i="8" s="1"/>
  <c r="E120" i="8" s="1"/>
  <c r="E121" i="8" s="1"/>
  <c r="H82" i="8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  <c r="H110" i="8" s="1"/>
  <c r="H111" i="8" s="1"/>
  <c r="H112" i="8" s="1"/>
  <c r="H113" i="8" s="1"/>
  <c r="H114" i="8" s="1"/>
  <c r="H115" i="8" s="1"/>
  <c r="H116" i="8" s="1"/>
  <c r="H117" i="8" s="1"/>
  <c r="H118" i="8" s="1"/>
  <c r="H119" i="8" s="1"/>
  <c r="H120" i="8" s="1"/>
  <c r="H121" i="8" s="1"/>
  <c r="H75" i="8"/>
  <c r="H74" i="8"/>
  <c r="H175" i="8"/>
  <c r="C175" i="8"/>
  <c r="C75" i="8"/>
  <c r="L24" i="4"/>
  <c r="L25" i="4" s="1"/>
  <c r="M29" i="4" s="1"/>
  <c r="M31" i="4" s="1"/>
  <c r="K24" i="4"/>
  <c r="K25" i="4" s="1"/>
  <c r="J24" i="4"/>
  <c r="I24" i="4"/>
  <c r="H24" i="4"/>
  <c r="G24" i="4"/>
  <c r="F24" i="4"/>
  <c r="D24" i="4"/>
  <c r="S35" i="7"/>
  <c r="R35" i="7"/>
  <c r="R36" i="7" s="1"/>
  <c r="Q35" i="7"/>
  <c r="Q36" i="7" s="1"/>
  <c r="P35" i="7"/>
  <c r="P36" i="7" s="1"/>
  <c r="O35" i="7"/>
  <c r="N35" i="7"/>
  <c r="N36" i="7" s="1"/>
  <c r="M35" i="7"/>
  <c r="M36" i="7" s="1"/>
  <c r="L35" i="7"/>
  <c r="L36" i="7" s="1"/>
  <c r="K35" i="7"/>
  <c r="J35" i="7"/>
  <c r="J36" i="7" s="1"/>
  <c r="I35" i="7"/>
  <c r="I36" i="7" s="1"/>
  <c r="H35" i="7"/>
  <c r="G35" i="7"/>
  <c r="F35" i="7"/>
  <c r="F36" i="7" s="1"/>
  <c r="E35" i="7"/>
  <c r="F23" i="7"/>
  <c r="G23" i="7" s="1"/>
  <c r="H23" i="7" s="1"/>
  <c r="I23" i="7" s="1"/>
  <c r="J23" i="7" s="1"/>
  <c r="K23" i="7" s="1"/>
  <c r="L23" i="7" s="1"/>
  <c r="M23" i="7" s="1"/>
  <c r="N23" i="7" s="1"/>
  <c r="O23" i="7" s="1"/>
  <c r="P23" i="7" s="1"/>
  <c r="Q23" i="7" s="1"/>
  <c r="R23" i="7" s="1"/>
  <c r="S23" i="7" s="1"/>
  <c r="T23" i="7" s="1"/>
  <c r="C29" i="7"/>
  <c r="P19" i="7"/>
  <c r="H19" i="7"/>
  <c r="C28" i="7"/>
  <c r="T39" i="7"/>
  <c r="S39" i="7"/>
  <c r="R39" i="7"/>
  <c r="Q39" i="7"/>
  <c r="P39" i="7"/>
  <c r="O39" i="7"/>
  <c r="N39" i="7"/>
  <c r="M39" i="7"/>
  <c r="L39" i="7"/>
  <c r="J39" i="7"/>
  <c r="G39" i="7"/>
  <c r="F39" i="7"/>
  <c r="E39" i="7"/>
  <c r="C16" i="7"/>
  <c r="F13" i="7" l="1"/>
  <c r="N13" i="7"/>
  <c r="L19" i="7"/>
  <c r="T19" i="7"/>
  <c r="J13" i="7"/>
  <c r="R13" i="7"/>
  <c r="T35" i="7"/>
  <c r="T36" i="7" s="1"/>
  <c r="M33" i="4"/>
  <c r="D7" i="11"/>
  <c r="D11" i="11" s="1"/>
  <c r="D13" i="11" s="1"/>
  <c r="G13" i="7"/>
  <c r="O13" i="7"/>
  <c r="K13" i="7"/>
  <c r="F19" i="7"/>
  <c r="J19" i="7"/>
  <c r="N19" i="7"/>
  <c r="R19" i="7"/>
  <c r="E13" i="7"/>
  <c r="I13" i="7"/>
  <c r="M13" i="7"/>
  <c r="Q13" i="7"/>
  <c r="G19" i="7"/>
  <c r="K19" i="7"/>
  <c r="O19" i="7"/>
  <c r="S19" i="7"/>
  <c r="H13" i="7"/>
  <c r="P13" i="7"/>
  <c r="S13" i="7"/>
  <c r="K39" i="7"/>
  <c r="K40" i="7" s="1"/>
  <c r="K41" i="7" s="1"/>
  <c r="K42" i="7" s="1"/>
  <c r="C13" i="7"/>
  <c r="C15" i="7" s="1"/>
  <c r="L13" i="7"/>
  <c r="T13" i="7"/>
  <c r="E19" i="7"/>
  <c r="I19" i="7"/>
  <c r="M19" i="7"/>
  <c r="Q19" i="7"/>
  <c r="J18" i="8"/>
  <c r="AN15" i="8"/>
  <c r="V15" i="8"/>
  <c r="AE15" i="8"/>
  <c r="I17" i="8"/>
  <c r="I42" i="7"/>
  <c r="H41" i="7"/>
  <c r="L40" i="7"/>
  <c r="L41" i="7" s="1"/>
  <c r="P40" i="7"/>
  <c r="P41" i="7" s="1"/>
  <c r="P42" i="7" s="1"/>
  <c r="T40" i="7"/>
  <c r="T41" i="7" s="1"/>
  <c r="G36" i="7"/>
  <c r="K36" i="7"/>
  <c r="O36" i="7"/>
  <c r="S36" i="7"/>
  <c r="E40" i="7"/>
  <c r="E41" i="7" s="1"/>
  <c r="M40" i="7"/>
  <c r="M41" i="7" s="1"/>
  <c r="Q40" i="7"/>
  <c r="Q41" i="7" s="1"/>
  <c r="C17" i="7"/>
  <c r="J40" i="7"/>
  <c r="J41" i="7" s="1"/>
  <c r="J42" i="7" s="1"/>
  <c r="R40" i="7"/>
  <c r="R41" i="7" s="1"/>
  <c r="R42" i="7" s="1"/>
  <c r="G40" i="7"/>
  <c r="G41" i="7" s="1"/>
  <c r="O40" i="7"/>
  <c r="O41" i="7" s="1"/>
  <c r="O42" i="7" s="1"/>
  <c r="C30" i="7"/>
  <c r="F41" i="7"/>
  <c r="N40" i="7"/>
  <c r="N41" i="7" s="1"/>
  <c r="N42" i="7" s="1"/>
  <c r="S40" i="7"/>
  <c r="S41" i="7" s="1"/>
  <c r="S42" i="7" s="1"/>
  <c r="M34" i="4" l="1"/>
  <c r="M53" i="4" s="1"/>
  <c r="M55" i="4" s="1"/>
  <c r="D15" i="11" s="1"/>
  <c r="D17" i="11" s="1"/>
  <c r="D21" i="11" s="1"/>
  <c r="C37" i="7"/>
  <c r="C24" i="4" s="1"/>
  <c r="C19" i="7"/>
  <c r="AN16" i="8"/>
  <c r="V16" i="8"/>
  <c r="I18" i="8"/>
  <c r="J19" i="8"/>
  <c r="AE16" i="8"/>
  <c r="R43" i="7"/>
  <c r="M42" i="7"/>
  <c r="M43" i="7" s="1"/>
  <c r="H42" i="7"/>
  <c r="H43" i="7" s="1"/>
  <c r="F42" i="7"/>
  <c r="F43" i="7" s="1"/>
  <c r="S43" i="7"/>
  <c r="J43" i="7"/>
  <c r="K43" i="7"/>
  <c r="O43" i="7"/>
  <c r="Q42" i="7"/>
  <c r="Q43" i="7" s="1"/>
  <c r="E42" i="7"/>
  <c r="E43" i="7" s="1"/>
  <c r="T42" i="7"/>
  <c r="T43" i="7" s="1"/>
  <c r="L42" i="7"/>
  <c r="L43" i="7" s="1"/>
  <c r="G42" i="7"/>
  <c r="G43" i="7" s="1"/>
  <c r="I43" i="7"/>
  <c r="N43" i="7"/>
  <c r="P43" i="7"/>
  <c r="J20" i="8" l="1"/>
  <c r="AE17" i="8"/>
  <c r="V17" i="8"/>
  <c r="I19" i="8"/>
  <c r="AN17" i="8"/>
  <c r="C21" i="4"/>
  <c r="C20" i="4"/>
  <c r="J21" i="8" l="1"/>
  <c r="V18" i="8"/>
  <c r="AE18" i="8"/>
  <c r="AN18" i="8"/>
  <c r="I20" i="8"/>
  <c r="D54" i="4"/>
  <c r="E39" i="4"/>
  <c r="J22" i="8" l="1"/>
  <c r="I21" i="8"/>
  <c r="AN19" i="8"/>
  <c r="V19" i="8"/>
  <c r="AE19" i="8"/>
  <c r="J30" i="4"/>
  <c r="J23" i="8" l="1"/>
  <c r="AE20" i="8"/>
  <c r="AN20" i="8"/>
  <c r="V20" i="8"/>
  <c r="I22" i="8"/>
  <c r="K30" i="4"/>
  <c r="D21" i="4"/>
  <c r="D20" i="4"/>
  <c r="J51" i="4"/>
  <c r="K52" i="4"/>
  <c r="I23" i="8" l="1"/>
  <c r="AN21" i="8"/>
  <c r="V21" i="8"/>
  <c r="J24" i="8"/>
  <c r="AE21" i="8"/>
  <c r="E20" i="4"/>
  <c r="E21" i="4"/>
  <c r="F21" i="4" s="1"/>
  <c r="G21" i="4" s="1"/>
  <c r="H21" i="4" s="1"/>
  <c r="I21" i="4" s="1"/>
  <c r="I23" i="4" s="1"/>
  <c r="D23" i="4"/>
  <c r="K51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I24" i="8" l="1"/>
  <c r="J25" i="8"/>
  <c r="V22" i="8"/>
  <c r="AN22" i="8"/>
  <c r="AE22" i="8"/>
  <c r="F20" i="4"/>
  <c r="J21" i="4"/>
  <c r="AE23" i="8" l="1"/>
  <c r="V23" i="8"/>
  <c r="I25" i="8"/>
  <c r="J26" i="8"/>
  <c r="AN23" i="8"/>
  <c r="G20" i="4"/>
  <c r="F6" i="4"/>
  <c r="E7" i="4"/>
  <c r="F7" i="4" s="1"/>
  <c r="C8" i="4"/>
  <c r="F23" i="4"/>
  <c r="G23" i="4"/>
  <c r="H23" i="4"/>
  <c r="C25" i="4"/>
  <c r="G31" i="4"/>
  <c r="G33" i="4" s="1"/>
  <c r="G34" i="4" s="1"/>
  <c r="G53" i="4" s="1"/>
  <c r="D39" i="4"/>
  <c r="D41" i="4" s="1"/>
  <c r="F39" i="4"/>
  <c r="F41" i="4" s="1"/>
  <c r="H41" i="4"/>
  <c r="I41" i="4"/>
  <c r="D47" i="4"/>
  <c r="E47" i="4"/>
  <c r="F47" i="4"/>
  <c r="G47" i="4"/>
  <c r="G54" i="4" s="1"/>
  <c r="H54" i="4"/>
  <c r="E54" i="4"/>
  <c r="F54" i="4"/>
  <c r="I54" i="4"/>
  <c r="J27" i="8" l="1"/>
  <c r="AN24" i="8"/>
  <c r="V24" i="8"/>
  <c r="I26" i="8"/>
  <c r="AE24" i="8"/>
  <c r="H20" i="4"/>
  <c r="G25" i="4"/>
  <c r="G39" i="4"/>
  <c r="D25" i="4"/>
  <c r="D29" i="4" s="1"/>
  <c r="D31" i="4" s="1"/>
  <c r="D33" i="4" s="1"/>
  <c r="D34" i="4" s="1"/>
  <c r="D53" i="4" s="1"/>
  <c r="E41" i="4"/>
  <c r="F43" i="4"/>
  <c r="E24" i="4"/>
  <c r="E8" i="4"/>
  <c r="C16" i="4" s="1"/>
  <c r="F25" i="4"/>
  <c r="F8" i="4"/>
  <c r="D9" i="3"/>
  <c r="I43" i="4"/>
  <c r="I44" i="4" s="1"/>
  <c r="E43" i="4"/>
  <c r="H43" i="4"/>
  <c r="E25" i="4" l="1"/>
  <c r="E29" i="4" s="1"/>
  <c r="E31" i="4" s="1"/>
  <c r="E33" i="4" s="1"/>
  <c r="E34" i="4" s="1"/>
  <c r="E53" i="4" s="1"/>
  <c r="H29" i="4"/>
  <c r="H31" i="4" s="1"/>
  <c r="H33" i="4" s="1"/>
  <c r="H34" i="4" s="1"/>
  <c r="H53" i="4" s="1"/>
  <c r="AN25" i="8"/>
  <c r="AE25" i="8"/>
  <c r="V25" i="8"/>
  <c r="J28" i="8"/>
  <c r="I27" i="8"/>
  <c r="I20" i="4"/>
  <c r="H25" i="4"/>
  <c r="G41" i="4"/>
  <c r="F29" i="4"/>
  <c r="F31" i="4" s="1"/>
  <c r="F33" i="4" s="1"/>
  <c r="F34" i="4" s="1"/>
  <c r="F53" i="4" s="1"/>
  <c r="F44" i="4"/>
  <c r="F52" i="4" s="1"/>
  <c r="F51" i="4"/>
  <c r="G43" i="4"/>
  <c r="G44" i="4" s="1"/>
  <c r="G52" i="4" s="1"/>
  <c r="D44" i="4"/>
  <c r="D52" i="4" s="1"/>
  <c r="D51" i="4"/>
  <c r="H44" i="4"/>
  <c r="H52" i="4" s="1"/>
  <c r="H51" i="4"/>
  <c r="E44" i="4"/>
  <c r="E52" i="4" s="1"/>
  <c r="E51" i="4"/>
  <c r="I51" i="4"/>
  <c r="I52" i="4"/>
  <c r="I29" i="4" l="1"/>
  <c r="I31" i="4" s="1"/>
  <c r="J29" i="8"/>
  <c r="I28" i="8"/>
  <c r="AN26" i="8"/>
  <c r="V26" i="8"/>
  <c r="AE26" i="8"/>
  <c r="I25" i="4"/>
  <c r="J29" i="4" s="1"/>
  <c r="D55" i="4"/>
  <c r="F55" i="4"/>
  <c r="G51" i="4"/>
  <c r="G55" i="4" s="1"/>
  <c r="H55" i="4"/>
  <c r="E55" i="4"/>
  <c r="I33" i="4" l="1"/>
  <c r="I34" i="4" s="1"/>
  <c r="I53" i="4" s="1"/>
  <c r="I55" i="4" s="1"/>
  <c r="J31" i="4"/>
  <c r="J33" i="4" s="1"/>
  <c r="J30" i="8"/>
  <c r="I29" i="8"/>
  <c r="AE27" i="8"/>
  <c r="V27" i="8"/>
  <c r="AN27" i="8"/>
  <c r="J25" i="4"/>
  <c r="K29" i="4" l="1"/>
  <c r="K31" i="4" s="1"/>
  <c r="K33" i="4" s="1"/>
  <c r="K34" i="4" s="1"/>
  <c r="L29" i="4"/>
  <c r="L31" i="4" s="1"/>
  <c r="J34" i="4"/>
  <c r="J53" i="4" s="1"/>
  <c r="J31" i="8"/>
  <c r="AE28" i="8"/>
  <c r="I30" i="8"/>
  <c r="AN28" i="8"/>
  <c r="V28" i="8"/>
  <c r="L33" i="4" l="1"/>
  <c r="D7" i="10"/>
  <c r="D11" i="10" s="1"/>
  <c r="D13" i="10" s="1"/>
  <c r="K53" i="4"/>
  <c r="D7" i="3"/>
  <c r="D11" i="3" s="1"/>
  <c r="D13" i="3" s="1"/>
  <c r="J32" i="8"/>
  <c r="I31" i="8"/>
  <c r="AE29" i="8"/>
  <c r="AN29" i="8"/>
  <c r="V29" i="8"/>
  <c r="K55" i="4" l="1"/>
  <c r="D15" i="3" s="1"/>
  <c r="D17" i="3" s="1"/>
  <c r="D21" i="3" s="1"/>
  <c r="L34" i="4"/>
  <c r="L53" i="4" s="1"/>
  <c r="L55" i="4" s="1"/>
  <c r="D15" i="10" s="1"/>
  <c r="D17" i="10" s="1"/>
  <c r="D21" i="10" s="1"/>
  <c r="J55" i="4"/>
  <c r="AE30" i="8"/>
  <c r="J33" i="8"/>
  <c r="V30" i="8"/>
  <c r="I32" i="8"/>
  <c r="AN30" i="8"/>
  <c r="I33" i="8" l="1"/>
  <c r="AN31" i="8"/>
  <c r="V31" i="8"/>
  <c r="J34" i="8"/>
  <c r="AE31" i="8"/>
  <c r="J35" i="8" l="1"/>
  <c r="I34" i="8"/>
  <c r="AN32" i="8"/>
  <c r="V32" i="8"/>
  <c r="AE32" i="8"/>
  <c r="AN33" i="8" l="1"/>
  <c r="AE33" i="8"/>
  <c r="V33" i="8"/>
  <c r="J36" i="8"/>
  <c r="I35" i="8"/>
  <c r="AE34" i="8" l="1"/>
  <c r="I36" i="8"/>
  <c r="V34" i="8"/>
  <c r="J37" i="8"/>
  <c r="AN34" i="8"/>
  <c r="I37" i="8" l="1"/>
  <c r="AN35" i="8"/>
  <c r="AE35" i="8"/>
  <c r="V35" i="8"/>
  <c r="J38" i="8"/>
  <c r="J39" i="8" l="1"/>
  <c r="I38" i="8"/>
  <c r="AN36" i="8"/>
  <c r="AE36" i="8"/>
  <c r="V36" i="8"/>
  <c r="J40" i="8" l="1"/>
  <c r="AE37" i="8"/>
  <c r="AN37" i="8"/>
  <c r="V37" i="8"/>
  <c r="I39" i="8"/>
  <c r="AE38" i="8" l="1"/>
  <c r="I40" i="8"/>
  <c r="AN38" i="8"/>
  <c r="V38" i="8"/>
  <c r="J41" i="8"/>
  <c r="AE39" i="8" l="1"/>
  <c r="J42" i="8"/>
  <c r="I41" i="8"/>
  <c r="AN39" i="8"/>
  <c r="V39" i="8"/>
  <c r="J43" i="8" l="1"/>
  <c r="AE40" i="8"/>
  <c r="AN40" i="8"/>
  <c r="I42" i="8"/>
  <c r="V40" i="8"/>
  <c r="AN41" i="8" l="1"/>
  <c r="AE41" i="8"/>
  <c r="V41" i="8"/>
  <c r="J44" i="8"/>
  <c r="I43" i="8"/>
  <c r="I44" i="8" l="1"/>
  <c r="AN42" i="8"/>
  <c r="AE42" i="8"/>
  <c r="V42" i="8"/>
  <c r="J45" i="8"/>
  <c r="I45" i="8" l="1"/>
  <c r="J46" i="8"/>
  <c r="AN43" i="8"/>
  <c r="V43" i="8"/>
  <c r="AE43" i="8"/>
  <c r="AN44" i="8" l="1"/>
  <c r="V44" i="8"/>
  <c r="I46" i="8"/>
  <c r="AE44" i="8"/>
  <c r="J47" i="8"/>
  <c r="I47" i="8" l="1"/>
  <c r="AN45" i="8"/>
  <c r="V45" i="8"/>
  <c r="J48" i="8"/>
  <c r="AE45" i="8"/>
  <c r="J49" i="8" l="1"/>
  <c r="I48" i="8"/>
  <c r="AN46" i="8"/>
  <c r="V46" i="8"/>
  <c r="AE46" i="8"/>
  <c r="I49" i="8" l="1"/>
  <c r="J50" i="8"/>
  <c r="AN47" i="8"/>
  <c r="AE47" i="8"/>
  <c r="V47" i="8"/>
  <c r="J51" i="8" l="1"/>
  <c r="I50" i="8"/>
  <c r="V48" i="8"/>
  <c r="AE48" i="8"/>
  <c r="AN48" i="8"/>
  <c r="AN49" i="8" l="1"/>
  <c r="AE49" i="8"/>
  <c r="V49" i="8"/>
  <c r="I51" i="8"/>
  <c r="J52" i="8"/>
  <c r="J53" i="8" l="1"/>
  <c r="AN50" i="8"/>
  <c r="V50" i="8"/>
  <c r="I52" i="8"/>
  <c r="AE50" i="8"/>
  <c r="J54" i="8" l="1"/>
  <c r="AN51" i="8"/>
  <c r="AE51" i="8"/>
  <c r="V51" i="8"/>
  <c r="I53" i="8"/>
  <c r="J55" i="8" l="1"/>
  <c r="AE52" i="8"/>
  <c r="V52" i="8"/>
  <c r="I54" i="8"/>
  <c r="AN52" i="8"/>
  <c r="AN53" i="8" l="1"/>
  <c r="AE53" i="8"/>
  <c r="V53" i="8"/>
  <c r="I55" i="8"/>
  <c r="J56" i="8"/>
  <c r="I76" i="8" l="1"/>
  <c r="AN54" i="8"/>
  <c r="AE54" i="8"/>
  <c r="J57" i="8"/>
  <c r="V54" i="8"/>
  <c r="AN55" i="8" l="1"/>
  <c r="AE55" i="8"/>
  <c r="V55" i="8"/>
  <c r="I77" i="8"/>
</calcChain>
</file>

<file path=xl/comments1.xml><?xml version="1.0" encoding="utf-8"?>
<comments xmlns="http://schemas.openxmlformats.org/spreadsheetml/2006/main">
  <authors>
    <author>FPL_User</author>
  </authors>
  <commentList>
    <comment ref="M12" authorId="0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Global Insight Price Indices Data from the February 2007 Trend Forecast - A.Sharma
</t>
        </r>
      </text>
    </comment>
  </commentList>
</comments>
</file>

<file path=xl/sharedStrings.xml><?xml version="1.0" encoding="utf-8"?>
<sst xmlns="http://schemas.openxmlformats.org/spreadsheetml/2006/main" count="329" uniqueCount="172">
  <si>
    <t xml:space="preserve"> </t>
  </si>
  <si>
    <t xml:space="preserve">Jurisdictional Adjusted Rate Base </t>
  </si>
  <si>
    <t>Rate of Return on Rate Base</t>
  </si>
  <si>
    <t>Required Jurisdictional Net Operating Income</t>
  </si>
  <si>
    <t>Required Net Operating Income</t>
  </si>
  <si>
    <t xml:space="preserve">Jurisdictional Adjusted Net Operating Income (Loss) </t>
  </si>
  <si>
    <t xml:space="preserve">Net Operating Income Deficiency (Excess) </t>
  </si>
  <si>
    <t xml:space="preserve">Net Operating Income Multiplier </t>
  </si>
  <si>
    <t>Capital Structure</t>
  </si>
  <si>
    <t>Ratio</t>
  </si>
  <si>
    <t>Cost Rate</t>
  </si>
  <si>
    <t xml:space="preserve"> Wtd Cost Rate</t>
  </si>
  <si>
    <t>Pre Tax COC</t>
  </si>
  <si>
    <t>Long Term Debt</t>
  </si>
  <si>
    <t>Common Equity</t>
  </si>
  <si>
    <t xml:space="preserve">   Total</t>
  </si>
  <si>
    <t>Assumptions</t>
  </si>
  <si>
    <t>Income Tax Rate</t>
  </si>
  <si>
    <t>Production Depreciation Rate</t>
  </si>
  <si>
    <t>Transmission Depreciation Rate</t>
  </si>
  <si>
    <t>Rate of Return</t>
  </si>
  <si>
    <t>Net Plant</t>
  </si>
  <si>
    <t>12/31/2014</t>
  </si>
  <si>
    <t>Transmission Plant</t>
  </si>
  <si>
    <t>Transmission Reserve</t>
  </si>
  <si>
    <t>Deferred Taxes</t>
  </si>
  <si>
    <t xml:space="preserve">     Net Plant</t>
  </si>
  <si>
    <t>Average Rate Base</t>
  </si>
  <si>
    <t>Juris Factor</t>
  </si>
  <si>
    <t>Juris Rate Base</t>
  </si>
  <si>
    <t>Juris Interest Expense</t>
  </si>
  <si>
    <t>Income Tax - Interest Expense</t>
  </si>
  <si>
    <t>Operating Expenses</t>
  </si>
  <si>
    <t>Taxes Other Than Income Taxes - Prop Tax</t>
  </si>
  <si>
    <t xml:space="preserve">   Total Operating Expenses</t>
  </si>
  <si>
    <t>Juris Operating Expenses</t>
  </si>
  <si>
    <t>Income Tax - Operating Expenses</t>
  </si>
  <si>
    <t>Other Income Taxes</t>
  </si>
  <si>
    <t>Juris Other Income Taxes</t>
  </si>
  <si>
    <t>Juris Net Operating Income</t>
  </si>
  <si>
    <t xml:space="preserve">    Juris Net Operating Income</t>
  </si>
  <si>
    <t>Line No.</t>
  </si>
  <si>
    <t>WCEC3 Revenue Requirement Calculation</t>
  </si>
  <si>
    <t>12/31/2013- 12/31/2014</t>
  </si>
  <si>
    <t>12/31/2012- 12/31/2013</t>
  </si>
  <si>
    <t>1/01/2012- 5/31/2012</t>
  </si>
  <si>
    <t>12/31/2011- 12/31/2012</t>
  </si>
  <si>
    <t>6/01/2011- 5/31/2012</t>
  </si>
  <si>
    <t>6/01/2011- 12/31/2011</t>
  </si>
  <si>
    <t>Depreciation</t>
  </si>
  <si>
    <t>Other O&amp;M - FOM, CAP, VOM,  Prop Ins</t>
  </si>
  <si>
    <t>Production Reserve</t>
  </si>
  <si>
    <t>Production Plant</t>
  </si>
  <si>
    <t>12/31/2016</t>
  </si>
  <si>
    <t>12/31/2013</t>
  </si>
  <si>
    <t>12/31/2012</t>
  </si>
  <si>
    <t>5/31/2012</t>
  </si>
  <si>
    <t>12/31/2011</t>
  </si>
  <si>
    <t>6/01/2011</t>
  </si>
  <si>
    <t>Income Taxes</t>
  </si>
  <si>
    <t>After Tax COC</t>
  </si>
  <si>
    <t>Line
 No.</t>
  </si>
  <si>
    <t>12/31/2015</t>
  </si>
  <si>
    <t xml:space="preserve">Note: </t>
  </si>
  <si>
    <t>The Rate of Return was calculated using the Settlement Agreement ROE of 10.5%, as approved in Order No. PSC-13-0023-S-EI.</t>
  </si>
  <si>
    <t>12/31/2014- 12/31/2015</t>
  </si>
  <si>
    <t>Florida Power &amp; Light Company</t>
  </si>
  <si>
    <t>Calculation of Def Tax Asset/(Liability) Balance WCEC 3</t>
  </si>
  <si>
    <t>Production &amp; Transmission Plant</t>
  </si>
  <si>
    <t>In Srv Date</t>
  </si>
  <si>
    <t>Period Ending</t>
  </si>
  <si>
    <t>Plant</t>
  </si>
  <si>
    <t>a</t>
  </si>
  <si>
    <t>AFUDC Equity</t>
  </si>
  <si>
    <t>b</t>
  </si>
  <si>
    <t>AFUDC Debt</t>
  </si>
  <si>
    <t>c</t>
  </si>
  <si>
    <t>Plant Balance - Per Books</t>
  </si>
  <si>
    <t>e=sum(a:c)</t>
  </si>
  <si>
    <t>e</t>
  </si>
  <si>
    <t>Less: AFUDC Equity</t>
  </si>
  <si>
    <t>Less: AFUDC Debt</t>
  </si>
  <si>
    <t xml:space="preserve">Add: CPI </t>
  </si>
  <si>
    <t>d</t>
  </si>
  <si>
    <t>Plant Balance - Per Tax</t>
  </si>
  <si>
    <t>f=a+d</t>
  </si>
  <si>
    <t>Book Depreciation Rate - Production</t>
  </si>
  <si>
    <t>Tax Depreciation Rate - Production</t>
  </si>
  <si>
    <t>Deferred Tax Rate</t>
  </si>
  <si>
    <t>After Income Tax Rate</t>
  </si>
  <si>
    <t>Deferred Tax Balance Calculations:</t>
  </si>
  <si>
    <t>Beginning Balance:</t>
  </si>
  <si>
    <t>Debt AFUDC</t>
  </si>
  <si>
    <t>CPI</t>
  </si>
  <si>
    <t>Total Beginning Balance</t>
  </si>
  <si>
    <t>Deferred Tax Activity:</t>
  </si>
  <si>
    <t>Addback Book Depreciation</t>
  </si>
  <si>
    <t>Deduct Tax Depreciation</t>
  </si>
  <si>
    <t>Net Timing Difference</t>
  </si>
  <si>
    <t>Deferred Tax Activity for Period</t>
  </si>
  <si>
    <t>Deferred Tax Asset / (Liability) Balance End of Period</t>
  </si>
  <si>
    <t>Permanent Difference AFUDC Equity</t>
  </si>
  <si>
    <t>Tax Effect</t>
  </si>
  <si>
    <t>AFUDC Equity Gross up for Income Taxes</t>
  </si>
  <si>
    <t>proof</t>
  </si>
  <si>
    <t>variance</t>
  </si>
  <si>
    <t>INPUT SHEET #1</t>
  </si>
  <si>
    <t>INFLATION MULTIPLIER</t>
  </si>
  <si>
    <t>GENERAL  ASSUMPTIONS</t>
  </si>
  <si>
    <t>I)  CPI</t>
  </si>
  <si>
    <t>II)  AVG HOURLY COMPENSATION</t>
  </si>
  <si>
    <t>III)  PPI CAPITAL</t>
  </si>
  <si>
    <t>PROJECT TITLE:</t>
  </si>
  <si>
    <t>BASE YR</t>
  </si>
  <si>
    <t xml:space="preserve">Note: See Economic Evaluation Book for Explanations </t>
  </si>
  <si>
    <t>and Other Price Indices</t>
  </si>
  <si>
    <t>I)</t>
  </si>
  <si>
    <t>COMPOSITE INCOME TAX RATE</t>
  </si>
  <si>
    <t>V) INFLATION FORECAST AS OF:</t>
  </si>
  <si>
    <t xml:space="preserve">   STATE INCOME TAX RATE</t>
  </si>
  <si>
    <t>YEAR</t>
  </si>
  <si>
    <t>CPI (All Urban Consumers)</t>
  </si>
  <si>
    <t>Compensation per Hour</t>
  </si>
  <si>
    <t>Public Util Private Fixed Invsmt</t>
  </si>
  <si>
    <t xml:space="preserve">   FEDERAL INCOME TAX RATE</t>
  </si>
  <si>
    <t>II)</t>
  </si>
  <si>
    <t>COST OF CAPITAL AS OF:</t>
  </si>
  <si>
    <t>LONG LIVE</t>
  </si>
  <si>
    <t>ASSETS</t>
  </si>
  <si>
    <t>SOURCE</t>
  </si>
  <si>
    <t>WEIGHT</t>
  </si>
  <si>
    <t>COST</t>
  </si>
  <si>
    <t>WTD COST</t>
  </si>
  <si>
    <t>AFTER TAX</t>
  </si>
  <si>
    <t>DEBT</t>
  </si>
  <si>
    <t>PREFERRED</t>
  </si>
  <si>
    <t>COMMON</t>
  </si>
  <si>
    <t>TOTAL</t>
  </si>
  <si>
    <t>DISCOUNT RATE:</t>
  </si>
  <si>
    <t>III)</t>
  </si>
  <si>
    <t>PROPERTY TAXES</t>
  </si>
  <si>
    <t xml:space="preserve">PROPERTY INSURANCE </t>
  </si>
  <si>
    <t>IV)</t>
  </si>
  <si>
    <t>TAX DEPRECIATION RATES</t>
  </si>
  <si>
    <t>Cum. Dep</t>
  </si>
  <si>
    <t xml:space="preserve">Reassign Base Year ? </t>
  </si>
  <si>
    <t>Property Ins</t>
  </si>
  <si>
    <t>Property Tax</t>
  </si>
  <si>
    <t>Property Insurance</t>
  </si>
  <si>
    <t>12/31/2015- 12/31/2016</t>
  </si>
  <si>
    <t>Taxes Other Than Income Taxes - Prop Tax (REVISED)</t>
  </si>
  <si>
    <t xml:space="preserve">2015 Revenue Requirement </t>
  </si>
  <si>
    <t>12/31/2016- 12/31/2017</t>
  </si>
  <si>
    <t>12/31/2017- 12/31/2018</t>
  </si>
  <si>
    <t>12/31/2017</t>
  </si>
  <si>
    <t>12/31/2018</t>
  </si>
  <si>
    <t>2016</t>
  </si>
  <si>
    <t>2017</t>
  </si>
  <si>
    <t>2018</t>
  </si>
  <si>
    <t>12/31/2015- 12/31/2017</t>
  </si>
  <si>
    <t>12/31/2019</t>
  </si>
  <si>
    <t>12/31/2015- 12/31/2018</t>
  </si>
  <si>
    <t xml:space="preserve">Other Income Taxes </t>
  </si>
  <si>
    <t>OPC 015439</t>
  </si>
  <si>
    <t>FPL RC-16</t>
  </si>
  <si>
    <t>OPC 015440</t>
  </si>
  <si>
    <t>OPC 015441</t>
  </si>
  <si>
    <t>OPC 015442</t>
  </si>
  <si>
    <t>OPC 015443</t>
  </si>
  <si>
    <t>OPC 015444</t>
  </si>
  <si>
    <t>OPC 015446</t>
  </si>
  <si>
    <t>OPC 015445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</si>
</sst>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#,##0.00000"/>
    <numFmt numFmtId="166" formatCode="&quot;$&quot;#,##0"/>
    <numFmt numFmtId="167" formatCode="0.00000%"/>
    <numFmt numFmtId="168" formatCode="0.000000"/>
    <numFmt numFmtId="169" formatCode="[$-409]mmm\-yy;@"/>
    <numFmt numFmtId="170" formatCode="0.0000%"/>
    <numFmt numFmtId="171" formatCode="0.000_)"/>
    <numFmt numFmtId="172" formatCode="_-* #,##0.00\ _D_M_-;\-* #,##0.00\ _D_M_-;_-* &quot;-&quot;??\ _D_M_-;_-@_-"/>
    <numFmt numFmtId="173" formatCode="_-* #,##0.00\ &quot;DM&quot;_-;\-* #,##0.00\ &quot;DM&quot;_-;_-* &quot;-&quot;??\ &quot;DM&quot;_-;_-@_-"/>
    <numFmt numFmtId="174" formatCode="&quot;$&quot;#,##0\ ;\(&quot;$&quot;#,##0\)"/>
    <numFmt numFmtId="175" formatCode="0.00_)"/>
    <numFmt numFmtId="176" formatCode="0.0%"/>
    <numFmt numFmtId="177" formatCode="&quot;ESTIMATES STATED IN  &quot;0&quot; DOLLARS&quot;"/>
    <numFmt numFmtId="178" formatCode="0_)"/>
    <numFmt numFmtId="179" formatCode="#,##0.0000_);\(#,##0.0000\)"/>
    <numFmt numFmtId="180" formatCode="[$-409]mmmm\ d\,\ yyyy;@"/>
    <numFmt numFmtId="181" formatCode="General_)"/>
    <numFmt numFmtId="182" formatCode="#,##0.000_);\(#,##0.000\)"/>
    <numFmt numFmtId="183" formatCode="_(&quot;$&quot;* #,##0_);_(&quot;$&quot;* \(#,##0\);_(&quot;$&quot;* &quot;-&quot;??_);_(@_)"/>
    <numFmt numFmtId="184" formatCode="_(* #,##0_);_(* \(#,##0\);_(* &quot;-&quot;??_);_(@_)"/>
  </numFmts>
  <fonts count="58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ms Rmn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sz val="10"/>
      <name val="Times New Roman"/>
      <family val="1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0"/>
      <color indexed="22"/>
      <name val="Arial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Arial"/>
      <family val="2"/>
    </font>
    <font>
      <sz val="10"/>
      <color indexed="8"/>
      <name val="Times New Roman"/>
      <family val="2"/>
    </font>
    <font>
      <sz val="10"/>
      <name val="MS Sans Serif"/>
      <family val="2"/>
    </font>
    <font>
      <sz val="12"/>
      <name val="Helv"/>
    </font>
    <font>
      <b/>
      <sz val="11"/>
      <color indexed="63"/>
      <name val="Calibri"/>
      <family val="2"/>
    </font>
    <font>
      <sz val="14"/>
      <name val="B Times Bold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theme="0"/>
      <name val="Arial"/>
      <family val="2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8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564">
    <xf numFmtId="0" fontId="0" fillId="0" borderId="0"/>
    <xf numFmtId="44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168" fontId="3" fillId="0" borderId="0">
      <alignment horizontal="left" wrapText="1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168" fontId="3" fillId="0" borderId="0">
      <alignment horizontal="left" wrapText="1"/>
    </xf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0" fontId="9" fillId="15" borderId="0" applyNumberFormat="0" applyBorder="0" applyAlignment="0" applyProtection="0"/>
    <xf numFmtId="0" fontId="1" fillId="3" borderId="0" applyNumberFormat="0" applyBorder="0" applyAlignment="0" applyProtection="0"/>
    <xf numFmtId="0" fontId="9" fillId="16" borderId="0" applyNumberFormat="0" applyBorder="0" applyAlignment="0" applyProtection="0"/>
    <xf numFmtId="0" fontId="1" fillId="5" borderId="0" applyNumberFormat="0" applyBorder="0" applyAlignment="0" applyProtection="0"/>
    <xf numFmtId="0" fontId="9" fillId="17" borderId="0" applyNumberFormat="0" applyBorder="0" applyAlignment="0" applyProtection="0"/>
    <xf numFmtId="0" fontId="1" fillId="7" borderId="0" applyNumberFormat="0" applyBorder="0" applyAlignment="0" applyProtection="0"/>
    <xf numFmtId="0" fontId="9" fillId="18" borderId="0" applyNumberFormat="0" applyBorder="0" applyAlignment="0" applyProtection="0"/>
    <xf numFmtId="0" fontId="1" fillId="9" borderId="0" applyNumberFormat="0" applyBorder="0" applyAlignment="0" applyProtection="0"/>
    <xf numFmtId="0" fontId="9" fillId="19" borderId="0" applyNumberFormat="0" applyBorder="0" applyAlignment="0" applyProtection="0"/>
    <xf numFmtId="0" fontId="1" fillId="11" borderId="0" applyNumberFormat="0" applyBorder="0" applyAlignment="0" applyProtection="0"/>
    <xf numFmtId="0" fontId="9" fillId="20" borderId="0" applyNumberFormat="0" applyBorder="0" applyAlignment="0" applyProtection="0"/>
    <xf numFmtId="0" fontId="1" fillId="13" borderId="0" applyNumberFormat="0" applyBorder="0" applyAlignment="0" applyProtection="0"/>
    <xf numFmtId="0" fontId="9" fillId="21" borderId="0" applyNumberFormat="0" applyBorder="0" applyAlignment="0" applyProtection="0"/>
    <xf numFmtId="0" fontId="1" fillId="4" borderId="0" applyNumberFormat="0" applyBorder="0" applyAlignment="0" applyProtection="0"/>
    <xf numFmtId="0" fontId="9" fillId="16" borderId="0" applyNumberFormat="0" applyBorder="0" applyAlignment="0" applyProtection="0"/>
    <xf numFmtId="0" fontId="1" fillId="6" borderId="0" applyNumberFormat="0" applyBorder="0" applyAlignment="0" applyProtection="0"/>
    <xf numFmtId="0" fontId="9" fillId="22" borderId="0" applyNumberFormat="0" applyBorder="0" applyAlignment="0" applyProtection="0"/>
    <xf numFmtId="0" fontId="1" fillId="8" borderId="0" applyNumberFormat="0" applyBorder="0" applyAlignment="0" applyProtection="0"/>
    <xf numFmtId="0" fontId="9" fillId="23" borderId="0" applyNumberFormat="0" applyBorder="0" applyAlignment="0" applyProtection="0"/>
    <xf numFmtId="0" fontId="1" fillId="10" borderId="0" applyNumberFormat="0" applyBorder="0" applyAlignment="0" applyProtection="0"/>
    <xf numFmtId="0" fontId="9" fillId="21" borderId="0" applyNumberFormat="0" applyBorder="0" applyAlignment="0" applyProtection="0"/>
    <xf numFmtId="0" fontId="1" fillId="12" borderId="0" applyNumberFormat="0" applyBorder="0" applyAlignment="0" applyProtection="0"/>
    <xf numFmtId="0" fontId="9" fillId="24" borderId="0" applyNumberFormat="0" applyBorder="0" applyAlignment="0" applyProtection="0"/>
    <xf numFmtId="0" fontId="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0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4" fillId="30" borderId="0" applyNumberFormat="0" applyBorder="0" applyAlignment="0" applyProtection="0"/>
    <xf numFmtId="0" fontId="3" fillId="41" borderId="6"/>
    <xf numFmtId="0" fontId="15" fillId="0" borderId="0"/>
    <xf numFmtId="0" fontId="16" fillId="42" borderId="7" applyNumberFormat="0" applyAlignment="0" applyProtection="0"/>
    <xf numFmtId="0" fontId="17" fillId="31" borderId="8" applyNumberFormat="0" applyAlignment="0" applyProtection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37" fontId="10" fillId="0" borderId="0"/>
    <xf numFmtId="39" fontId="10" fillId="0" borderId="0"/>
    <xf numFmtId="37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" fillId="43" borderId="6"/>
    <xf numFmtId="42" fontId="1" fillId="0" borderId="0" applyFont="0" applyFill="0" applyBorder="0" applyAlignment="0" applyProtection="0"/>
    <xf numFmtId="7" fontId="10" fillId="0" borderId="0" applyFont="0" applyFill="0" applyBorder="0" applyAlignment="0" applyProtection="0"/>
    <xf numFmtId="37" fontId="10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37" fontId="10" fillId="0" borderId="0"/>
    <xf numFmtId="0" fontId="21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22" fillId="47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37" fontId="10" fillId="0" borderId="0"/>
    <xf numFmtId="0" fontId="26" fillId="39" borderId="7" applyNumberFormat="0" applyAlignment="0" applyProtection="0"/>
    <xf numFmtId="0" fontId="27" fillId="0" borderId="12" applyNumberFormat="0" applyFill="0" applyAlignment="0" applyProtection="0"/>
    <xf numFmtId="14" fontId="10" fillId="0" borderId="0">
      <alignment horizontal="center"/>
    </xf>
    <xf numFmtId="37" fontId="10" fillId="0" borderId="4">
      <alignment horizontal="right"/>
    </xf>
    <xf numFmtId="37" fontId="10" fillId="0" borderId="0">
      <alignment horizontal="center"/>
    </xf>
    <xf numFmtId="37" fontId="10" fillId="0" borderId="0">
      <alignment horizontal="center"/>
    </xf>
    <xf numFmtId="17" fontId="10" fillId="0" borderId="0">
      <alignment horizontal="center"/>
    </xf>
    <xf numFmtId="0" fontId="28" fillId="39" borderId="0" applyNumberFormat="0" applyBorder="0" applyAlignment="0" applyProtection="0"/>
    <xf numFmtId="175" fontId="29" fillId="0" borderId="0"/>
    <xf numFmtId="0" fontId="1" fillId="0" borderId="0"/>
    <xf numFmtId="0" fontId="30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2" fillId="0" borderId="0"/>
    <xf numFmtId="0" fontId="3" fillId="0" borderId="0"/>
    <xf numFmtId="0" fontId="3" fillId="0" borderId="0"/>
    <xf numFmtId="0" fontId="3" fillId="0" borderId="0"/>
    <xf numFmtId="37" fontId="15" fillId="0" borderId="0"/>
    <xf numFmtId="0" fontId="3" fillId="0" borderId="0"/>
    <xf numFmtId="0" fontId="3" fillId="0" borderId="0"/>
    <xf numFmtId="0" fontId="3" fillId="0" borderId="0"/>
    <xf numFmtId="37" fontId="15" fillId="0" borderId="0"/>
    <xf numFmtId="0" fontId="3" fillId="0" borderId="0"/>
    <xf numFmtId="0" fontId="3" fillId="0" borderId="0"/>
    <xf numFmtId="0" fontId="3" fillId="0" borderId="0"/>
    <xf numFmtId="37" fontId="15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3" fillId="38" borderId="6" applyNumberFormat="0" applyFont="0" applyAlignment="0" applyProtection="0"/>
    <xf numFmtId="0" fontId="1" fillId="2" borderId="3" applyNumberFormat="0" applyFont="0" applyAlignment="0" applyProtection="0"/>
    <xf numFmtId="37" fontId="33" fillId="48" borderId="4" applyNumberFormat="0" applyFont="0" applyFill="0" applyAlignment="0" applyProtection="0"/>
    <xf numFmtId="0" fontId="34" fillId="42" borderId="13" applyNumberFormat="0" applyAlignment="0" applyProtection="0"/>
    <xf numFmtId="0" fontId="35" fillId="0" borderId="0">
      <alignment horizontal="centerContinuous"/>
    </xf>
    <xf numFmtId="37" fontId="10" fillId="0" borderId="0"/>
    <xf numFmtId="37" fontId="10" fillId="0" borderId="0" applyFont="0" applyFill="0" applyBorder="0" applyAlignment="0" applyProtection="0"/>
    <xf numFmtId="37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3" fillId="0" borderId="0"/>
    <xf numFmtId="37" fontId="10" fillId="0" borderId="0"/>
    <xf numFmtId="37" fontId="10" fillId="0" borderId="0"/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0" fontId="36" fillId="0" borderId="1">
      <alignment horizontal="center"/>
    </xf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3" fontId="32" fillId="0" borderId="0" applyFont="0" applyFill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0" fontId="32" fillId="49" borderId="0" applyNumberFormat="0" applyFont="0" applyBorder="0" applyAlignment="0" applyProtection="0"/>
    <xf numFmtId="4" fontId="37" fillId="50" borderId="14" applyNumberFormat="0" applyProtection="0">
      <alignment vertical="center"/>
    </xf>
    <xf numFmtId="4" fontId="38" fillId="50" borderId="14" applyNumberFormat="0" applyProtection="0">
      <alignment vertical="center"/>
    </xf>
    <xf numFmtId="4" fontId="37" fillId="50" borderId="14" applyNumberFormat="0" applyProtection="0">
      <alignment horizontal="left" vertical="center" indent="1"/>
    </xf>
    <xf numFmtId="0" fontId="37" fillId="50" borderId="14" applyNumberFormat="0" applyProtection="0">
      <alignment horizontal="left" vertical="top" indent="1"/>
    </xf>
    <xf numFmtId="4" fontId="37" fillId="15" borderId="0" applyNumberFormat="0" applyProtection="0">
      <alignment horizontal="left" vertical="center" indent="1"/>
    </xf>
    <xf numFmtId="4" fontId="9" fillId="20" borderId="14" applyNumberFormat="0" applyProtection="0">
      <alignment horizontal="right" vertical="center"/>
    </xf>
    <xf numFmtId="4" fontId="9" fillId="16" borderId="14" applyNumberFormat="0" applyProtection="0">
      <alignment horizontal="right" vertical="center"/>
    </xf>
    <xf numFmtId="4" fontId="9" fillId="51" borderId="14" applyNumberFormat="0" applyProtection="0">
      <alignment horizontal="right" vertical="center"/>
    </xf>
    <xf numFmtId="4" fontId="9" fillId="52" borderId="14" applyNumberFormat="0" applyProtection="0">
      <alignment horizontal="right" vertical="center"/>
    </xf>
    <xf numFmtId="4" fontId="9" fillId="53" borderId="14" applyNumberFormat="0" applyProtection="0">
      <alignment horizontal="right" vertical="center"/>
    </xf>
    <xf numFmtId="4" fontId="9" fillId="54" borderId="14" applyNumberFormat="0" applyProtection="0">
      <alignment horizontal="right" vertical="center"/>
    </xf>
    <xf numFmtId="4" fontId="9" fillId="22" borderId="14" applyNumberFormat="0" applyProtection="0">
      <alignment horizontal="right" vertical="center"/>
    </xf>
    <xf numFmtId="4" fontId="9" fillId="55" borderId="14" applyNumberFormat="0" applyProtection="0">
      <alignment horizontal="right" vertical="center"/>
    </xf>
    <xf numFmtId="4" fontId="9" fillId="56" borderId="14" applyNumberFormat="0" applyProtection="0">
      <alignment horizontal="right" vertical="center"/>
    </xf>
    <xf numFmtId="4" fontId="37" fillId="57" borderId="15" applyNumberFormat="0" applyProtection="0">
      <alignment horizontal="left" vertical="center" indent="1"/>
    </xf>
    <xf numFmtId="4" fontId="9" fillId="58" borderId="0" applyNumberFormat="0" applyProtection="0">
      <alignment horizontal="left" vertical="center" indent="1"/>
    </xf>
    <xf numFmtId="4" fontId="39" fillId="21" borderId="0" applyNumberFormat="0" applyProtection="0">
      <alignment horizontal="left" vertical="center" indent="1"/>
    </xf>
    <xf numFmtId="4" fontId="9" fillId="15" borderId="14" applyNumberFormat="0" applyProtection="0">
      <alignment horizontal="right" vertical="center"/>
    </xf>
    <xf numFmtId="4" fontId="9" fillId="58" borderId="0" applyNumberFormat="0" applyProtection="0">
      <alignment horizontal="left" vertical="center" indent="1"/>
    </xf>
    <xf numFmtId="4" fontId="9" fillId="15" borderId="0" applyNumberFormat="0" applyProtection="0">
      <alignment horizontal="left" vertical="center" indent="1"/>
    </xf>
    <xf numFmtId="0" fontId="3" fillId="21" borderId="14" applyNumberFormat="0" applyProtection="0">
      <alignment horizontal="left" vertical="center" indent="1"/>
    </xf>
    <xf numFmtId="0" fontId="3" fillId="21" borderId="14" applyNumberFormat="0" applyProtection="0">
      <alignment horizontal="left" vertical="top" indent="1"/>
    </xf>
    <xf numFmtId="0" fontId="3" fillId="15" borderId="14" applyNumberFormat="0" applyProtection="0">
      <alignment horizontal="left" vertical="center" indent="1"/>
    </xf>
    <xf numFmtId="0" fontId="3" fillId="15" borderId="14" applyNumberFormat="0" applyProtection="0">
      <alignment horizontal="left" vertical="top" indent="1"/>
    </xf>
    <xf numFmtId="0" fontId="3" fillId="19" borderId="14" applyNumberFormat="0" applyProtection="0">
      <alignment horizontal="left" vertical="center" indent="1"/>
    </xf>
    <xf numFmtId="0" fontId="3" fillId="19" borderId="14" applyNumberFormat="0" applyProtection="0">
      <alignment horizontal="left" vertical="top" indent="1"/>
    </xf>
    <xf numFmtId="0" fontId="3" fillId="58" borderId="14" applyNumberFormat="0" applyProtection="0">
      <alignment horizontal="left" vertical="center" indent="1"/>
    </xf>
    <xf numFmtId="0" fontId="3" fillId="58" borderId="14" applyNumberFormat="0" applyProtection="0">
      <alignment horizontal="left" vertical="top" indent="1"/>
    </xf>
    <xf numFmtId="0" fontId="3" fillId="18" borderId="4" applyNumberFormat="0">
      <protection locked="0"/>
    </xf>
    <xf numFmtId="4" fontId="9" fillId="17" borderId="14" applyNumberFormat="0" applyProtection="0">
      <alignment vertical="center"/>
    </xf>
    <xf numFmtId="4" fontId="40" fillId="17" borderId="14" applyNumberFormat="0" applyProtection="0">
      <alignment vertical="center"/>
    </xf>
    <xf numFmtId="4" fontId="9" fillId="17" borderId="14" applyNumberFormat="0" applyProtection="0">
      <alignment horizontal="left" vertical="center" indent="1"/>
    </xf>
    <xf numFmtId="0" fontId="9" fillId="17" borderId="14" applyNumberFormat="0" applyProtection="0">
      <alignment horizontal="left" vertical="top" indent="1"/>
    </xf>
    <xf numFmtId="4" fontId="9" fillId="58" borderId="14" applyNumberFormat="0" applyProtection="0">
      <alignment horizontal="right" vertical="center"/>
    </xf>
    <xf numFmtId="4" fontId="40" fillId="58" borderId="14" applyNumberFormat="0" applyProtection="0">
      <alignment horizontal="right" vertical="center"/>
    </xf>
    <xf numFmtId="4" fontId="9" fillId="15" borderId="14" applyNumberFormat="0" applyProtection="0">
      <alignment horizontal="left" vertical="center" indent="1"/>
    </xf>
    <xf numFmtId="0" fontId="9" fillId="15" borderId="14" applyNumberFormat="0" applyProtection="0">
      <alignment horizontal="left" vertical="top" indent="1"/>
    </xf>
    <xf numFmtId="4" fontId="41" fillId="59" borderId="0" applyNumberFormat="0" applyProtection="0">
      <alignment horizontal="left" vertical="center" indent="1"/>
    </xf>
    <xf numFmtId="4" fontId="42" fillId="58" borderId="14" applyNumberFormat="0" applyProtection="0">
      <alignment horizontal="right" vertical="center"/>
    </xf>
    <xf numFmtId="0" fontId="43" fillId="0" borderId="0"/>
    <xf numFmtId="0" fontId="44" fillId="0" borderId="0"/>
    <xf numFmtId="0" fontId="45" fillId="60" borderId="0"/>
    <xf numFmtId="0" fontId="46" fillId="60" borderId="16"/>
    <xf numFmtId="0" fontId="46" fillId="60" borderId="0"/>
    <xf numFmtId="0" fontId="47" fillId="61" borderId="16">
      <protection locked="0"/>
    </xf>
    <xf numFmtId="0" fontId="47" fillId="60" borderId="0"/>
    <xf numFmtId="0" fontId="48" fillId="0" borderId="0" applyNumberFormat="0" applyFill="0" applyBorder="0" applyAlignment="0" applyProtection="0"/>
    <xf numFmtId="168" fontId="3" fillId="0" borderId="0">
      <alignment horizontal="left" wrapText="1"/>
    </xf>
    <xf numFmtId="0" fontId="48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49" fillId="0" borderId="0" applyNumberFormat="0" applyFill="0" applyBorder="0" applyAlignment="0" applyProtection="0"/>
    <xf numFmtId="37" fontId="10" fillId="0" borderId="0">
      <alignment horizontal="center"/>
    </xf>
    <xf numFmtId="9" fontId="32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5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3" fontId="2" fillId="0" borderId="2" xfId="0" applyNumberFormat="1" applyFont="1" applyBorder="1"/>
    <xf numFmtId="37" fontId="2" fillId="0" borderId="0" xfId="0" applyNumberFormat="1" applyFont="1"/>
    <xf numFmtId="165" fontId="2" fillId="0" borderId="0" xfId="0" applyNumberFormat="1" applyFont="1"/>
    <xf numFmtId="166" fontId="2" fillId="0" borderId="2" xfId="0" applyNumberFormat="1" applyFont="1" applyBorder="1"/>
    <xf numFmtId="0" fontId="4" fillId="0" borderId="0" xfId="0" applyFont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4" fillId="0" borderId="2" xfId="0" applyNumberFormat="1" applyFont="1" applyBorder="1"/>
    <xf numFmtId="167" fontId="4" fillId="0" borderId="0" xfId="0" applyNumberFormat="1" applyFont="1"/>
    <xf numFmtId="164" fontId="5" fillId="0" borderId="1" xfId="0" quotePrefix="1" applyNumberFormat="1" applyFont="1" applyBorder="1" applyAlignment="1">
      <alignment horizontal="center"/>
    </xf>
    <xf numFmtId="37" fontId="4" fillId="0" borderId="0" xfId="0" applyNumberFormat="1" applyFont="1"/>
    <xf numFmtId="37" fontId="4" fillId="0" borderId="2" xfId="0" applyNumberFormat="1" applyFont="1" applyBorder="1"/>
    <xf numFmtId="37" fontId="4" fillId="0" borderId="0" xfId="0" applyNumberFormat="1" applyFont="1" applyBorder="1"/>
    <xf numFmtId="164" fontId="5" fillId="0" borderId="1" xfId="0" quotePrefix="1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0" xfId="0" applyFont="1"/>
    <xf numFmtId="168" fontId="4" fillId="0" borderId="0" xfId="0" applyNumberFormat="1" applyFont="1"/>
    <xf numFmtId="0" fontId="5" fillId="0" borderId="1" xfId="0" applyFont="1" applyBorder="1" applyAlignment="1">
      <alignment horizontal="center"/>
    </xf>
    <xf numFmtId="167" fontId="4" fillId="0" borderId="2" xfId="0" applyNumberFormat="1" applyFont="1" applyBorder="1"/>
    <xf numFmtId="37" fontId="4" fillId="0" borderId="0" xfId="0" applyNumberFormat="1" applyFont="1" applyFill="1"/>
    <xf numFmtId="37" fontId="4" fillId="0" borderId="2" xfId="0" applyNumberFormat="1" applyFont="1" applyFill="1" applyBorder="1"/>
    <xf numFmtId="164" fontId="4" fillId="0" borderId="0" xfId="0" applyNumberFormat="1" applyFont="1" applyFill="1"/>
    <xf numFmtId="168" fontId="4" fillId="0" borderId="0" xfId="0" applyNumberFormat="1" applyFont="1" applyFill="1"/>
    <xf numFmtId="0" fontId="5" fillId="0" borderId="0" xfId="0" applyFont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44" fontId="4" fillId="0" borderId="0" xfId="0" applyNumberFormat="1" applyFont="1" applyFill="1"/>
    <xf numFmtId="37" fontId="4" fillId="0" borderId="0" xfId="0" applyNumberFormat="1" applyFont="1" applyFill="1" applyBorder="1"/>
    <xf numFmtId="44" fontId="4" fillId="0" borderId="0" xfId="1" applyFont="1"/>
    <xf numFmtId="0" fontId="8" fillId="0" borderId="0" xfId="2" applyFont="1"/>
    <xf numFmtId="0" fontId="1" fillId="0" borderId="0" xfId="2"/>
    <xf numFmtId="0" fontId="1" fillId="0" borderId="0" xfId="2" applyAlignment="1">
      <alignment horizontal="center"/>
    </xf>
    <xf numFmtId="15" fontId="1" fillId="0" borderId="0" xfId="2" applyNumberFormat="1" applyAlignment="1">
      <alignment horizontal="center"/>
    </xf>
    <xf numFmtId="169" fontId="8" fillId="0" borderId="4" xfId="2" applyNumberFormat="1" applyFont="1" applyBorder="1" applyAlignment="1">
      <alignment horizontal="center"/>
    </xf>
    <xf numFmtId="0" fontId="7" fillId="0" borderId="0" xfId="2" applyFont="1" applyAlignment="1">
      <alignment horizontal="center"/>
    </xf>
    <xf numFmtId="37" fontId="1" fillId="0" borderId="0" xfId="2" applyNumberFormat="1" applyFill="1"/>
    <xf numFmtId="37" fontId="1" fillId="0" borderId="0" xfId="2" applyNumberFormat="1"/>
    <xf numFmtId="37" fontId="1" fillId="0" borderId="0" xfId="2" applyNumberFormat="1" applyBorder="1"/>
    <xf numFmtId="37" fontId="1" fillId="0" borderId="0" xfId="2" applyNumberFormat="1" applyFill="1" applyBorder="1"/>
    <xf numFmtId="37" fontId="1" fillId="0" borderId="5" xfId="2" applyNumberFormat="1" applyFill="1" applyBorder="1"/>
    <xf numFmtId="37" fontId="1" fillId="0" borderId="5" xfId="2" applyNumberFormat="1" applyBorder="1"/>
    <xf numFmtId="41" fontId="0" fillId="0" borderId="0" xfId="3" applyFont="1" applyBorder="1"/>
    <xf numFmtId="41" fontId="0" fillId="0" borderId="5" xfId="3" applyFont="1" applyBorder="1"/>
    <xf numFmtId="15" fontId="1" fillId="0" borderId="0" xfId="2" applyNumberFormat="1"/>
    <xf numFmtId="10" fontId="1" fillId="0" borderId="0" xfId="2" applyNumberFormat="1"/>
    <xf numFmtId="170" fontId="1" fillId="0" borderId="0" xfId="2" applyNumberFormat="1"/>
    <xf numFmtId="0" fontId="3" fillId="0" borderId="0" xfId="4" applyFont="1" applyFill="1"/>
    <xf numFmtId="164" fontId="0" fillId="0" borderId="0" xfId="5" applyNumberFormat="1" applyFont="1"/>
    <xf numFmtId="164" fontId="1" fillId="0" borderId="0" xfId="2" applyNumberFormat="1"/>
    <xf numFmtId="0" fontId="8" fillId="0" borderId="0" xfId="2" applyFont="1" applyAlignment="1">
      <alignment horizontal="left" indent="1"/>
    </xf>
    <xf numFmtId="41" fontId="0" fillId="0" borderId="4" xfId="3" applyFont="1" applyBorder="1"/>
    <xf numFmtId="41" fontId="0" fillId="0" borderId="0" xfId="3" applyFont="1"/>
    <xf numFmtId="43" fontId="0" fillId="0" borderId="0" xfId="3" applyNumberFormat="1" applyFont="1"/>
    <xf numFmtId="0" fontId="50" fillId="0" borderId="0" xfId="249" quotePrefix="1" applyFont="1" applyAlignment="1">
      <alignment horizontal="left"/>
    </xf>
    <xf numFmtId="0" fontId="3" fillId="0" borderId="0" xfId="249" applyFont="1"/>
    <xf numFmtId="0" fontId="2" fillId="0" borderId="0" xfId="249" applyFont="1"/>
    <xf numFmtId="0" fontId="3" fillId="0" borderId="0" xfId="249" quotePrefix="1" applyFont="1" applyAlignment="1">
      <alignment horizontal="left"/>
    </xf>
    <xf numFmtId="0" fontId="51" fillId="61" borderId="18" xfId="249" applyFont="1" applyFill="1" applyBorder="1" applyAlignment="1" applyProtection="1">
      <alignment horizontal="left"/>
    </xf>
    <xf numFmtId="0" fontId="51" fillId="61" borderId="19" xfId="249" applyFont="1" applyFill="1" applyBorder="1" applyProtection="1">
      <protection locked="0"/>
    </xf>
    <xf numFmtId="0" fontId="51" fillId="61" borderId="20" xfId="249" applyFont="1" applyFill="1" applyBorder="1" applyProtection="1">
      <protection locked="0"/>
    </xf>
    <xf numFmtId="0" fontId="3" fillId="0" borderId="0" xfId="249" quotePrefix="1" applyFont="1" applyAlignment="1">
      <alignment horizontal="right"/>
    </xf>
    <xf numFmtId="0" fontId="51" fillId="61" borderId="0" xfId="249" applyFont="1" applyFill="1" applyBorder="1" applyAlignment="1" applyProtection="1">
      <alignment horizontal="left"/>
      <protection locked="0"/>
    </xf>
    <xf numFmtId="0" fontId="51" fillId="61" borderId="0" xfId="249" applyFont="1" applyFill="1" applyBorder="1" applyProtection="1">
      <protection locked="0"/>
    </xf>
    <xf numFmtId="0" fontId="3" fillId="0" borderId="0" xfId="249" applyFont="1" applyAlignment="1">
      <alignment horizontal="left"/>
    </xf>
    <xf numFmtId="178" fontId="3" fillId="0" borderId="0" xfId="249" applyNumberFormat="1" applyFont="1"/>
    <xf numFmtId="0" fontId="3" fillId="0" borderId="5" xfId="249" applyFont="1" applyBorder="1"/>
    <xf numFmtId="178" fontId="3" fillId="0" borderId="5" xfId="249" applyNumberFormat="1" applyFont="1" applyBorder="1"/>
    <xf numFmtId="164" fontId="3" fillId="0" borderId="0" xfId="249" applyNumberFormat="1" applyFont="1" applyProtection="1"/>
    <xf numFmtId="0" fontId="3" fillId="0" borderId="0" xfId="249" applyFont="1" applyFill="1"/>
    <xf numFmtId="169" fontId="3" fillId="0" borderId="21" xfId="249" quotePrefix="1" applyNumberFormat="1" applyFont="1" applyFill="1" applyBorder="1" applyAlignment="1">
      <alignment horizontal="right"/>
    </xf>
    <xf numFmtId="178" fontId="3" fillId="0" borderId="22" xfId="249" applyNumberFormat="1" applyFont="1" applyBorder="1" applyProtection="1"/>
    <xf numFmtId="179" fontId="3" fillId="0" borderId="23" xfId="249" applyNumberFormat="1" applyFont="1" applyBorder="1"/>
    <xf numFmtId="179" fontId="3" fillId="0" borderId="24" xfId="249" applyNumberFormat="1" applyFont="1" applyBorder="1"/>
    <xf numFmtId="10" fontId="51" fillId="0" borderId="25" xfId="249" applyNumberFormat="1" applyFont="1" applyFill="1" applyBorder="1" applyProtection="1"/>
    <xf numFmtId="0" fontId="3" fillId="0" borderId="26" xfId="249" applyFont="1" applyBorder="1" applyAlignment="1">
      <alignment horizontal="right"/>
    </xf>
    <xf numFmtId="0" fontId="3" fillId="0" borderId="27" xfId="249" applyFont="1" applyBorder="1" applyAlignment="1">
      <alignment horizontal="center" wrapText="1"/>
    </xf>
    <xf numFmtId="0" fontId="3" fillId="0" borderId="28" xfId="249" applyFont="1" applyBorder="1" applyAlignment="1">
      <alignment horizontal="center" wrapText="1"/>
    </xf>
    <xf numFmtId="178" fontId="3" fillId="0" borderId="29" xfId="249" applyNumberFormat="1" applyFont="1" applyBorder="1" applyProtection="1"/>
    <xf numFmtId="179" fontId="3" fillId="0" borderId="0" xfId="249" applyNumberFormat="1" applyFont="1" applyBorder="1"/>
    <xf numFmtId="179" fontId="3" fillId="0" borderId="30" xfId="249" applyNumberFormat="1" applyFont="1" applyBorder="1"/>
    <xf numFmtId="10" fontId="51" fillId="0" borderId="21" xfId="249" applyNumberFormat="1" applyFont="1" applyFill="1" applyBorder="1" applyProtection="1"/>
    <xf numFmtId="178" fontId="3" fillId="0" borderId="31" xfId="249" applyNumberFormat="1" applyFont="1" applyBorder="1" applyProtection="1"/>
    <xf numFmtId="10" fontId="51" fillId="0" borderId="0" xfId="249" applyNumberFormat="1" applyFont="1" applyAlignment="1"/>
    <xf numFmtId="10" fontId="51" fillId="0" borderId="32" xfId="249" applyNumberFormat="1" applyFont="1" applyBorder="1" applyAlignment="1"/>
    <xf numFmtId="0" fontId="32" fillId="0" borderId="0" xfId="249"/>
    <xf numFmtId="10" fontId="51" fillId="0" borderId="30" xfId="249" applyNumberFormat="1" applyFont="1" applyBorder="1" applyAlignment="1"/>
    <xf numFmtId="180" fontId="51" fillId="0" borderId="4" xfId="249" quotePrefix="1" applyNumberFormat="1" applyFont="1" applyFill="1" applyBorder="1" applyAlignment="1" applyProtection="1">
      <alignment horizontal="right"/>
    </xf>
    <xf numFmtId="10" fontId="51" fillId="62" borderId="0" xfId="249" applyNumberFormat="1" applyFont="1" applyFill="1" applyBorder="1" applyProtection="1">
      <protection locked="0"/>
    </xf>
    <xf numFmtId="0" fontId="3" fillId="0" borderId="33" xfId="249" applyFont="1" applyBorder="1" applyAlignment="1">
      <alignment horizontal="left"/>
    </xf>
    <xf numFmtId="0" fontId="3" fillId="0" borderId="33" xfId="249" applyFont="1" applyBorder="1" applyAlignment="1">
      <alignment horizontal="right"/>
    </xf>
    <xf numFmtId="0" fontId="3" fillId="0" borderId="33" xfId="249" quotePrefix="1" applyFont="1" applyBorder="1" applyAlignment="1">
      <alignment horizontal="right"/>
    </xf>
    <xf numFmtId="176" fontId="51" fillId="0" borderId="0" xfId="249" applyNumberFormat="1" applyFont="1" applyFill="1" applyProtection="1"/>
    <xf numFmtId="10" fontId="51" fillId="0" borderId="0" xfId="249" applyNumberFormat="1" applyFont="1" applyFill="1" applyProtection="1"/>
    <xf numFmtId="10" fontId="51" fillId="0" borderId="0" xfId="249" applyNumberFormat="1" applyFont="1" applyProtection="1"/>
    <xf numFmtId="176" fontId="51" fillId="0" borderId="0" xfId="249" applyNumberFormat="1" applyFont="1" applyProtection="1"/>
    <xf numFmtId="181" fontId="3" fillId="0" borderId="33" xfId="249" applyNumberFormat="1" applyFont="1" applyBorder="1" applyAlignment="1" applyProtection="1">
      <alignment horizontal="left"/>
    </xf>
    <xf numFmtId="176" fontId="51" fillId="0" borderId="33" xfId="249" applyNumberFormat="1" applyFont="1" applyFill="1" applyBorder="1" applyProtection="1"/>
    <xf numFmtId="10" fontId="51" fillId="0" borderId="33" xfId="249" applyNumberFormat="1" applyFont="1" applyFill="1" applyBorder="1" applyProtection="1"/>
    <xf numFmtId="10" fontId="51" fillId="0" borderId="33" xfId="249" applyNumberFormat="1" applyFont="1" applyBorder="1" applyProtection="1"/>
    <xf numFmtId="176" fontId="51" fillId="0" borderId="33" xfId="249" applyNumberFormat="1" applyFont="1" applyBorder="1" applyProtection="1"/>
    <xf numFmtId="176" fontId="51" fillId="0" borderId="33" xfId="249" applyNumberFormat="1" applyFont="1" applyBorder="1"/>
    <xf numFmtId="10" fontId="51" fillId="0" borderId="34" xfId="249" applyNumberFormat="1" applyFont="1" applyFill="1" applyBorder="1" applyProtection="1"/>
    <xf numFmtId="0" fontId="42" fillId="0" borderId="0" xfId="249" applyFont="1"/>
    <xf numFmtId="0" fontId="3" fillId="0" borderId="0" xfId="249" applyFont="1" applyProtection="1"/>
    <xf numFmtId="10" fontId="51" fillId="0" borderId="0" xfId="249" applyNumberFormat="1" applyFont="1" applyFill="1" applyBorder="1" applyProtection="1"/>
    <xf numFmtId="164" fontId="51" fillId="0" borderId="34" xfId="249" applyNumberFormat="1" applyFont="1" applyFill="1" applyBorder="1" applyProtection="1"/>
    <xf numFmtId="0" fontId="42" fillId="0" borderId="0" xfId="249" applyFont="1" applyAlignment="1">
      <alignment horizontal="left"/>
    </xf>
    <xf numFmtId="10" fontId="51" fillId="0" borderId="0" xfId="249" applyNumberFormat="1" applyFont="1" applyFill="1" applyBorder="1" applyProtection="1">
      <protection locked="0"/>
    </xf>
    <xf numFmtId="0" fontId="3" fillId="0" borderId="35" xfId="249" applyFont="1" applyBorder="1" applyAlignment="1">
      <alignment horizontal="right"/>
    </xf>
    <xf numFmtId="178" fontId="3" fillId="0" borderId="36" xfId="249" applyNumberFormat="1" applyFont="1" applyBorder="1" applyProtection="1"/>
    <xf numFmtId="178" fontId="3" fillId="0" borderId="37" xfId="249" applyNumberFormat="1" applyFont="1" applyBorder="1" applyProtection="1"/>
    <xf numFmtId="164" fontId="51" fillId="0" borderId="0" xfId="249" applyNumberFormat="1" applyFont="1" applyBorder="1" applyProtection="1"/>
    <xf numFmtId="10" fontId="51" fillId="0" borderId="30" xfId="560" applyNumberFormat="1" applyFont="1" applyFill="1" applyBorder="1" applyProtection="1"/>
    <xf numFmtId="10" fontId="51" fillId="0" borderId="0" xfId="560" applyNumberFormat="1" applyFont="1" applyFill="1"/>
    <xf numFmtId="10" fontId="51" fillId="0" borderId="0" xfId="249" applyNumberFormat="1" applyFont="1" applyBorder="1" applyProtection="1"/>
    <xf numFmtId="10" fontId="51" fillId="0" borderId="30" xfId="249" applyNumberFormat="1" applyFont="1" applyBorder="1" applyProtection="1"/>
    <xf numFmtId="10" fontId="51" fillId="0" borderId="0" xfId="560" applyNumberFormat="1" applyFont="1" applyFill="1" applyBorder="1"/>
    <xf numFmtId="0" fontId="3" fillId="0" borderId="0" xfId="249" applyFont="1" applyBorder="1"/>
    <xf numFmtId="178" fontId="3" fillId="0" borderId="38" xfId="249" applyNumberFormat="1" applyFont="1" applyBorder="1" applyProtection="1"/>
    <xf numFmtId="179" fontId="3" fillId="0" borderId="5" xfId="249" applyNumberFormat="1" applyFont="1" applyBorder="1"/>
    <xf numFmtId="179" fontId="3" fillId="0" borderId="39" xfId="249" applyNumberFormat="1" applyFont="1" applyBorder="1"/>
    <xf numFmtId="178" fontId="3" fillId="0" borderId="0" xfId="249" applyNumberFormat="1" applyFont="1" applyBorder="1" applyProtection="1"/>
    <xf numFmtId="178" fontId="3" fillId="0" borderId="40" xfId="249" applyNumberFormat="1" applyFont="1" applyBorder="1" applyProtection="1"/>
    <xf numFmtId="10" fontId="51" fillId="0" borderId="5" xfId="560" applyNumberFormat="1" applyFont="1" applyFill="1" applyBorder="1"/>
    <xf numFmtId="10" fontId="51" fillId="0" borderId="5" xfId="249" applyNumberFormat="1" applyFont="1" applyBorder="1" applyProtection="1"/>
    <xf numFmtId="10" fontId="51" fillId="0" borderId="39" xfId="249" applyNumberFormat="1" applyFont="1" applyBorder="1" applyProtection="1"/>
    <xf numFmtId="178" fontId="3" fillId="0" borderId="41" xfId="249" applyNumberFormat="1" applyFont="1" applyBorder="1" applyProtection="1"/>
    <xf numFmtId="164" fontId="51" fillId="0" borderId="5" xfId="249" applyNumberFormat="1" applyFont="1" applyBorder="1" applyProtection="1"/>
    <xf numFmtId="10" fontId="3" fillId="0" borderId="39" xfId="560" applyNumberFormat="1" applyFont="1" applyBorder="1" applyProtection="1"/>
    <xf numFmtId="10" fontId="3" fillId="0" borderId="0" xfId="249" applyNumberFormat="1" applyFont="1" applyProtection="1"/>
    <xf numFmtId="179" fontId="3" fillId="0" borderId="0" xfId="249" applyNumberFormat="1" applyFont="1"/>
    <xf numFmtId="10" fontId="3" fillId="0" borderId="0" xfId="560" applyNumberFormat="1" applyFont="1" applyProtection="1"/>
    <xf numFmtId="0" fontId="3" fillId="0" borderId="42" xfId="249" applyFont="1" applyBorder="1"/>
    <xf numFmtId="0" fontId="3" fillId="0" borderId="43" xfId="249" applyFont="1" applyBorder="1" applyProtection="1"/>
    <xf numFmtId="0" fontId="3" fillId="0" borderId="43" xfId="249" applyFont="1" applyBorder="1" applyAlignment="1" applyProtection="1">
      <alignment horizontal="right"/>
    </xf>
    <xf numFmtId="0" fontId="3" fillId="0" borderId="44" xfId="249" applyFont="1" applyBorder="1" applyAlignment="1" applyProtection="1">
      <alignment horizontal="right"/>
    </xf>
    <xf numFmtId="10" fontId="51" fillId="0" borderId="45" xfId="249" applyNumberFormat="1" applyFont="1" applyBorder="1" applyProtection="1"/>
    <xf numFmtId="178" fontId="3" fillId="0" borderId="29" xfId="249" applyNumberFormat="1" applyFont="1" applyBorder="1"/>
    <xf numFmtId="178" fontId="3" fillId="0" borderId="38" xfId="249" applyNumberFormat="1" applyFont="1" applyBorder="1"/>
    <xf numFmtId="182" fontId="3" fillId="0" borderId="0" xfId="249" applyNumberFormat="1" applyFont="1" applyProtection="1"/>
    <xf numFmtId="49" fontId="3" fillId="0" borderId="0" xfId="249" applyNumberFormat="1" applyFont="1"/>
    <xf numFmtId="0" fontId="3" fillId="0" borderId="0" xfId="249" applyFont="1" applyAlignment="1">
      <alignment horizontal="right"/>
    </xf>
    <xf numFmtId="0" fontId="53" fillId="0" borderId="0" xfId="561" applyFont="1" applyAlignment="1" applyProtection="1">
      <alignment horizontal="center"/>
    </xf>
    <xf numFmtId="0" fontId="5" fillId="0" borderId="1" xfId="215" applyFont="1" applyBorder="1" applyAlignment="1">
      <alignment horizontal="center"/>
    </xf>
    <xf numFmtId="0" fontId="5" fillId="0" borderId="1" xfId="215" applyFont="1" applyBorder="1"/>
    <xf numFmtId="164" fontId="5" fillId="0" borderId="1" xfId="215" applyNumberFormat="1" applyFont="1" applyBorder="1" applyAlignment="1">
      <alignment horizontal="center"/>
    </xf>
    <xf numFmtId="0" fontId="5" fillId="0" borderId="0" xfId="215" applyFont="1"/>
    <xf numFmtId="0" fontId="4" fillId="0" borderId="0" xfId="215" applyFont="1"/>
    <xf numFmtId="0" fontId="5" fillId="0" borderId="0" xfId="215" applyFont="1" applyAlignment="1">
      <alignment horizontal="center"/>
    </xf>
    <xf numFmtId="164" fontId="4" fillId="0" borderId="0" xfId="215" applyNumberFormat="1" applyFont="1"/>
    <xf numFmtId="167" fontId="4" fillId="0" borderId="0" xfId="215" applyNumberFormat="1" applyFont="1"/>
    <xf numFmtId="0" fontId="3" fillId="0" borderId="0" xfId="215"/>
    <xf numFmtId="164" fontId="4" fillId="0" borderId="2" xfId="215" applyNumberFormat="1" applyFont="1" applyBorder="1"/>
    <xf numFmtId="167" fontId="4" fillId="0" borderId="2" xfId="215" applyNumberFormat="1" applyFont="1" applyBorder="1"/>
    <xf numFmtId="164" fontId="5" fillId="0" borderId="1" xfId="215" quotePrefix="1" applyNumberFormat="1" applyFont="1" applyBorder="1" applyAlignment="1">
      <alignment horizontal="center"/>
    </xf>
    <xf numFmtId="37" fontId="4" fillId="0" borderId="0" xfId="215" applyNumberFormat="1" applyFont="1"/>
    <xf numFmtId="37" fontId="4" fillId="0" borderId="0" xfId="215" applyNumberFormat="1" applyFont="1" applyBorder="1"/>
    <xf numFmtId="37" fontId="4" fillId="0" borderId="2" xfId="215" applyNumberFormat="1" applyFont="1" applyBorder="1"/>
    <xf numFmtId="164" fontId="5" fillId="0" borderId="1" xfId="215" quotePrefix="1" applyNumberFormat="1" applyFont="1" applyBorder="1" applyAlignment="1">
      <alignment horizontal="center" wrapText="1"/>
    </xf>
    <xf numFmtId="164" fontId="5" fillId="0" borderId="1" xfId="215" applyNumberFormat="1" applyFont="1" applyBorder="1" applyAlignment="1">
      <alignment horizontal="center" wrapText="1"/>
    </xf>
    <xf numFmtId="164" fontId="5" fillId="0" borderId="1" xfId="215" applyNumberFormat="1" applyFont="1" applyFill="1" applyBorder="1" applyAlignment="1">
      <alignment horizontal="center" wrapText="1"/>
    </xf>
    <xf numFmtId="37" fontId="4" fillId="0" borderId="0" xfId="215" applyNumberFormat="1" applyFont="1" applyFill="1"/>
    <xf numFmtId="168" fontId="4" fillId="0" borderId="0" xfId="215" applyNumberFormat="1" applyFont="1"/>
    <xf numFmtId="168" fontId="4" fillId="0" borderId="0" xfId="215" applyNumberFormat="1" applyFont="1" applyFill="1"/>
    <xf numFmtId="164" fontId="4" fillId="0" borderId="0" xfId="215" applyNumberFormat="1" applyFont="1" applyFill="1"/>
    <xf numFmtId="0" fontId="4" fillId="0" borderId="0" xfId="215" applyFont="1" applyFill="1"/>
    <xf numFmtId="0" fontId="5" fillId="0" borderId="0" xfId="215" applyFont="1" applyBorder="1"/>
    <xf numFmtId="37" fontId="4" fillId="0" borderId="2" xfId="215" applyNumberFormat="1" applyFont="1" applyFill="1" applyBorder="1"/>
    <xf numFmtId="0" fontId="4" fillId="0" borderId="0" xfId="215" applyFont="1" applyAlignment="1">
      <alignment horizontal="center"/>
    </xf>
    <xf numFmtId="0" fontId="56" fillId="0" borderId="0" xfId="0" applyFont="1"/>
    <xf numFmtId="44" fontId="56" fillId="0" borderId="0" xfId="1" applyFont="1" applyFill="1"/>
    <xf numFmtId="44" fontId="56" fillId="0" borderId="0" xfId="0" applyNumberFormat="1" applyFont="1" applyFill="1"/>
    <xf numFmtId="0" fontId="56" fillId="0" borderId="0" xfId="0" applyFont="1" applyFill="1"/>
    <xf numFmtId="44" fontId="56" fillId="0" borderId="0" xfId="0" applyNumberFormat="1" applyFont="1"/>
    <xf numFmtId="0" fontId="5" fillId="0" borderId="0" xfId="0" applyFont="1" applyFill="1"/>
    <xf numFmtId="37" fontId="3" fillId="0" borderId="0" xfId="215" applyNumberFormat="1"/>
    <xf numFmtId="182" fontId="4" fillId="0" borderId="0" xfId="215" applyNumberFormat="1" applyFont="1"/>
    <xf numFmtId="164" fontId="5" fillId="0" borderId="1" xfId="0" quotePrefix="1" applyNumberFormat="1" applyFont="1" applyFill="1" applyBorder="1" applyAlignment="1">
      <alignment horizontal="center"/>
    </xf>
    <xf numFmtId="0" fontId="5" fillId="0" borderId="0" xfId="215" applyFont="1" applyFill="1"/>
    <xf numFmtId="167" fontId="4" fillId="0" borderId="0" xfId="215" applyNumberFormat="1" applyFont="1" applyFill="1"/>
    <xf numFmtId="0" fontId="3" fillId="0" borderId="0" xfId="215" applyFill="1"/>
    <xf numFmtId="164" fontId="5" fillId="0" borderId="1" xfId="215" quotePrefix="1" applyNumberFormat="1" applyFont="1" applyFill="1" applyBorder="1" applyAlignment="1">
      <alignment horizontal="center"/>
    </xf>
    <xf numFmtId="164" fontId="5" fillId="0" borderId="0" xfId="215" quotePrefix="1" applyNumberFormat="1" applyFont="1" applyFill="1" applyBorder="1" applyAlignment="1">
      <alignment horizontal="center"/>
    </xf>
    <xf numFmtId="37" fontId="4" fillId="0" borderId="0" xfId="215" applyNumberFormat="1" applyFont="1" applyFill="1" applyBorder="1"/>
    <xf numFmtId="164" fontId="5" fillId="0" borderId="0" xfId="215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3" fontId="2" fillId="0" borderId="1" xfId="0" quotePrefix="1" applyNumberFormat="1" applyFont="1" applyFill="1" applyBorder="1" applyAlignment="1">
      <alignment horizontal="center" wrapText="1"/>
    </xf>
    <xf numFmtId="183" fontId="4" fillId="0" borderId="0" xfId="0" applyNumberFormat="1" applyFont="1"/>
    <xf numFmtId="183" fontId="4" fillId="0" borderId="0" xfId="0" applyNumberFormat="1" applyFont="1" applyFill="1"/>
    <xf numFmtId="183" fontId="4" fillId="0" borderId="0" xfId="1" applyNumberFormat="1" applyFont="1"/>
    <xf numFmtId="183" fontId="4" fillId="0" borderId="0" xfId="1" applyNumberFormat="1" applyFont="1" applyFill="1"/>
    <xf numFmtId="7" fontId="0" fillId="0" borderId="0" xfId="0" applyNumberFormat="1"/>
    <xf numFmtId="164" fontId="56" fillId="0" borderId="0" xfId="0" applyNumberFormat="1" applyFont="1" applyFill="1"/>
    <xf numFmtId="41" fontId="1" fillId="0" borderId="0" xfId="2" applyNumberFormat="1"/>
    <xf numFmtId="0" fontId="4" fillId="0" borderId="0" xfId="215" applyFont="1" applyBorder="1"/>
    <xf numFmtId="0" fontId="4" fillId="0" borderId="0" xfId="215" applyFont="1" applyFill="1" applyBorder="1"/>
    <xf numFmtId="0" fontId="5" fillId="0" borderId="0" xfId="215" applyFont="1" applyFill="1" applyBorder="1"/>
    <xf numFmtId="184" fontId="5" fillId="0" borderId="0" xfId="562" applyNumberFormat="1" applyFont="1" applyBorder="1"/>
    <xf numFmtId="184" fontId="5" fillId="0" borderId="0" xfId="562" applyNumberFormat="1" applyFont="1" applyFill="1" applyBorder="1"/>
    <xf numFmtId="9" fontId="4" fillId="0" borderId="0" xfId="563" applyFont="1" applyBorder="1"/>
    <xf numFmtId="184" fontId="4" fillId="0" borderId="0" xfId="215" applyNumberFormat="1" applyFont="1" applyBorder="1"/>
    <xf numFmtId="0" fontId="2" fillId="0" borderId="0" xfId="0" applyFont="1" applyAlignment="1">
      <alignment horizontal="left" vertical="center" wrapText="1"/>
    </xf>
    <xf numFmtId="0" fontId="8" fillId="0" borderId="4" xfId="2" applyFont="1" applyBorder="1" applyAlignment="1">
      <alignment horizontal="center"/>
    </xf>
    <xf numFmtId="177" fontId="3" fillId="0" borderId="0" xfId="249" quotePrefix="1" applyNumberFormat="1" applyFont="1" applyAlignment="1">
      <alignment horizontal="left"/>
    </xf>
    <xf numFmtId="0" fontId="3" fillId="0" borderId="0" xfId="249" applyFont="1" applyAlignment="1">
      <alignment horizontal="left" wrapText="1"/>
    </xf>
    <xf numFmtId="0" fontId="3" fillId="0" borderId="5" xfId="249" applyFont="1" applyBorder="1" applyAlignment="1">
      <alignment horizontal="left" wrapText="1"/>
    </xf>
  </cellXfs>
  <cellStyles count="564">
    <cellStyle name="_~9658152" xfId="6"/>
    <cellStyle name="_165000 General Prepayment-v1" xfId="7"/>
    <cellStyle name="_165000- Prepayments -Dec 05" xfId="8"/>
    <cellStyle name="_165000- Prepayments -Dec 05 v3 updated" xfId="9"/>
    <cellStyle name="_165000- Prepayments -Dec 05 v3 updated_2007 NED Fixed Asset Recon - REVISED" xfId="10"/>
    <cellStyle name="_165000- Prepayments -Dec 05 v3 updated_2008 FPL New England Division Tax Workpapers" xfId="11"/>
    <cellStyle name="_165000- Prepayments -Dec 05_2007 NED Fixed Asset Recon - REVISED" xfId="12"/>
    <cellStyle name="_165000- Prepayments -Dec 05_2008 FPL New England Division Tax Workpapers" xfId="13"/>
    <cellStyle name="_2002 Doswell cash model" xfId="14"/>
    <cellStyle name="_5009" xfId="15"/>
    <cellStyle name="_5010" xfId="16"/>
    <cellStyle name="_6006" xfId="17"/>
    <cellStyle name="_6008" xfId="18"/>
    <cellStyle name="_6009" xfId="19"/>
    <cellStyle name="_6010" xfId="20"/>
    <cellStyle name="_6011" xfId="21"/>
    <cellStyle name="_6013" xfId="22"/>
    <cellStyle name="_6014" xfId="23"/>
    <cellStyle name="_6015" xfId="24"/>
    <cellStyle name="_6016" xfId="25"/>
    <cellStyle name="_6017" xfId="26"/>
    <cellStyle name="_6018" xfId="27"/>
    <cellStyle name="_6020" xfId="28"/>
    <cellStyle name="_6021" xfId="29"/>
    <cellStyle name="_6023" xfId="30"/>
    <cellStyle name="_6025" xfId="31"/>
    <cellStyle name="_6028" xfId="32"/>
    <cellStyle name="_6029" xfId="33"/>
    <cellStyle name="_6030" xfId="34"/>
    <cellStyle name="_6031" xfId="35"/>
    <cellStyle name="_6034" xfId="36"/>
    <cellStyle name="_6037" xfId="37"/>
    <cellStyle name="_6038" xfId="38"/>
    <cellStyle name="_6040" xfId="39"/>
    <cellStyle name="_6041" xfId="40"/>
    <cellStyle name="_6042" xfId="41"/>
    <cellStyle name="_6043" xfId="42"/>
    <cellStyle name="_6044" xfId="43"/>
    <cellStyle name="_6045" xfId="44"/>
    <cellStyle name="_6047" xfId="45"/>
    <cellStyle name="_6052" xfId="46"/>
    <cellStyle name="_6053" xfId="47"/>
    <cellStyle name="_6054" xfId="48"/>
    <cellStyle name="_6056" xfId="49"/>
    <cellStyle name="_6057" xfId="50"/>
    <cellStyle name="_6058" xfId="51"/>
    <cellStyle name="_6060" xfId="52"/>
    <cellStyle name="_7001" xfId="53"/>
    <cellStyle name="_7002" xfId="54"/>
    <cellStyle name="_7003" xfId="55"/>
    <cellStyle name="_7004" xfId="56"/>
    <cellStyle name="_7005" xfId="57"/>
    <cellStyle name="_7006" xfId="58"/>
    <cellStyle name="_7007" xfId="59"/>
    <cellStyle name="_7008" xfId="60"/>
    <cellStyle name="_7009" xfId="61"/>
    <cellStyle name="_7010" xfId="62"/>
    <cellStyle name="_7011" xfId="63"/>
    <cellStyle name="_7013" xfId="64"/>
    <cellStyle name="_7014" xfId="65"/>
    <cellStyle name="_Book3" xfId="66"/>
    <cellStyle name="_CASH - Detail" xfId="67"/>
    <cellStyle name="_CT Production Budget" xfId="68"/>
    <cellStyle name="_Debt Service Coverage Ratio Forecast" xfId="69"/>
    <cellStyle name="_DOSWELL - 2001 Budget Inputs" xfId="70"/>
    <cellStyle name="_DOSWELL - 2001 Budget Inputs - Ongoing Forecast" xfId="71"/>
    <cellStyle name="_DOSWELL - 2002 Budget Inputs" xfId="72"/>
    <cellStyle name="_DOSWELL - 2002 Budget Inputs-Ongoing Reforecast-High April-May Dispatch Case" xfId="73"/>
    <cellStyle name="_DOSWELL - 2003 Budget Inputs" xfId="74"/>
    <cellStyle name="_DOSWELL - 2003 Budget Inputs-Final" xfId="75"/>
    <cellStyle name="_Doswell 2003 Budget Detail - Sean" xfId="76"/>
    <cellStyle name="_Doswell Budget Depreciation" xfId="77"/>
    <cellStyle name="_DSCR" xfId="78"/>
    <cellStyle name="_DSCR (2)" xfId="79"/>
    <cellStyle name="_DSCR CALC - MARCH 02 DISTRIBUTION" xfId="80"/>
    <cellStyle name="_DSCR CALC - MARCH 02 DISTRIBUTION - Forward" xfId="81"/>
    <cellStyle name="_Fuel Prices" xfId="82"/>
    <cellStyle name="_input" xfId="83"/>
    <cellStyle name="_Major Maintenance Schedule - 09 2000" xfId="84"/>
    <cellStyle name="_MM (CASH)" xfId="85"/>
    <cellStyle name="_O&amp;M Detail -cc " xfId="86"/>
    <cellStyle name="_O&amp;M Detail -ct" xfId="87"/>
    <cellStyle name="_Sheet1" xfId="88"/>
    <cellStyle name="~Capacity (0)" xfId="89"/>
    <cellStyle name="~Capacity (1)" xfId="90"/>
    <cellStyle name="~Escalation" xfId="91"/>
    <cellStyle name="~Gas (0)" xfId="92"/>
    <cellStyle name="~Gas Price" xfId="93"/>
    <cellStyle name="~Power (0)" xfId="94"/>
    <cellStyle name="~Power Price" xfId="95"/>
    <cellStyle name="20% - Accent1 2" xfId="96"/>
    <cellStyle name="20% - Accent1 3" xfId="97"/>
    <cellStyle name="20% - Accent2 2" xfId="98"/>
    <cellStyle name="20% - Accent2 3" xfId="99"/>
    <cellStyle name="20% - Accent3 2" xfId="100"/>
    <cellStyle name="20% - Accent3 3" xfId="101"/>
    <cellStyle name="20% - Accent4 2" xfId="102"/>
    <cellStyle name="20% - Accent4 3" xfId="103"/>
    <cellStyle name="20% - Accent5 2" xfId="104"/>
    <cellStyle name="20% - Accent5 3" xfId="105"/>
    <cellStyle name="20% - Accent6 2" xfId="106"/>
    <cellStyle name="20% - Accent6 3" xfId="107"/>
    <cellStyle name="40% - Accent1 2" xfId="108"/>
    <cellStyle name="40% - Accent1 3" xfId="109"/>
    <cellStyle name="40% - Accent2 2" xfId="110"/>
    <cellStyle name="40% - Accent2 3" xfId="111"/>
    <cellStyle name="40% - Accent3 2" xfId="112"/>
    <cellStyle name="40% - Accent3 3" xfId="113"/>
    <cellStyle name="40% - Accent4 2" xfId="114"/>
    <cellStyle name="40% - Accent4 3" xfId="115"/>
    <cellStyle name="40% - Accent5 2" xfId="116"/>
    <cellStyle name="40% - Accent5 3" xfId="117"/>
    <cellStyle name="40% - Accent6 2" xfId="118"/>
    <cellStyle name="40% - Accent6 3" xfId="119"/>
    <cellStyle name="60% - Accent1 2" xfId="120"/>
    <cellStyle name="60% - Accent2 2" xfId="121"/>
    <cellStyle name="60% - Accent3 2" xfId="122"/>
    <cellStyle name="60% - Accent4 2" xfId="123"/>
    <cellStyle name="60% - Accent5 2" xfId="124"/>
    <cellStyle name="60% - Accent6 2" xfId="125"/>
    <cellStyle name="Accent1 - 20%" xfId="126"/>
    <cellStyle name="Accent1 - 40%" xfId="127"/>
    <cellStyle name="Accent1 - 60%" xfId="128"/>
    <cellStyle name="Accent1 2" xfId="129"/>
    <cellStyle name="Accent1 3" xfId="130"/>
    <cellStyle name="Accent1 4" xfId="131"/>
    <cellStyle name="Accent2 - 20%" xfId="132"/>
    <cellStyle name="Accent2 - 40%" xfId="133"/>
    <cellStyle name="Accent2 - 60%" xfId="134"/>
    <cellStyle name="Accent2 2" xfId="135"/>
    <cellStyle name="Accent2 3" xfId="136"/>
    <cellStyle name="Accent2 4" xfId="137"/>
    <cellStyle name="Accent3 - 20%" xfId="138"/>
    <cellStyle name="Accent3 - 40%" xfId="139"/>
    <cellStyle name="Accent3 - 60%" xfId="140"/>
    <cellStyle name="Accent3 2" xfId="141"/>
    <cellStyle name="Accent3 3" xfId="142"/>
    <cellStyle name="Accent3 4" xfId="143"/>
    <cellStyle name="Accent4 - 20%" xfId="144"/>
    <cellStyle name="Accent4 - 40%" xfId="145"/>
    <cellStyle name="Accent4 - 60%" xfId="146"/>
    <cellStyle name="Accent4 2" xfId="147"/>
    <cellStyle name="Accent4 3" xfId="148"/>
    <cellStyle name="Accent4 4" xfId="149"/>
    <cellStyle name="Accent5 - 20%" xfId="150"/>
    <cellStyle name="Accent5 - 40%" xfId="151"/>
    <cellStyle name="Accent5 - 60%" xfId="152"/>
    <cellStyle name="Accent5 2" xfId="153"/>
    <cellStyle name="Accent5 3" xfId="154"/>
    <cellStyle name="Accent5 4" xfId="155"/>
    <cellStyle name="Accent6 - 20%" xfId="156"/>
    <cellStyle name="Accent6 - 40%" xfId="157"/>
    <cellStyle name="Accent6 - 60%" xfId="158"/>
    <cellStyle name="Accent6 2" xfId="159"/>
    <cellStyle name="Accent6 3" xfId="160"/>
    <cellStyle name="Accent6 4" xfId="161"/>
    <cellStyle name="Bad 2" xfId="162"/>
    <cellStyle name="BlueCell" xfId="163"/>
    <cellStyle name="Budget" xfId="164"/>
    <cellStyle name="Calculation 2" xfId="165"/>
    <cellStyle name="Check Cell 2" xfId="166"/>
    <cellStyle name="Comma" xfId="562" builtinId="3"/>
    <cellStyle name="Comma  - Style1" xfId="167"/>
    <cellStyle name="Comma  - Style2" xfId="168"/>
    <cellStyle name="Comma  - Style3" xfId="169"/>
    <cellStyle name="Comma  - Style4" xfId="170"/>
    <cellStyle name="Comma  - Style5" xfId="171"/>
    <cellStyle name="Comma  - Style6" xfId="172"/>
    <cellStyle name="Comma  - Style7" xfId="173"/>
    <cellStyle name="Comma  - Style8" xfId="174"/>
    <cellStyle name="Comma [0] 2" xfId="3"/>
    <cellStyle name="Comma [1]" xfId="175"/>
    <cellStyle name="Comma [2]" xfId="176"/>
    <cellStyle name="Comma [3]" xfId="177"/>
    <cellStyle name="Comma 2" xfId="178"/>
    <cellStyle name="Comma 2 2" xfId="179"/>
    <cellStyle name="Comma 2 3" xfId="180"/>
    <cellStyle name="Comma 3" xfId="181"/>
    <cellStyle name="Comma 4" xfId="182"/>
    <cellStyle name="Comma 5" xfId="183"/>
    <cellStyle name="Comma0" xfId="184"/>
    <cellStyle name="CreamCell" xfId="185"/>
    <cellStyle name="Currency" xfId="1" builtinId="4"/>
    <cellStyle name="Currency [0] 2" xfId="186"/>
    <cellStyle name="Currency [2]" xfId="187"/>
    <cellStyle name="Currency [3]" xfId="188"/>
    <cellStyle name="Currency 2" xfId="189"/>
    <cellStyle name="Currency0" xfId="190"/>
    <cellStyle name="Date" xfId="191"/>
    <cellStyle name="Emphasis 1" xfId="192"/>
    <cellStyle name="Emphasis 2" xfId="193"/>
    <cellStyle name="Emphasis 3" xfId="194"/>
    <cellStyle name="Escalation" xfId="195"/>
    <cellStyle name="Explanatory Text 2" xfId="196"/>
    <cellStyle name="Fixed" xfId="197"/>
    <cellStyle name="Good 2" xfId="198"/>
    <cellStyle name="Heading 1 2" xfId="199"/>
    <cellStyle name="Heading 2 2" xfId="200"/>
    <cellStyle name="Heading 3 2" xfId="201"/>
    <cellStyle name="Heading 4 2" xfId="202"/>
    <cellStyle name="Hidden" xfId="203"/>
    <cellStyle name="Hyperlink" xfId="561" builtinId="8"/>
    <cellStyle name="Input 2" xfId="204"/>
    <cellStyle name="Linked Cell 2" xfId="205"/>
    <cellStyle name="m/d/yy" xfId="206"/>
    <cellStyle name="Month" xfId="207"/>
    <cellStyle name="Month-long" xfId="208"/>
    <cellStyle name="Month-short" xfId="209"/>
    <cellStyle name="Mon-yr" xfId="210"/>
    <cellStyle name="Neutral 2" xfId="211"/>
    <cellStyle name="Normal" xfId="0" builtinId="0"/>
    <cellStyle name="Normal - Style1" xfId="212"/>
    <cellStyle name="Normal 10" xfId="213"/>
    <cellStyle name="Normal 11" xfId="214"/>
    <cellStyle name="Normal 14" xfId="215"/>
    <cellStyle name="Normal 2" xfId="2"/>
    <cellStyle name="Normal 2 10" xfId="216"/>
    <cellStyle name="Normal 2 11" xfId="217"/>
    <cellStyle name="Normal 2 2" xfId="4"/>
    <cellStyle name="Normal 2 2 10" xfId="218"/>
    <cellStyle name="Normal 2 2 11" xfId="219"/>
    <cellStyle name="Normal 2 2 12" xfId="220"/>
    <cellStyle name="Normal 2 2 13" xfId="221"/>
    <cellStyle name="Normal 2 2 14" xfId="222"/>
    <cellStyle name="Normal 2 2 15" xfId="223"/>
    <cellStyle name="Normal 2 2 16" xfId="224"/>
    <cellStyle name="Normal 2 2 17" xfId="225"/>
    <cellStyle name="Normal 2 2 18" xfId="226"/>
    <cellStyle name="Normal 2 2 19" xfId="227"/>
    <cellStyle name="Normal 2 2 2" xfId="228"/>
    <cellStyle name="Normal 2 2 20" xfId="229"/>
    <cellStyle name="Normal 2 2 21" xfId="230"/>
    <cellStyle name="Normal 2 2 22" xfId="231"/>
    <cellStyle name="Normal 2 2 23" xfId="232"/>
    <cellStyle name="Normal 2 2 3" xfId="233"/>
    <cellStyle name="Normal 2 2 4" xfId="234"/>
    <cellStyle name="Normal 2 2 5" xfId="235"/>
    <cellStyle name="Normal 2 2 6" xfId="236"/>
    <cellStyle name="Normal 2 2 7" xfId="237"/>
    <cellStyle name="Normal 2 2 8" xfId="238"/>
    <cellStyle name="Normal 2 2 9" xfId="239"/>
    <cellStyle name="Normal 2 2_15 Yr Phone Poles" xfId="240"/>
    <cellStyle name="Normal 2 3" xfId="241"/>
    <cellStyle name="Normal 2 4" xfId="242"/>
    <cellStyle name="Normal 2 5" xfId="243"/>
    <cellStyle name="Normal 2 6" xfId="244"/>
    <cellStyle name="Normal 2 7" xfId="245"/>
    <cellStyle name="Normal 2 8" xfId="246"/>
    <cellStyle name="Normal 2 9" xfId="247"/>
    <cellStyle name="Normal 2_Book3" xfId="248"/>
    <cellStyle name="Normal 21" xfId="249"/>
    <cellStyle name="Normal 28" xfId="250"/>
    <cellStyle name="Normal 29" xfId="251"/>
    <cellStyle name="Normal 3" xfId="252"/>
    <cellStyle name="Normal 3 2" xfId="253"/>
    <cellStyle name="Normal 3 2 2" xfId="254"/>
    <cellStyle name="Normal 3 2 3" xfId="255"/>
    <cellStyle name="Normal 3 2 4" xfId="256"/>
    <cellStyle name="Normal 3 3" xfId="257"/>
    <cellStyle name="Normal 3 3 2" xfId="258"/>
    <cellStyle name="Normal 3 3 3" xfId="259"/>
    <cellStyle name="Normal 3 3 4" xfId="260"/>
    <cellStyle name="Normal 3 4" xfId="261"/>
    <cellStyle name="Normal 3 5" xfId="262"/>
    <cellStyle name="Normal 4" xfId="263"/>
    <cellStyle name="Normal 5" xfId="264"/>
    <cellStyle name="Normal 6" xfId="265"/>
    <cellStyle name="Normal 7" xfId="266"/>
    <cellStyle name="Normal 8" xfId="267"/>
    <cellStyle name="Normal 9" xfId="268"/>
    <cellStyle name="Note 2" xfId="269"/>
    <cellStyle name="Note 3" xfId="270"/>
    <cellStyle name="Outlined" xfId="271"/>
    <cellStyle name="Output 2" xfId="272"/>
    <cellStyle name="Page Title" xfId="273"/>
    <cellStyle name="Percent" xfId="563" builtinId="5"/>
    <cellStyle name="Percent [0]" xfId="274"/>
    <cellStyle name="Percent [1]" xfId="275"/>
    <cellStyle name="Percent [2]" xfId="276"/>
    <cellStyle name="Percent 2" xfId="5"/>
    <cellStyle name="Percent 2 10" xfId="277"/>
    <cellStyle name="Percent 2 11" xfId="278"/>
    <cellStyle name="Percent 2 12" xfId="279"/>
    <cellStyle name="Percent 2 13" xfId="280"/>
    <cellStyle name="Percent 2 14" xfId="281"/>
    <cellStyle name="Percent 2 15" xfId="282"/>
    <cellStyle name="Percent 2 16" xfId="283"/>
    <cellStyle name="Percent 2 17" xfId="284"/>
    <cellStyle name="Percent 2 18" xfId="285"/>
    <cellStyle name="Percent 2 19" xfId="286"/>
    <cellStyle name="Percent 2 2" xfId="287"/>
    <cellStyle name="Percent 2 20" xfId="288"/>
    <cellStyle name="Percent 2 21" xfId="289"/>
    <cellStyle name="Percent 2 22" xfId="290"/>
    <cellStyle name="Percent 2 23" xfId="291"/>
    <cellStyle name="Percent 2 24" xfId="292"/>
    <cellStyle name="Percent 2 25" xfId="293"/>
    <cellStyle name="Percent 2 26" xfId="294"/>
    <cellStyle name="Percent 2 27" xfId="295"/>
    <cellStyle name="Percent 2 28" xfId="296"/>
    <cellStyle name="Percent 2 29" xfId="297"/>
    <cellStyle name="Percent 2 3" xfId="298"/>
    <cellStyle name="Percent 2 30" xfId="299"/>
    <cellStyle name="Percent 2 31" xfId="300"/>
    <cellStyle name="Percent 2 32" xfId="301"/>
    <cellStyle name="Percent 2 33" xfId="302"/>
    <cellStyle name="Percent 2 34" xfId="303"/>
    <cellStyle name="Percent 2 35" xfId="304"/>
    <cellStyle name="Percent 2 4" xfId="305"/>
    <cellStyle name="Percent 2 5" xfId="306"/>
    <cellStyle name="Percent 2 6" xfId="307"/>
    <cellStyle name="Percent 2 7" xfId="308"/>
    <cellStyle name="Percent 2 8" xfId="309"/>
    <cellStyle name="Percent 2 9" xfId="310"/>
    <cellStyle name="Percent 3" xfId="311"/>
    <cellStyle name="Percent 3 2" xfId="312"/>
    <cellStyle name="Percent 3 3" xfId="313"/>
    <cellStyle name="Percent 3 4" xfId="314"/>
    <cellStyle name="Percent 4" xfId="560"/>
    <cellStyle name="Percent 4 2" xfId="315"/>
    <cellStyle name="Percent 4 3" xfId="316"/>
    <cellStyle name="Percent 4 4" xfId="317"/>
    <cellStyle name="Percent[1]" xfId="318"/>
    <cellStyle name="Power Price" xfId="319"/>
    <cellStyle name="Present Value" xfId="320"/>
    <cellStyle name="PSChar" xfId="321"/>
    <cellStyle name="PSChar 2" xfId="322"/>
    <cellStyle name="PSChar 2 10" xfId="323"/>
    <cellStyle name="PSChar 2 11" xfId="324"/>
    <cellStyle name="PSChar 2 12" xfId="325"/>
    <cellStyle name="PSChar 2 13" xfId="326"/>
    <cellStyle name="PSChar 2 14" xfId="327"/>
    <cellStyle name="PSChar 2 15" xfId="328"/>
    <cellStyle name="PSChar 2 16" xfId="329"/>
    <cellStyle name="PSChar 2 17" xfId="330"/>
    <cellStyle name="PSChar 2 18" xfId="331"/>
    <cellStyle name="PSChar 2 19" xfId="332"/>
    <cellStyle name="PSChar 2 2" xfId="333"/>
    <cellStyle name="PSChar 2 20" xfId="334"/>
    <cellStyle name="PSChar 2 21" xfId="335"/>
    <cellStyle name="PSChar 2 22" xfId="336"/>
    <cellStyle name="PSChar 2 23" xfId="337"/>
    <cellStyle name="PSChar 2 24" xfId="338"/>
    <cellStyle name="PSChar 2 25" xfId="339"/>
    <cellStyle name="PSChar 2 26" xfId="340"/>
    <cellStyle name="PSChar 2 27" xfId="341"/>
    <cellStyle name="PSChar 2 28" xfId="342"/>
    <cellStyle name="PSChar 2 29" xfId="343"/>
    <cellStyle name="PSChar 2 3" xfId="344"/>
    <cellStyle name="PSChar 2 30" xfId="345"/>
    <cellStyle name="PSChar 2 4" xfId="346"/>
    <cellStyle name="PSChar 2 5" xfId="347"/>
    <cellStyle name="PSChar 2 6" xfId="348"/>
    <cellStyle name="PSChar 2 7" xfId="349"/>
    <cellStyle name="PSChar 2 8" xfId="350"/>
    <cellStyle name="PSChar 2 9" xfId="351"/>
    <cellStyle name="PSDate" xfId="352"/>
    <cellStyle name="PSDate 2" xfId="353"/>
    <cellStyle name="PSDate 2 10" xfId="354"/>
    <cellStyle name="PSDate 2 11" xfId="355"/>
    <cellStyle name="PSDate 2 12" xfId="356"/>
    <cellStyle name="PSDate 2 13" xfId="357"/>
    <cellStyle name="PSDate 2 14" xfId="358"/>
    <cellStyle name="PSDate 2 15" xfId="359"/>
    <cellStyle name="PSDate 2 16" xfId="360"/>
    <cellStyle name="PSDate 2 17" xfId="361"/>
    <cellStyle name="PSDate 2 18" xfId="362"/>
    <cellStyle name="PSDate 2 19" xfId="363"/>
    <cellStyle name="PSDate 2 2" xfId="364"/>
    <cellStyle name="PSDate 2 20" xfId="365"/>
    <cellStyle name="PSDate 2 21" xfId="366"/>
    <cellStyle name="PSDate 2 22" xfId="367"/>
    <cellStyle name="PSDate 2 23" xfId="368"/>
    <cellStyle name="PSDate 2 24" xfId="369"/>
    <cellStyle name="PSDate 2 25" xfId="370"/>
    <cellStyle name="PSDate 2 26" xfId="371"/>
    <cellStyle name="PSDate 2 27" xfId="372"/>
    <cellStyle name="PSDate 2 28" xfId="373"/>
    <cellStyle name="PSDate 2 29" xfId="374"/>
    <cellStyle name="PSDate 2 3" xfId="375"/>
    <cellStyle name="PSDate 2 30" xfId="376"/>
    <cellStyle name="PSDate 2 4" xfId="377"/>
    <cellStyle name="PSDate 2 5" xfId="378"/>
    <cellStyle name="PSDate 2 6" xfId="379"/>
    <cellStyle name="PSDate 2 7" xfId="380"/>
    <cellStyle name="PSDate 2 8" xfId="381"/>
    <cellStyle name="PSDate 2 9" xfId="382"/>
    <cellStyle name="PSDec" xfId="383"/>
    <cellStyle name="PSDec 2" xfId="384"/>
    <cellStyle name="PSDec 2 10" xfId="385"/>
    <cellStyle name="PSDec 2 11" xfId="386"/>
    <cellStyle name="PSDec 2 12" xfId="387"/>
    <cellStyle name="PSDec 2 13" xfId="388"/>
    <cellStyle name="PSDec 2 14" xfId="389"/>
    <cellStyle name="PSDec 2 15" xfId="390"/>
    <cellStyle name="PSDec 2 16" xfId="391"/>
    <cellStyle name="PSDec 2 17" xfId="392"/>
    <cellStyle name="PSDec 2 18" xfId="393"/>
    <cellStyle name="PSDec 2 19" xfId="394"/>
    <cellStyle name="PSDec 2 2" xfId="395"/>
    <cellStyle name="PSDec 2 20" xfId="396"/>
    <cellStyle name="PSDec 2 21" xfId="397"/>
    <cellStyle name="PSDec 2 22" xfId="398"/>
    <cellStyle name="PSDec 2 23" xfId="399"/>
    <cellStyle name="PSDec 2 24" xfId="400"/>
    <cellStyle name="PSDec 2 25" xfId="401"/>
    <cellStyle name="PSDec 2 26" xfId="402"/>
    <cellStyle name="PSDec 2 27" xfId="403"/>
    <cellStyle name="PSDec 2 28" xfId="404"/>
    <cellStyle name="PSDec 2 29" xfId="405"/>
    <cellStyle name="PSDec 2 3" xfId="406"/>
    <cellStyle name="PSDec 2 30" xfId="407"/>
    <cellStyle name="PSDec 2 4" xfId="408"/>
    <cellStyle name="PSDec 2 5" xfId="409"/>
    <cellStyle name="PSDec 2 6" xfId="410"/>
    <cellStyle name="PSDec 2 7" xfId="411"/>
    <cellStyle name="PSDec 2 8" xfId="412"/>
    <cellStyle name="PSDec 2 9" xfId="413"/>
    <cellStyle name="PSHeading" xfId="414"/>
    <cellStyle name="PSHeading 2" xfId="415"/>
    <cellStyle name="PSHeading 2 10" xfId="416"/>
    <cellStyle name="PSHeading 2 11" xfId="417"/>
    <cellStyle name="PSHeading 2 12" xfId="418"/>
    <cellStyle name="PSHeading 2 13" xfId="419"/>
    <cellStyle name="PSHeading 2 14" xfId="420"/>
    <cellStyle name="PSHeading 2 15" xfId="421"/>
    <cellStyle name="PSHeading 2 16" xfId="422"/>
    <cellStyle name="PSHeading 2 17" xfId="423"/>
    <cellStyle name="PSHeading 2 18" xfId="424"/>
    <cellStyle name="PSHeading 2 19" xfId="425"/>
    <cellStyle name="PSHeading 2 2" xfId="426"/>
    <cellStyle name="PSHeading 2 20" xfId="427"/>
    <cellStyle name="PSHeading 2 21" xfId="428"/>
    <cellStyle name="PSHeading 2 22" xfId="429"/>
    <cellStyle name="PSHeading 2 23" xfId="430"/>
    <cellStyle name="PSHeading 2 24" xfId="431"/>
    <cellStyle name="PSHeading 2 25" xfId="432"/>
    <cellStyle name="PSHeading 2 26" xfId="433"/>
    <cellStyle name="PSHeading 2 27" xfId="434"/>
    <cellStyle name="PSHeading 2 28" xfId="435"/>
    <cellStyle name="PSHeading 2 29" xfId="436"/>
    <cellStyle name="PSHeading 2 3" xfId="437"/>
    <cellStyle name="PSHeading 2 30" xfId="438"/>
    <cellStyle name="PSHeading 2 4" xfId="439"/>
    <cellStyle name="PSHeading 2 5" xfId="440"/>
    <cellStyle name="PSHeading 2 6" xfId="441"/>
    <cellStyle name="PSHeading 2 7" xfId="442"/>
    <cellStyle name="PSHeading 2 8" xfId="443"/>
    <cellStyle name="PSHeading 2 9" xfId="444"/>
    <cellStyle name="PSHeading 2_15 Yr Phone Poles" xfId="445"/>
    <cellStyle name="PSInt" xfId="446"/>
    <cellStyle name="PSInt 2" xfId="447"/>
    <cellStyle name="PSInt 2 10" xfId="448"/>
    <cellStyle name="PSInt 2 11" xfId="449"/>
    <cellStyle name="PSInt 2 12" xfId="450"/>
    <cellStyle name="PSInt 2 13" xfId="451"/>
    <cellStyle name="PSInt 2 14" xfId="452"/>
    <cellStyle name="PSInt 2 15" xfId="453"/>
    <cellStyle name="PSInt 2 16" xfId="454"/>
    <cellStyle name="PSInt 2 17" xfId="455"/>
    <cellStyle name="PSInt 2 18" xfId="456"/>
    <cellStyle name="PSInt 2 19" xfId="457"/>
    <cellStyle name="PSInt 2 2" xfId="458"/>
    <cellStyle name="PSInt 2 20" xfId="459"/>
    <cellStyle name="PSInt 2 21" xfId="460"/>
    <cellStyle name="PSInt 2 22" xfId="461"/>
    <cellStyle name="PSInt 2 23" xfId="462"/>
    <cellStyle name="PSInt 2 24" xfId="463"/>
    <cellStyle name="PSInt 2 25" xfId="464"/>
    <cellStyle name="PSInt 2 26" xfId="465"/>
    <cellStyle name="PSInt 2 27" xfId="466"/>
    <cellStyle name="PSInt 2 28" xfId="467"/>
    <cellStyle name="PSInt 2 29" xfId="468"/>
    <cellStyle name="PSInt 2 3" xfId="469"/>
    <cellStyle name="PSInt 2 30" xfId="470"/>
    <cellStyle name="PSInt 2 4" xfId="471"/>
    <cellStyle name="PSInt 2 5" xfId="472"/>
    <cellStyle name="PSInt 2 6" xfId="473"/>
    <cellStyle name="PSInt 2 7" xfId="474"/>
    <cellStyle name="PSInt 2 8" xfId="475"/>
    <cellStyle name="PSInt 2 9" xfId="476"/>
    <cellStyle name="PSSpacer" xfId="477"/>
    <cellStyle name="PSSpacer 2" xfId="478"/>
    <cellStyle name="PSSpacer 2 10" xfId="479"/>
    <cellStyle name="PSSpacer 2 11" xfId="480"/>
    <cellStyle name="PSSpacer 2 12" xfId="481"/>
    <cellStyle name="PSSpacer 2 13" xfId="482"/>
    <cellStyle name="PSSpacer 2 14" xfId="483"/>
    <cellStyle name="PSSpacer 2 15" xfId="484"/>
    <cellStyle name="PSSpacer 2 16" xfId="485"/>
    <cellStyle name="PSSpacer 2 17" xfId="486"/>
    <cellStyle name="PSSpacer 2 18" xfId="487"/>
    <cellStyle name="PSSpacer 2 19" xfId="488"/>
    <cellStyle name="PSSpacer 2 2" xfId="489"/>
    <cellStyle name="PSSpacer 2 20" xfId="490"/>
    <cellStyle name="PSSpacer 2 21" xfId="491"/>
    <cellStyle name="PSSpacer 2 22" xfId="492"/>
    <cellStyle name="PSSpacer 2 23" xfId="493"/>
    <cellStyle name="PSSpacer 2 24" xfId="494"/>
    <cellStyle name="PSSpacer 2 25" xfId="495"/>
    <cellStyle name="PSSpacer 2 26" xfId="496"/>
    <cellStyle name="PSSpacer 2 27" xfId="497"/>
    <cellStyle name="PSSpacer 2 28" xfId="498"/>
    <cellStyle name="PSSpacer 2 29" xfId="499"/>
    <cellStyle name="PSSpacer 2 3" xfId="500"/>
    <cellStyle name="PSSpacer 2 30" xfId="501"/>
    <cellStyle name="PSSpacer 2 4" xfId="502"/>
    <cellStyle name="PSSpacer 2 5" xfId="503"/>
    <cellStyle name="PSSpacer 2 6" xfId="504"/>
    <cellStyle name="PSSpacer 2 7" xfId="505"/>
    <cellStyle name="PSSpacer 2 8" xfId="506"/>
    <cellStyle name="PSSpacer 2 9" xfId="507"/>
    <cellStyle name="SAPBEXaggData" xfId="508"/>
    <cellStyle name="SAPBEXaggDataEmph" xfId="509"/>
    <cellStyle name="SAPBEXaggItem" xfId="510"/>
    <cellStyle name="SAPBEXaggItemX" xfId="511"/>
    <cellStyle name="SAPBEXchaText" xfId="512"/>
    <cellStyle name="SAPBEXexcBad7" xfId="513"/>
    <cellStyle name="SAPBEXexcBad8" xfId="514"/>
    <cellStyle name="SAPBEXexcBad9" xfId="515"/>
    <cellStyle name="SAPBEXexcCritical4" xfId="516"/>
    <cellStyle name="SAPBEXexcCritical5" xfId="517"/>
    <cellStyle name="SAPBEXexcCritical6" xfId="518"/>
    <cellStyle name="SAPBEXexcGood1" xfId="519"/>
    <cellStyle name="SAPBEXexcGood2" xfId="520"/>
    <cellStyle name="SAPBEXexcGood3" xfId="521"/>
    <cellStyle name="SAPBEXfilterDrill" xfId="522"/>
    <cellStyle name="SAPBEXfilterItem" xfId="523"/>
    <cellStyle name="SAPBEXfilterText" xfId="524"/>
    <cellStyle name="SAPBEXformats" xfId="525"/>
    <cellStyle name="SAPBEXheaderItem" xfId="526"/>
    <cellStyle name="SAPBEXheaderText" xfId="527"/>
    <cellStyle name="SAPBEXHLevel0" xfId="528"/>
    <cellStyle name="SAPBEXHLevel0X" xfId="529"/>
    <cellStyle name="SAPBEXHLevel1" xfId="530"/>
    <cellStyle name="SAPBEXHLevel1X" xfId="531"/>
    <cellStyle name="SAPBEXHLevel2" xfId="532"/>
    <cellStyle name="SAPBEXHLevel2X" xfId="533"/>
    <cellStyle name="SAPBEXHLevel3" xfId="534"/>
    <cellStyle name="SAPBEXHLevel3X" xfId="535"/>
    <cellStyle name="SAPBEXinputData" xfId="536"/>
    <cellStyle name="SAPBEXresData" xfId="537"/>
    <cellStyle name="SAPBEXresDataEmph" xfId="538"/>
    <cellStyle name="SAPBEXresItem" xfId="539"/>
    <cellStyle name="SAPBEXresItemX" xfId="540"/>
    <cellStyle name="SAPBEXstdData" xfId="541"/>
    <cellStyle name="SAPBEXstdDataEmph" xfId="542"/>
    <cellStyle name="SAPBEXstdItem" xfId="543"/>
    <cellStyle name="SAPBEXstdItemX" xfId="544"/>
    <cellStyle name="SAPBEXtitle" xfId="545"/>
    <cellStyle name="SAPBEXundefined" xfId="546"/>
    <cellStyle name="Section Heading-Large" xfId="547"/>
    <cellStyle name="Section Heading-Small" xfId="548"/>
    <cellStyle name="SEM-BPS-head" xfId="549"/>
    <cellStyle name="SEM-BPS-headdata" xfId="550"/>
    <cellStyle name="SEM-BPS-headkey" xfId="551"/>
    <cellStyle name="SEM-BPS-input-on" xfId="552"/>
    <cellStyle name="SEM-BPS-key" xfId="553"/>
    <cellStyle name="Sheet Title" xfId="554"/>
    <cellStyle name="Style 1" xfId="555"/>
    <cellStyle name="Title 2" xfId="556"/>
    <cellStyle name="Total 2" xfId="557"/>
    <cellStyle name="Warning Text 2" xfId="558"/>
    <cellStyle name="Year" xfId="5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Range="'[24]Input #5 - Construction Capital'!$O$31:$O$32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5</xdr:row>
      <xdr:rowOff>-1</xdr:rowOff>
    </xdr:from>
    <xdr:to>
      <xdr:col>28</xdr:col>
      <xdr:colOff>116815</xdr:colOff>
      <xdr:row>139</xdr:row>
      <xdr:rowOff>125186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816428"/>
          <a:ext cx="16948851" cy="22005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125</xdr:row>
          <xdr:rowOff>30480</xdr:rowOff>
        </xdr:from>
        <xdr:to>
          <xdr:col>2</xdr:col>
          <xdr:colOff>556260</xdr:colOff>
          <xdr:row>126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ESI%20Vansycle%20Gp%20Inc.%20&amp;%20Affiliates\Income%20Tax\Oregon\03%20DISTR%20FINAL%20-%20OLD%20WA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Accounting\Account%20Recons\2003\PP&amp;E%20and%20CWIP%20Details%20Jan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WIP\Capital%20Projects\Finance%20&amp;%20Administration\CWIP\All%20projects\Closing%20Support\02%20Feb%202001\FEB%2001Capital%20Accru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107100%201202%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%20feb%2003%20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Account%20Recons\2004\PP&amp;E%20and%20CWIP%20Details%20December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Closing%20Support\2002\08%20August%202002\Capitalized%20Interest%20Calculations%200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Accounting\Closing%20Support\2005\06%20Jun%202005\FMIP%20REPORTS%20&amp;%20RECONCILIATION\Standard%20Report%20-%207-8-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5\FPL%20Fibernet%20LLC\Income%20Tax\info%20request%20provided\165000-%20Prepayments%20-Dec%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Energy%20South%20Dakota%20Wind%20LLC\Income%20Tax\2003%20FPLE%20South%20Dakota%20Wind%20Tax%20Workpaper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Group%20Inc.%20and%20Subs\Income%20Tax\Florida\2003%20FL%20Final%20Distrib%20Schedule%20-%20new%20metho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Accounting\Account%20Recons\2002\PP&amp;E%20and%20CWIP%20Details%20May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Energy%20Sooner%20Wind%20LLC\Income%20Tax\2003%20FPLE%20Sooner%20Wind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C08YO\AppData\Local\Microsoft\Windows\Temporary%20Internet%20Files\Content.Outlook\WCE2R1WU\EDM_WCEC3_2011_Trans_11-19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Bastrop%20LP,%20LLC\Income%20Tax\2004%20FPLE%20Bastrop%20LP%20LLC%20%20Depreci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Audit%20Adjustments_IRS\Settlement%20agreement\Settled%20Items%20-%20Power%20Tax%20Adjustments\Tax%20Return%20Supporting%20Schedules\IRS%20PowerTax%20Computation%20Worksheet%20-%20Feder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Seabrook%20LLC\Income%20Tax\2004%20Seabrook%20Tax%20Workpape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L%20Fibernet%20General\Accounting%20&amp;%20Administration\Work%20Orders\Work%20Order%20List%20-%209-12-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CONADM/TEST/NUTRANS/TARIFFS/FIRM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OLD"/>
      <sheetName val="FPLENERGY&amp;SUBS-OLD"/>
      <sheetName val="TAX_EXTRACT_2008"/>
    </sheetNames>
    <sheetDataSet>
      <sheetData sheetId="0">
        <row r="3">
          <cell r="E3" t="str">
            <v>FPL Group, Inc. &amp; Subsidiaries</v>
          </cell>
        </row>
        <row r="4">
          <cell r="E4" t="str">
            <v>2003 Consolidated Oregon Income Tax Allocations (OLD WAY)</v>
          </cell>
        </row>
        <row r="6">
          <cell r="E6" t="str">
            <v>FPL Group</v>
          </cell>
          <cell r="F6" t="str">
            <v>Alandco &amp;</v>
          </cell>
          <cell r="K6" t="str">
            <v>Turner &amp;</v>
          </cell>
          <cell r="L6" t="str">
            <v>Sagebrush</v>
          </cell>
          <cell r="M6" t="str">
            <v>Tract.</v>
          </cell>
          <cell r="P6" t="str">
            <v>Consolidated</v>
          </cell>
        </row>
        <row r="7">
          <cell r="C7" t="str">
            <v>FPL Group</v>
          </cell>
          <cell r="D7" t="str">
            <v>FPL &amp; Subs</v>
          </cell>
          <cell r="E7" t="str">
            <v>Capital &amp; Subs</v>
          </cell>
          <cell r="F7" t="str">
            <v>Subs</v>
          </cell>
          <cell r="G7" t="str">
            <v>EMB Invest.</v>
          </cell>
          <cell r="H7" t="str">
            <v>Mayberry</v>
          </cell>
          <cell r="I7" t="str">
            <v>FPLE &amp; Subs</v>
          </cell>
          <cell r="K7" t="str">
            <v>Subs</v>
          </cell>
          <cell r="L7" t="str">
            <v>Partner 16</v>
          </cell>
          <cell r="M7" t="str">
            <v>Urb Ren</v>
          </cell>
          <cell r="N7" t="str">
            <v>Total</v>
          </cell>
          <cell r="P7" t="str">
            <v>Total</v>
          </cell>
          <cell r="R7" t="str">
            <v>Amt/App</v>
          </cell>
        </row>
        <row r="9">
          <cell r="E9" t="str">
            <v xml:space="preserve"> </v>
          </cell>
        </row>
        <row r="10">
          <cell r="A10" t="str">
            <v>Oregon Taxable Income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-14931796</v>
          </cell>
          <cell r="K10">
            <v>0</v>
          </cell>
          <cell r="L10">
            <v>0</v>
          </cell>
          <cell r="M10">
            <v>0</v>
          </cell>
          <cell r="N10">
            <v>-14931796</v>
          </cell>
          <cell r="P10">
            <v>-871673</v>
          </cell>
        </row>
        <row r="12">
          <cell r="A12" t="str">
            <v>Regular Tax (6.6%)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-985498.53600000008</v>
          </cell>
          <cell r="K12">
            <v>0</v>
          </cell>
          <cell r="L12">
            <v>0</v>
          </cell>
          <cell r="M12">
            <v>0</v>
          </cell>
          <cell r="N12">
            <v>-985498.53600000008</v>
          </cell>
          <cell r="P12">
            <v>10</v>
          </cell>
          <cell r="R12">
            <v>985508.53600000008</v>
          </cell>
        </row>
        <row r="14">
          <cell r="A14" t="str">
            <v>Actual Tax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-985498.53600000008</v>
          </cell>
          <cell r="K14">
            <v>0</v>
          </cell>
          <cell r="L14">
            <v>0</v>
          </cell>
          <cell r="M14">
            <v>0</v>
          </cell>
          <cell r="N14">
            <v>-985498.53600000008</v>
          </cell>
          <cell r="P14">
            <v>10</v>
          </cell>
          <cell r="R14">
            <v>985508.53600000008</v>
          </cell>
        </row>
        <row r="16">
          <cell r="A16" t="str">
            <v>Less: Tax Credits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A18" t="str">
            <v>Net Oregon Income Tax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-985498.53600000008</v>
          </cell>
          <cell r="K18">
            <v>0</v>
          </cell>
          <cell r="L18">
            <v>0</v>
          </cell>
          <cell r="M18">
            <v>0</v>
          </cell>
          <cell r="N18">
            <v>-985498.53600000008</v>
          </cell>
          <cell r="P18">
            <v>10</v>
          </cell>
          <cell r="R18">
            <v>985508.53600000008</v>
          </cell>
        </row>
        <row r="20">
          <cell r="A20" t="str">
            <v xml:space="preserve">2003 Payments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R20">
            <v>0</v>
          </cell>
        </row>
        <row r="22">
          <cell r="A22" t="str">
            <v>Balance due (To) From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-985498.53600000008</v>
          </cell>
          <cell r="K22">
            <v>0</v>
          </cell>
          <cell r="L22">
            <v>0</v>
          </cell>
          <cell r="M22">
            <v>0</v>
          </cell>
          <cell r="N22">
            <v>-985498.53600000008</v>
          </cell>
          <cell r="P22">
            <v>10</v>
          </cell>
          <cell r="R22">
            <v>985508.53600000008</v>
          </cell>
        </row>
        <row r="23">
          <cell r="A23" t="str">
            <v>Cushion/Excess Cash</v>
          </cell>
          <cell r="N23">
            <v>0</v>
          </cell>
          <cell r="P23">
            <v>0</v>
          </cell>
          <cell r="R23">
            <v>0</v>
          </cell>
        </row>
        <row r="24">
          <cell r="A24" t="str">
            <v>Payment</v>
          </cell>
          <cell r="C24">
            <v>0</v>
          </cell>
          <cell r="D24">
            <v>0</v>
          </cell>
          <cell r="I24">
            <v>-985498.53600000008</v>
          </cell>
          <cell r="N24">
            <v>-985498.53600000008</v>
          </cell>
          <cell r="P24">
            <v>10</v>
          </cell>
          <cell r="R24">
            <v>985508.53600000008</v>
          </cell>
        </row>
        <row r="25">
          <cell r="R25" t="str">
            <v>DETRIMENT</v>
          </cell>
        </row>
        <row r="42">
          <cell r="A42" t="str">
            <v>FPL GROUP, INC.</v>
          </cell>
        </row>
        <row r="43">
          <cell r="A43" t="str">
            <v>FINAL 2003 OREGON TAX SHARING PAYMENT</v>
          </cell>
        </row>
        <row r="44">
          <cell r="A44" t="str">
            <v>DECEMBER, 2003</v>
          </cell>
        </row>
        <row r="46">
          <cell r="A46" t="str">
            <v>ANALYSIS OF ACCOUNT NO. 236-100</v>
          </cell>
        </row>
        <row r="48">
          <cell r="A48" t="str">
            <v xml:space="preserve">  WIRE TRANSFERS (TO) FROM SUBSIDIARIES:</v>
          </cell>
        </row>
        <row r="51">
          <cell r="A51" t="str">
            <v>FPL GROUP CAPITAL</v>
          </cell>
        </row>
        <row r="52">
          <cell r="A52" t="str">
            <v>ALANDCO</v>
          </cell>
        </row>
        <row r="53">
          <cell r="A53" t="str">
            <v>TURNER</v>
          </cell>
        </row>
        <row r="54">
          <cell r="A54" t="str">
            <v xml:space="preserve"> TELESAT </v>
          </cell>
        </row>
        <row r="55">
          <cell r="A55" t="str">
            <v>FPLE</v>
          </cell>
        </row>
        <row r="63">
          <cell r="A63" t="str">
            <v>Wire Transfers (To) From Subs</v>
          </cell>
        </row>
        <row r="67">
          <cell r="A67" t="str">
            <v xml:space="preserve">  ADJUSTMENTS TO 235-100 ACCOUNT:</v>
          </cell>
        </row>
        <row r="70">
          <cell r="A70" t="str">
            <v>Payment to Oregon Department of Revenue</v>
          </cell>
        </row>
        <row r="71">
          <cell r="A71" t="str">
            <v>FPL Portion of 2001 Overpayment Applied to 2002 Est.</v>
          </cell>
        </row>
        <row r="72">
          <cell r="A72" t="str">
            <v xml:space="preserve">   Included in Excess Cash-State</v>
          </cell>
        </row>
        <row r="74">
          <cell r="A74" t="str">
            <v xml:space="preserve">            Change in Excess Cash</v>
          </cell>
        </row>
        <row r="79">
          <cell r="A79" t="str">
            <v xml:space="preserve">            Change in App Factor Benefit</v>
          </cell>
        </row>
        <row r="85">
          <cell r="A85" t="str">
            <v xml:space="preserve">  BALANCE IN ACCOUNT #236-100</v>
          </cell>
        </row>
      </sheetData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FOR SOL"/>
      <sheetName val="CWIP &amp; PP&amp;E BAL BY GROUP"/>
      <sheetName val="JAN CWIP"/>
      <sheetName val="ACCRUAL"/>
      <sheetName val="in svc pt"/>
      <sheetName val="Sheet1"/>
      <sheetName val="CWIP DATA FOR ANALYSIS"/>
      <sheetName val="Sheet2"/>
      <sheetName val="CWIP &amp; PP&amp;E BAL "/>
      <sheetName val="CER"/>
      <sheetName val="GROSS PROP AS OF8-31-02-FINAL"/>
      <sheetName val="DESCRIPTION TABLE"/>
      <sheetName val="Tables"/>
      <sheetName val="1999 ACCRUAL"/>
      <sheetName val="avail cwip"/>
      <sheetName val="Dec CWIP"/>
    </sheetNames>
    <sheetDataSet>
      <sheetData sheetId="0"/>
      <sheetData sheetId="1"/>
      <sheetData sheetId="2"/>
      <sheetData sheetId="3"/>
      <sheetData sheetId="4">
        <row r="3">
          <cell r="A3" t="str">
            <v>1001</v>
          </cell>
          <cell r="B3">
            <v>-390764.75</v>
          </cell>
        </row>
        <row r="4">
          <cell r="A4" t="str">
            <v>1002</v>
          </cell>
          <cell r="B4">
            <v>-288079.69</v>
          </cell>
        </row>
        <row r="5">
          <cell r="A5" t="str">
            <v>1986</v>
          </cell>
          <cell r="B5">
            <v>-163041.85</v>
          </cell>
        </row>
        <row r="6">
          <cell r="A6" t="str">
            <v>1988</v>
          </cell>
          <cell r="B6">
            <v>-2837234.97</v>
          </cell>
        </row>
        <row r="7">
          <cell r="A7" t="str">
            <v>1989</v>
          </cell>
          <cell r="B7">
            <v>-4640901.87</v>
          </cell>
        </row>
        <row r="8">
          <cell r="A8" t="str">
            <v>1990</v>
          </cell>
          <cell r="B8">
            <v>-712959.33</v>
          </cell>
        </row>
        <row r="9">
          <cell r="A9" t="str">
            <v>1991</v>
          </cell>
          <cell r="B9">
            <v>-2825009.69</v>
          </cell>
        </row>
        <row r="10">
          <cell r="A10" t="str">
            <v>1992</v>
          </cell>
          <cell r="B10">
            <v>-1948586.16</v>
          </cell>
        </row>
        <row r="11">
          <cell r="A11" t="str">
            <v>1993</v>
          </cell>
          <cell r="B11">
            <v>-6497256.0800000001</v>
          </cell>
        </row>
        <row r="12">
          <cell r="A12" t="str">
            <v>1994</v>
          </cell>
          <cell r="B12">
            <v>-13717336.939999999</v>
          </cell>
        </row>
        <row r="13">
          <cell r="A13" t="str">
            <v>1995</v>
          </cell>
          <cell r="B13">
            <v>-3258362.24</v>
          </cell>
        </row>
        <row r="14">
          <cell r="A14" t="str">
            <v>1996</v>
          </cell>
          <cell r="B14">
            <v>-4302313.66</v>
          </cell>
        </row>
        <row r="15">
          <cell r="A15" t="str">
            <v>1997</v>
          </cell>
          <cell r="B15">
            <v>-20839968.300000001</v>
          </cell>
        </row>
        <row r="16">
          <cell r="A16" t="str">
            <v>1998</v>
          </cell>
          <cell r="B16">
            <v>-29175378.640000001</v>
          </cell>
        </row>
        <row r="17">
          <cell r="A17" t="str">
            <v>1999</v>
          </cell>
          <cell r="B17">
            <v>-7984051.3300000001</v>
          </cell>
        </row>
        <row r="18">
          <cell r="A18" t="str">
            <v>2000</v>
          </cell>
          <cell r="B18">
            <v>-14315637.49</v>
          </cell>
        </row>
        <row r="19">
          <cell r="A19" t="str">
            <v>6001</v>
          </cell>
          <cell r="B19">
            <v>-859807.22</v>
          </cell>
        </row>
        <row r="20">
          <cell r="A20" t="str">
            <v>6002</v>
          </cell>
          <cell r="B20">
            <v>-19007065.02</v>
          </cell>
        </row>
        <row r="21">
          <cell r="A21" t="str">
            <v>6003</v>
          </cell>
          <cell r="B21">
            <v>-11042074.039999999</v>
          </cell>
        </row>
        <row r="22">
          <cell r="A22" t="str">
            <v>6004</v>
          </cell>
          <cell r="B22">
            <v>-18050081.609999999</v>
          </cell>
        </row>
        <row r="23">
          <cell r="A23" t="str">
            <v>6005</v>
          </cell>
          <cell r="B23">
            <v>-19549915.649999999</v>
          </cell>
        </row>
        <row r="24">
          <cell r="A24" t="str">
            <v>6006</v>
          </cell>
          <cell r="B24">
            <v>-20136371.93</v>
          </cell>
        </row>
        <row r="25">
          <cell r="A25" t="str">
            <v>6007</v>
          </cell>
          <cell r="B25">
            <v>-10609533.84</v>
          </cell>
        </row>
        <row r="26">
          <cell r="A26" t="str">
            <v>6008</v>
          </cell>
          <cell r="B26">
            <v>-14211386.43</v>
          </cell>
        </row>
        <row r="27">
          <cell r="A27" t="str">
            <v>6009</v>
          </cell>
          <cell r="B27">
            <v>-1078335.6499999999</v>
          </cell>
        </row>
        <row r="28">
          <cell r="A28" t="str">
            <v>6010</v>
          </cell>
          <cell r="B28">
            <v>-471350.12</v>
          </cell>
        </row>
        <row r="29">
          <cell r="A29" t="str">
            <v>6012</v>
          </cell>
          <cell r="B29">
            <v>-2883407.29</v>
          </cell>
        </row>
        <row r="30">
          <cell r="A30" t="str">
            <v>6013</v>
          </cell>
          <cell r="B30">
            <v>-1975975.18</v>
          </cell>
        </row>
        <row r="31">
          <cell r="A31" t="str">
            <v>6014</v>
          </cell>
          <cell r="B31">
            <v>-241539.55</v>
          </cell>
        </row>
        <row r="32">
          <cell r="A32" t="str">
            <v>6015</v>
          </cell>
          <cell r="B32">
            <v>-4988250.1500000004</v>
          </cell>
        </row>
        <row r="33">
          <cell r="A33" t="str">
            <v>6016</v>
          </cell>
          <cell r="B33">
            <v>-1179157.3899999999</v>
          </cell>
        </row>
        <row r="34">
          <cell r="A34" t="str">
            <v>6017</v>
          </cell>
          <cell r="B34">
            <v>-521474.77</v>
          </cell>
        </row>
        <row r="35">
          <cell r="A35" t="str">
            <v>6018</v>
          </cell>
          <cell r="B35">
            <v>-116815.24</v>
          </cell>
        </row>
        <row r="36">
          <cell r="A36" t="str">
            <v>6019</v>
          </cell>
          <cell r="B36">
            <v>-552839.61</v>
          </cell>
        </row>
        <row r="37">
          <cell r="A37" t="str">
            <v>6020</v>
          </cell>
          <cell r="B37">
            <v>-286969.67</v>
          </cell>
        </row>
        <row r="38">
          <cell r="A38" t="str">
            <v>6021</v>
          </cell>
          <cell r="B38">
            <v>-299891.34000000003</v>
          </cell>
        </row>
        <row r="39">
          <cell r="A39" t="str">
            <v>6022</v>
          </cell>
          <cell r="B39">
            <v>-229519.25</v>
          </cell>
        </row>
        <row r="40">
          <cell r="A40" t="str">
            <v>6023</v>
          </cell>
          <cell r="B40">
            <v>-6037061.8200000003</v>
          </cell>
        </row>
        <row r="41">
          <cell r="A41" t="str">
            <v>6024</v>
          </cell>
          <cell r="B41">
            <v>-3933.37</v>
          </cell>
        </row>
        <row r="42">
          <cell r="A42" t="str">
            <v>6025</v>
          </cell>
          <cell r="B42">
            <v>-103411.71</v>
          </cell>
        </row>
        <row r="43">
          <cell r="A43" t="str">
            <v>6026</v>
          </cell>
          <cell r="B43">
            <v>-330618.51</v>
          </cell>
        </row>
        <row r="44">
          <cell r="A44" t="str">
            <v>6027</v>
          </cell>
          <cell r="B44">
            <v>-199531.63</v>
          </cell>
        </row>
        <row r="45">
          <cell r="A45" t="str">
            <v>6028</v>
          </cell>
          <cell r="B45">
            <v>-316492.55</v>
          </cell>
        </row>
        <row r="46">
          <cell r="A46" t="str">
            <v>6029</v>
          </cell>
          <cell r="B46">
            <v>-358388</v>
          </cell>
        </row>
        <row r="47">
          <cell r="A47" t="str">
            <v>6030</v>
          </cell>
          <cell r="B47">
            <v>-1219617.3</v>
          </cell>
        </row>
        <row r="48">
          <cell r="A48" t="str">
            <v>6031</v>
          </cell>
          <cell r="B48">
            <v>-3230970.03</v>
          </cell>
        </row>
        <row r="49">
          <cell r="A49" t="str">
            <v>6032</v>
          </cell>
          <cell r="B49">
            <v>-324900.81</v>
          </cell>
        </row>
        <row r="50">
          <cell r="A50" t="str">
            <v>6033</v>
          </cell>
          <cell r="B50">
            <v>-204033.22</v>
          </cell>
        </row>
        <row r="51">
          <cell r="A51" t="str">
            <v>6034</v>
          </cell>
          <cell r="B51">
            <v>-268369.93</v>
          </cell>
        </row>
        <row r="52">
          <cell r="A52" t="str">
            <v>6035</v>
          </cell>
          <cell r="B52">
            <v>-95819.51</v>
          </cell>
        </row>
        <row r="53">
          <cell r="A53" t="str">
            <v>6036</v>
          </cell>
          <cell r="B53">
            <v>-3293599.66</v>
          </cell>
        </row>
        <row r="54">
          <cell r="A54" t="str">
            <v>6037</v>
          </cell>
          <cell r="B54">
            <v>-514387.78</v>
          </cell>
        </row>
        <row r="55">
          <cell r="A55" t="str">
            <v>6038</v>
          </cell>
          <cell r="B55">
            <v>-2210470.5099999998</v>
          </cell>
        </row>
        <row r="56">
          <cell r="A56" t="str">
            <v>6039</v>
          </cell>
          <cell r="B56">
            <v>-431218.88</v>
          </cell>
        </row>
        <row r="57">
          <cell r="A57" t="str">
            <v>6040</v>
          </cell>
          <cell r="B57">
            <v>-53129.55</v>
          </cell>
        </row>
        <row r="58">
          <cell r="A58" t="str">
            <v>6041</v>
          </cell>
          <cell r="B58">
            <v>-87517.7</v>
          </cell>
        </row>
        <row r="59">
          <cell r="A59" t="str">
            <v>6044</v>
          </cell>
          <cell r="B59">
            <v>-131113.94</v>
          </cell>
        </row>
        <row r="60">
          <cell r="A60" t="str">
            <v>6045</v>
          </cell>
          <cell r="B60">
            <v>-19744.849999999999</v>
          </cell>
        </row>
        <row r="61">
          <cell r="A61" t="str">
            <v>6046</v>
          </cell>
          <cell r="B61">
            <v>-19953.12</v>
          </cell>
        </row>
        <row r="62">
          <cell r="A62" t="str">
            <v>6047</v>
          </cell>
          <cell r="B62">
            <v>-4620.82</v>
          </cell>
        </row>
        <row r="63">
          <cell r="A63" t="str">
            <v>6051</v>
          </cell>
          <cell r="B63">
            <v>2747.09</v>
          </cell>
        </row>
        <row r="64">
          <cell r="A64" t="str">
            <v>6052</v>
          </cell>
          <cell r="B64">
            <v>-50386.65</v>
          </cell>
        </row>
        <row r="65">
          <cell r="A65" t="str">
            <v>6053</v>
          </cell>
          <cell r="B65">
            <v>-128029.75999999999</v>
          </cell>
        </row>
        <row r="66">
          <cell r="A66" t="str">
            <v>6057</v>
          </cell>
          <cell r="B66">
            <v>-5125.32</v>
          </cell>
        </row>
        <row r="67">
          <cell r="A67" t="str">
            <v>6059</v>
          </cell>
          <cell r="B67">
            <v>-311392.17</v>
          </cell>
        </row>
        <row r="68">
          <cell r="A68" t="str">
            <v>6060</v>
          </cell>
          <cell r="B68">
            <v>-126039.02</v>
          </cell>
        </row>
        <row r="69">
          <cell r="A69" t="str">
            <v>6061</v>
          </cell>
          <cell r="B69">
            <v>-7419055.29</v>
          </cell>
        </row>
        <row r="70">
          <cell r="A70" t="str">
            <v>6062</v>
          </cell>
          <cell r="B70">
            <v>-5977746.0899999999</v>
          </cell>
        </row>
        <row r="71">
          <cell r="A71" t="str">
            <v>6064</v>
          </cell>
          <cell r="B71">
            <v>-4568907.9800000004</v>
          </cell>
        </row>
        <row r="72">
          <cell r="A72" t="str">
            <v>6065</v>
          </cell>
          <cell r="B72">
            <v>-3356607.38</v>
          </cell>
        </row>
        <row r="73">
          <cell r="A73" t="str">
            <v>6067</v>
          </cell>
          <cell r="B73">
            <v>-1782236.4</v>
          </cell>
        </row>
        <row r="74">
          <cell r="A74" t="str">
            <v>6068</v>
          </cell>
          <cell r="B74">
            <v>-2967386.54</v>
          </cell>
        </row>
        <row r="75">
          <cell r="A75" t="str">
            <v>6069</v>
          </cell>
          <cell r="B75">
            <v>-323463.12</v>
          </cell>
        </row>
        <row r="76">
          <cell r="A76" t="str">
            <v>6070</v>
          </cell>
          <cell r="B76">
            <v>-131672.29999999999</v>
          </cell>
        </row>
        <row r="77">
          <cell r="A77" t="str">
            <v>6071</v>
          </cell>
          <cell r="B77">
            <v>-168382.09</v>
          </cell>
        </row>
        <row r="78">
          <cell r="A78" t="str">
            <v>6072</v>
          </cell>
          <cell r="B78">
            <v>-321065.53999999998</v>
          </cell>
        </row>
        <row r="79">
          <cell r="A79" t="str">
            <v>6073</v>
          </cell>
          <cell r="B79">
            <v>-7800880.0499999998</v>
          </cell>
        </row>
        <row r="80">
          <cell r="A80" t="str">
            <v>6074</v>
          </cell>
          <cell r="B80">
            <v>-1138926.6599999999</v>
          </cell>
        </row>
        <row r="81">
          <cell r="A81" t="str">
            <v>6075</v>
          </cell>
          <cell r="B81">
            <v>-2551998.54</v>
          </cell>
        </row>
        <row r="82">
          <cell r="A82" t="str">
            <v>6076</v>
          </cell>
          <cell r="B82">
            <v>-560751.92000000004</v>
          </cell>
        </row>
        <row r="83">
          <cell r="A83" t="str">
            <v>6077</v>
          </cell>
          <cell r="B83">
            <v>-3182801.66</v>
          </cell>
        </row>
        <row r="84">
          <cell r="A84" t="str">
            <v>6079</v>
          </cell>
          <cell r="B84">
            <v>-150683.78</v>
          </cell>
        </row>
        <row r="85">
          <cell r="A85" t="str">
            <v>6080</v>
          </cell>
          <cell r="B85">
            <v>-288041.01</v>
          </cell>
        </row>
        <row r="86">
          <cell r="A86" t="str">
            <v>6081</v>
          </cell>
          <cell r="B86">
            <v>-15677.02</v>
          </cell>
        </row>
        <row r="87">
          <cell r="A87" t="str">
            <v>6115</v>
          </cell>
          <cell r="B87">
            <v>-3440.28</v>
          </cell>
        </row>
        <row r="88">
          <cell r="A88" t="str">
            <v>6116</v>
          </cell>
          <cell r="B88">
            <v>-8991.3700000000008</v>
          </cell>
        </row>
        <row r="89">
          <cell r="A89" t="str">
            <v>6119</v>
          </cell>
          <cell r="B89">
            <v>-61876.59</v>
          </cell>
        </row>
        <row r="90">
          <cell r="A90" t="str">
            <v>6122</v>
          </cell>
          <cell r="B90">
            <v>-1796.94</v>
          </cell>
        </row>
        <row r="91">
          <cell r="A91" t="str">
            <v>6125</v>
          </cell>
          <cell r="B91">
            <v>-114577.11</v>
          </cell>
        </row>
        <row r="92">
          <cell r="A92" t="str">
            <v>6126</v>
          </cell>
          <cell r="B92">
            <v>-506823.27</v>
          </cell>
        </row>
        <row r="93">
          <cell r="A93" t="str">
            <v>6127</v>
          </cell>
          <cell r="B93">
            <v>-162285.51999999999</v>
          </cell>
        </row>
        <row r="94">
          <cell r="A94" t="str">
            <v>6130</v>
          </cell>
          <cell r="B94">
            <v>-29525.18</v>
          </cell>
        </row>
        <row r="95">
          <cell r="A95" t="str">
            <v>6132</v>
          </cell>
          <cell r="B95">
            <v>-57550.91</v>
          </cell>
        </row>
        <row r="96">
          <cell r="A96" t="str">
            <v>6133</v>
          </cell>
          <cell r="B96">
            <v>-777600.2</v>
          </cell>
        </row>
        <row r="97">
          <cell r="A97" t="str">
            <v>6135</v>
          </cell>
          <cell r="B97">
            <v>-301757.06</v>
          </cell>
        </row>
        <row r="98">
          <cell r="A98" t="str">
            <v>6136</v>
          </cell>
          <cell r="B98">
            <v>-354679.72</v>
          </cell>
        </row>
        <row r="99">
          <cell r="A99" t="str">
            <v>6137</v>
          </cell>
          <cell r="B99">
            <v>-96374.62</v>
          </cell>
        </row>
        <row r="100">
          <cell r="A100" t="str">
            <v>6139</v>
          </cell>
          <cell r="B100">
            <v>-52989.85</v>
          </cell>
        </row>
        <row r="101">
          <cell r="A101" t="str">
            <v>6140</v>
          </cell>
          <cell r="B101">
            <v>-253970.93</v>
          </cell>
        </row>
        <row r="102">
          <cell r="A102" t="str">
            <v>6141</v>
          </cell>
          <cell r="B102">
            <v>-356399.85</v>
          </cell>
        </row>
        <row r="103">
          <cell r="A103" t="str">
            <v>6143</v>
          </cell>
          <cell r="B103">
            <v>-518152.55</v>
          </cell>
        </row>
        <row r="104">
          <cell r="A104" t="str">
            <v>6148</v>
          </cell>
          <cell r="B104">
            <v>-551747.68999999994</v>
          </cell>
        </row>
        <row r="105">
          <cell r="A105" t="str">
            <v>6149</v>
          </cell>
          <cell r="B105">
            <v>-980497.34</v>
          </cell>
        </row>
        <row r="106">
          <cell r="A106" t="str">
            <v>6150</v>
          </cell>
          <cell r="B106">
            <v>-470500.37</v>
          </cell>
        </row>
        <row r="107">
          <cell r="A107" t="str">
            <v>6151</v>
          </cell>
          <cell r="B107">
            <v>-691517.43</v>
          </cell>
        </row>
        <row r="108">
          <cell r="A108" t="str">
            <v>6152</v>
          </cell>
          <cell r="B108">
            <v>-799716.66</v>
          </cell>
        </row>
        <row r="109">
          <cell r="A109" t="str">
            <v>6153</v>
          </cell>
          <cell r="B109">
            <v>-29895.15</v>
          </cell>
        </row>
        <row r="110">
          <cell r="A110" t="str">
            <v>6154</v>
          </cell>
          <cell r="B110">
            <v>-2457.5700000000002</v>
          </cell>
        </row>
        <row r="111">
          <cell r="A111" t="str">
            <v>6155</v>
          </cell>
          <cell r="B111">
            <v>-221092.96</v>
          </cell>
        </row>
        <row r="112">
          <cell r="A112" t="str">
            <v>6158</v>
          </cell>
          <cell r="B112">
            <v>-537878.57999999996</v>
          </cell>
        </row>
        <row r="113">
          <cell r="A113" t="str">
            <v>6159</v>
          </cell>
          <cell r="B113">
            <v>-90724.37</v>
          </cell>
        </row>
        <row r="114">
          <cell r="A114" t="str">
            <v>6160</v>
          </cell>
          <cell r="B114">
            <v>-25494.400000000001</v>
          </cell>
        </row>
        <row r="115">
          <cell r="A115" t="str">
            <v>6163</v>
          </cell>
          <cell r="B115">
            <v>-274698.39</v>
          </cell>
        </row>
        <row r="116">
          <cell r="A116" t="str">
            <v>6164</v>
          </cell>
          <cell r="B116">
            <v>-260491.73</v>
          </cell>
        </row>
        <row r="117">
          <cell r="A117" t="str">
            <v>6166</v>
          </cell>
          <cell r="B117">
            <v>-54260.03</v>
          </cell>
        </row>
        <row r="118">
          <cell r="A118" t="str">
            <v>6167</v>
          </cell>
          <cell r="B118">
            <v>-23914.02</v>
          </cell>
        </row>
        <row r="119">
          <cell r="A119" t="str">
            <v>6169</v>
          </cell>
          <cell r="B119">
            <v>-4473.26</v>
          </cell>
        </row>
        <row r="120">
          <cell r="A120" t="str">
            <v>6170</v>
          </cell>
          <cell r="B120">
            <v>-47666.86</v>
          </cell>
        </row>
        <row r="121">
          <cell r="A121" t="str">
            <v>6172</v>
          </cell>
          <cell r="B121">
            <v>-45213.71</v>
          </cell>
        </row>
        <row r="122">
          <cell r="A122" t="str">
            <v>6173</v>
          </cell>
          <cell r="B122">
            <v>-299767.18</v>
          </cell>
        </row>
        <row r="123">
          <cell r="A123" t="str">
            <v>6174</v>
          </cell>
          <cell r="B123">
            <v>-102822.85</v>
          </cell>
        </row>
        <row r="124">
          <cell r="A124" t="str">
            <v>6177</v>
          </cell>
          <cell r="B124">
            <v>-170913.63</v>
          </cell>
        </row>
        <row r="125">
          <cell r="A125" t="str">
            <v>6185</v>
          </cell>
          <cell r="B125">
            <v>-24817.94</v>
          </cell>
        </row>
        <row r="126">
          <cell r="A126" t="str">
            <v>6201</v>
          </cell>
          <cell r="B126">
            <v>-2008983.5</v>
          </cell>
        </row>
        <row r="127">
          <cell r="A127" t="str">
            <v>6301</v>
          </cell>
          <cell r="B127">
            <v>-3191648.04</v>
          </cell>
        </row>
        <row r="128">
          <cell r="A128" t="str">
            <v>6302</v>
          </cell>
          <cell r="B128">
            <v>-629463.22</v>
          </cell>
        </row>
        <row r="129">
          <cell r="A129" t="str">
            <v>6303</v>
          </cell>
          <cell r="B129">
            <v>-730027.46</v>
          </cell>
        </row>
        <row r="130">
          <cell r="A130" t="str">
            <v>6304</v>
          </cell>
          <cell r="B130">
            <v>-2306524.66</v>
          </cell>
        </row>
        <row r="131">
          <cell r="A131" t="str">
            <v>6305</v>
          </cell>
          <cell r="B131">
            <v>-296849.5</v>
          </cell>
        </row>
        <row r="132">
          <cell r="A132" t="str">
            <v>6306</v>
          </cell>
          <cell r="B132">
            <v>-1189455.3400000001</v>
          </cell>
        </row>
        <row r="133">
          <cell r="A133" t="str">
            <v>6307</v>
          </cell>
          <cell r="B133">
            <v>-61351.49</v>
          </cell>
        </row>
        <row r="134">
          <cell r="A134" t="str">
            <v>6309</v>
          </cell>
          <cell r="B134">
            <v>-829326.73</v>
          </cell>
        </row>
        <row r="135">
          <cell r="A135" t="str">
            <v>6310</v>
          </cell>
          <cell r="B135">
            <v>-997783.67</v>
          </cell>
        </row>
        <row r="136">
          <cell r="A136" t="str">
            <v>6311</v>
          </cell>
          <cell r="B136">
            <v>-392183.93</v>
          </cell>
        </row>
        <row r="137">
          <cell r="A137" t="str">
            <v>6312</v>
          </cell>
          <cell r="B137">
            <v>-620476.15</v>
          </cell>
        </row>
        <row r="138">
          <cell r="A138" t="str">
            <v>6313</v>
          </cell>
          <cell r="B138">
            <v>-23728.1</v>
          </cell>
        </row>
        <row r="139">
          <cell r="A139" t="str">
            <v>6314</v>
          </cell>
          <cell r="B139">
            <v>-6715.65</v>
          </cell>
        </row>
        <row r="140">
          <cell r="A140" t="str">
            <v>6315</v>
          </cell>
          <cell r="B140">
            <v>-67954.13</v>
          </cell>
        </row>
        <row r="141">
          <cell r="A141" t="str">
            <v>6316</v>
          </cell>
          <cell r="B141">
            <v>-1893287.99</v>
          </cell>
        </row>
        <row r="142">
          <cell r="A142" t="str">
            <v>6317</v>
          </cell>
          <cell r="B142">
            <v>-649015.6</v>
          </cell>
        </row>
        <row r="143">
          <cell r="A143" t="str">
            <v>6318</v>
          </cell>
          <cell r="B143">
            <v>-299000.44</v>
          </cell>
        </row>
        <row r="144">
          <cell r="A144" t="str">
            <v>6319</v>
          </cell>
          <cell r="B144">
            <v>-78886.77</v>
          </cell>
        </row>
        <row r="145">
          <cell r="A145" t="str">
            <v>6320</v>
          </cell>
          <cell r="B145">
            <v>-332858.73</v>
          </cell>
        </row>
        <row r="146">
          <cell r="A146" t="str">
            <v>6321</v>
          </cell>
          <cell r="B146">
            <v>-625619.48</v>
          </cell>
        </row>
        <row r="147">
          <cell r="A147" t="str">
            <v>6324</v>
          </cell>
          <cell r="B147">
            <v>-1222188.57</v>
          </cell>
        </row>
        <row r="148">
          <cell r="A148" t="str">
            <v>6326</v>
          </cell>
          <cell r="B148">
            <v>-243633.64</v>
          </cell>
        </row>
        <row r="149">
          <cell r="A149" t="str">
            <v>6328</v>
          </cell>
          <cell r="B149">
            <v>-16957.71</v>
          </cell>
        </row>
        <row r="150">
          <cell r="A150" t="str">
            <v>6330</v>
          </cell>
          <cell r="B150">
            <v>-1082484.1100000001</v>
          </cell>
        </row>
        <row r="151">
          <cell r="A151" t="str">
            <v>6331</v>
          </cell>
          <cell r="B151">
            <v>-71248.92</v>
          </cell>
        </row>
        <row r="152">
          <cell r="A152" t="str">
            <v>6332</v>
          </cell>
          <cell r="B152">
            <v>-59549.919999999998</v>
          </cell>
        </row>
        <row r="153">
          <cell r="A153" t="str">
            <v>6333</v>
          </cell>
          <cell r="B153">
            <v>-59394.239999999998</v>
          </cell>
        </row>
        <row r="154">
          <cell r="A154" t="str">
            <v>6334</v>
          </cell>
          <cell r="B154">
            <v>-149286.43</v>
          </cell>
        </row>
        <row r="155">
          <cell r="A155" t="str">
            <v>6335</v>
          </cell>
          <cell r="B155">
            <v>-74376.52</v>
          </cell>
        </row>
        <row r="156">
          <cell r="A156" t="str">
            <v>6340</v>
          </cell>
          <cell r="B156">
            <v>-310637.92</v>
          </cell>
        </row>
        <row r="157">
          <cell r="A157" t="str">
            <v>6341</v>
          </cell>
          <cell r="B157">
            <v>-30035.77</v>
          </cell>
        </row>
        <row r="158">
          <cell r="A158" t="str">
            <v>6342</v>
          </cell>
          <cell r="B158">
            <v>-84296.81</v>
          </cell>
        </row>
        <row r="159">
          <cell r="A159" t="str">
            <v>6343</v>
          </cell>
          <cell r="B159">
            <v>-490860.51</v>
          </cell>
        </row>
        <row r="160">
          <cell r="A160" t="str">
            <v>6344</v>
          </cell>
          <cell r="B160">
            <v>-553670.19999999995</v>
          </cell>
        </row>
        <row r="161">
          <cell r="A161" t="str">
            <v>6345</v>
          </cell>
          <cell r="B161">
            <v>-138867.29</v>
          </cell>
        </row>
        <row r="162">
          <cell r="A162" t="str">
            <v>6346</v>
          </cell>
          <cell r="B162">
            <v>-552553.48</v>
          </cell>
        </row>
        <row r="163">
          <cell r="A163" t="str">
            <v>6347</v>
          </cell>
          <cell r="B163">
            <v>-14712.86</v>
          </cell>
        </row>
        <row r="164">
          <cell r="A164" t="str">
            <v>6348</v>
          </cell>
          <cell r="B164">
            <v>-2643.01</v>
          </cell>
        </row>
        <row r="165">
          <cell r="A165" t="str">
            <v>6349</v>
          </cell>
          <cell r="B165">
            <v>-3212.67</v>
          </cell>
        </row>
        <row r="166">
          <cell r="A166" t="str">
            <v>6350</v>
          </cell>
          <cell r="B166">
            <v>-461088.96</v>
          </cell>
        </row>
        <row r="167">
          <cell r="A167" t="str">
            <v>6352</v>
          </cell>
          <cell r="B167">
            <v>-25029.1</v>
          </cell>
        </row>
        <row r="168">
          <cell r="A168" t="str">
            <v>6353</v>
          </cell>
          <cell r="B168">
            <v>-466.58</v>
          </cell>
        </row>
        <row r="169">
          <cell r="A169" t="str">
            <v>6354</v>
          </cell>
          <cell r="B169">
            <v>-547501.23</v>
          </cell>
        </row>
        <row r="170">
          <cell r="A170" t="str">
            <v>6355</v>
          </cell>
          <cell r="B170">
            <v>-18481.25</v>
          </cell>
        </row>
        <row r="171">
          <cell r="A171" t="str">
            <v>6356</v>
          </cell>
          <cell r="B171">
            <v>-81566.22</v>
          </cell>
        </row>
        <row r="172">
          <cell r="A172" t="str">
            <v>6500</v>
          </cell>
          <cell r="B172">
            <v>-9011115.0399999991</v>
          </cell>
        </row>
        <row r="173">
          <cell r="A173" t="str">
            <v>6501</v>
          </cell>
          <cell r="B173">
            <v>-1579866.36</v>
          </cell>
        </row>
        <row r="174">
          <cell r="A174" t="str">
            <v>6600</v>
          </cell>
          <cell r="B174">
            <v>-224646.9</v>
          </cell>
        </row>
        <row r="175">
          <cell r="A175" t="str">
            <v>6601</v>
          </cell>
          <cell r="B175">
            <v>-280853.58</v>
          </cell>
        </row>
        <row r="176">
          <cell r="A176" t="str">
            <v>6604</v>
          </cell>
          <cell r="B176">
            <v>-123379.71</v>
          </cell>
        </row>
        <row r="177">
          <cell r="A177" t="str">
            <v>6606</v>
          </cell>
          <cell r="B177">
            <v>-101300.01</v>
          </cell>
        </row>
        <row r="178">
          <cell r="A178" t="str">
            <v>6607</v>
          </cell>
          <cell r="B178">
            <v>-392549.51</v>
          </cell>
        </row>
        <row r="179">
          <cell r="A179" t="str">
            <v>6608</v>
          </cell>
          <cell r="B179">
            <v>-8082.64</v>
          </cell>
        </row>
        <row r="180">
          <cell r="A180" t="str">
            <v>6609</v>
          </cell>
          <cell r="B180">
            <v>-57322.54</v>
          </cell>
        </row>
        <row r="181">
          <cell r="A181" t="str">
            <v>6610</v>
          </cell>
          <cell r="B181">
            <v>-6875.33</v>
          </cell>
        </row>
        <row r="182">
          <cell r="A182" t="str">
            <v>6611</v>
          </cell>
          <cell r="B182">
            <v>-36136.660000000003</v>
          </cell>
        </row>
        <row r="183">
          <cell r="A183" t="str">
            <v>6614</v>
          </cell>
          <cell r="B183">
            <v>-56899.6</v>
          </cell>
        </row>
        <row r="184">
          <cell r="A184" t="str">
            <v>6615</v>
          </cell>
          <cell r="B184">
            <v>-48184.01</v>
          </cell>
        </row>
        <row r="185">
          <cell r="A185" t="str">
            <v>6617</v>
          </cell>
          <cell r="B185">
            <v>-21545.48</v>
          </cell>
        </row>
        <row r="186">
          <cell r="A186" t="str">
            <v>6618</v>
          </cell>
          <cell r="B186">
            <v>-6625.15</v>
          </cell>
        </row>
        <row r="187">
          <cell r="A187" t="str">
            <v>6619</v>
          </cell>
          <cell r="B187">
            <v>-47661.82</v>
          </cell>
        </row>
        <row r="188">
          <cell r="A188" t="str">
            <v>6620</v>
          </cell>
          <cell r="B188">
            <v>-6539.2</v>
          </cell>
        </row>
        <row r="189">
          <cell r="A189" t="str">
            <v>6623</v>
          </cell>
          <cell r="B189">
            <v>-2628.84</v>
          </cell>
        </row>
        <row r="190">
          <cell r="A190" t="str">
            <v>6625</v>
          </cell>
          <cell r="B190">
            <v>-13538.13</v>
          </cell>
        </row>
        <row r="191">
          <cell r="A191" t="str">
            <v>6627</v>
          </cell>
          <cell r="B191">
            <v>-31838.15</v>
          </cell>
        </row>
        <row r="192">
          <cell r="A192" t="str">
            <v>6628</v>
          </cell>
          <cell r="B192">
            <v>-618103.59</v>
          </cell>
        </row>
        <row r="193">
          <cell r="A193" t="str">
            <v>6629</v>
          </cell>
          <cell r="B193">
            <v>-28317.56</v>
          </cell>
        </row>
        <row r="194">
          <cell r="A194" t="str">
            <v>6631</v>
          </cell>
          <cell r="B194">
            <v>-41499.25</v>
          </cell>
        </row>
        <row r="195">
          <cell r="A195" t="str">
            <v>6633</v>
          </cell>
          <cell r="B195">
            <v>-34312.199999999997</v>
          </cell>
        </row>
        <row r="196">
          <cell r="A196" t="str">
            <v>6634</v>
          </cell>
          <cell r="B196">
            <v>-23740.44</v>
          </cell>
        </row>
        <row r="197">
          <cell r="A197" t="str">
            <v>6997</v>
          </cell>
          <cell r="B197">
            <v>-1480157.35</v>
          </cell>
        </row>
        <row r="198">
          <cell r="A198" t="str">
            <v>6998</v>
          </cell>
          <cell r="B198">
            <v>-2711896.21</v>
          </cell>
        </row>
        <row r="199">
          <cell r="A199" t="str">
            <v>7596</v>
          </cell>
          <cell r="B199">
            <v>-173685.14</v>
          </cell>
        </row>
        <row r="200">
          <cell r="A200" t="str">
            <v>7694</v>
          </cell>
          <cell r="B200">
            <v>-3476598.59</v>
          </cell>
        </row>
        <row r="201">
          <cell r="A201" t="str">
            <v>8158</v>
          </cell>
          <cell r="B201">
            <v>-768259.43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</sheetNames>
    <sheetDataSet>
      <sheetData sheetId="0"/>
      <sheetData sheetId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ACCRUAL CALC JAN01"/>
      <sheetName val="CAPITAL ACCRUAL CALC FEB01"/>
    </sheetNames>
    <sheetDataSet>
      <sheetData sheetId="0">
        <row r="1">
          <cell r="A1" t="str">
            <v>sd_wo</v>
          </cell>
          <cell r="B1" t="str">
            <v>amount</v>
          </cell>
          <cell r="C1" t="str">
            <v>addback reversal of prior month</v>
          </cell>
          <cell r="D1" t="str">
            <v>Gross Capital Expenditures</v>
          </cell>
          <cell r="E1" t="str">
            <v>Less FiberNet Payroll Charges and/or Non-Construction Expenditures</v>
          </cell>
          <cell r="F1" t="str">
            <v>Current Month recorded Actuals</v>
          </cell>
        </row>
        <row r="2">
          <cell r="A2" t="str">
            <v>0 Total</v>
          </cell>
          <cell r="B2">
            <v>-923099.93</v>
          </cell>
          <cell r="D2">
            <v>-923099.93</v>
          </cell>
          <cell r="F2">
            <v>-923099.93</v>
          </cell>
        </row>
        <row r="3">
          <cell r="A3" t="str">
            <v>1001 Total</v>
          </cell>
          <cell r="B3">
            <v>86939.38</v>
          </cell>
          <cell r="D3">
            <v>86939.38</v>
          </cell>
          <cell r="F3">
            <v>86939.38</v>
          </cell>
        </row>
        <row r="4">
          <cell r="A4" t="str">
            <v>6001 Total</v>
          </cell>
          <cell r="B4">
            <v>21883.69</v>
          </cell>
          <cell r="D4">
            <v>21883.69</v>
          </cell>
          <cell r="E4">
            <v>-19518.900000000001</v>
          </cell>
          <cell r="F4">
            <v>2364.7899999999972</v>
          </cell>
        </row>
        <row r="5">
          <cell r="A5" t="str">
            <v>6002 Total</v>
          </cell>
          <cell r="B5">
            <v>-930769.13000000059</v>
          </cell>
          <cell r="C5">
            <v>1018821.64</v>
          </cell>
          <cell r="D5">
            <v>88052.509999999427</v>
          </cell>
          <cell r="E5">
            <v>-11303.46</v>
          </cell>
          <cell r="F5">
            <v>76749.049999999435</v>
          </cell>
        </row>
        <row r="6">
          <cell r="A6" t="str">
            <v>6003 Total</v>
          </cell>
          <cell r="B6">
            <v>-2718967.24</v>
          </cell>
          <cell r="C6">
            <v>2936373.54</v>
          </cell>
          <cell r="D6">
            <v>217406.29999999981</v>
          </cell>
          <cell r="E6">
            <v>-13095.84</v>
          </cell>
          <cell r="F6">
            <v>204310.45999999982</v>
          </cell>
        </row>
        <row r="7">
          <cell r="A7" t="str">
            <v>6004 Total</v>
          </cell>
          <cell r="B7">
            <v>-80660.770000000237</v>
          </cell>
          <cell r="C7">
            <v>363003.19</v>
          </cell>
          <cell r="D7">
            <v>282342.41999999975</v>
          </cell>
          <cell r="F7">
            <v>282342.41999999975</v>
          </cell>
        </row>
        <row r="8">
          <cell r="A8" t="str">
            <v>6005 Total</v>
          </cell>
          <cell r="B8">
            <v>-219615</v>
          </cell>
          <cell r="C8">
            <v>316187.09999999998</v>
          </cell>
          <cell r="D8">
            <v>96572.099999999977</v>
          </cell>
          <cell r="E8">
            <v>-7848</v>
          </cell>
          <cell r="F8">
            <v>88724.099999999977</v>
          </cell>
        </row>
        <row r="9">
          <cell r="A9" t="str">
            <v>6006 Total</v>
          </cell>
          <cell r="B9">
            <v>-2196595.14</v>
          </cell>
          <cell r="C9">
            <v>2271514.09</v>
          </cell>
          <cell r="D9">
            <v>74918.949999999721</v>
          </cell>
          <cell r="E9">
            <v>-25889.8</v>
          </cell>
          <cell r="F9">
            <v>49029.149999999718</v>
          </cell>
        </row>
        <row r="10">
          <cell r="A10" t="str">
            <v>6007 Total</v>
          </cell>
          <cell r="B10">
            <v>-1294.43</v>
          </cell>
          <cell r="D10">
            <v>-1294.43</v>
          </cell>
          <cell r="F10">
            <v>-1294.43</v>
          </cell>
        </row>
        <row r="11">
          <cell r="A11" t="str">
            <v>6008 Total</v>
          </cell>
          <cell r="B11">
            <v>-12201.84</v>
          </cell>
          <cell r="D11">
            <v>-12201.84</v>
          </cell>
          <cell r="F11">
            <v>-12201.84</v>
          </cell>
        </row>
        <row r="12">
          <cell r="A12" t="str">
            <v>6009 Total</v>
          </cell>
          <cell r="B12">
            <v>16667</v>
          </cell>
          <cell r="D12">
            <v>16667</v>
          </cell>
          <cell r="F12">
            <v>16667</v>
          </cell>
        </row>
        <row r="13">
          <cell r="A13" t="str">
            <v>6013 Total</v>
          </cell>
          <cell r="B13">
            <v>-56869.82</v>
          </cell>
          <cell r="C13">
            <v>56869.82</v>
          </cell>
          <cell r="D13">
            <v>0</v>
          </cell>
          <cell r="F13">
            <v>0</v>
          </cell>
        </row>
        <row r="14">
          <cell r="A14" t="str">
            <v>6016 Total</v>
          </cell>
          <cell r="B14">
            <v>-112107.64</v>
          </cell>
          <cell r="C14">
            <v>112107.64</v>
          </cell>
          <cell r="D14">
            <v>0</v>
          </cell>
          <cell r="F14">
            <v>0</v>
          </cell>
        </row>
        <row r="15">
          <cell r="A15" t="str">
            <v>6017 Total</v>
          </cell>
          <cell r="B15">
            <v>-17509.060000000001</v>
          </cell>
          <cell r="C15">
            <v>17509.060000000001</v>
          </cell>
          <cell r="D15">
            <v>0</v>
          </cell>
          <cell r="F15">
            <v>0</v>
          </cell>
        </row>
        <row r="16">
          <cell r="A16" t="str">
            <v>6018 Total</v>
          </cell>
          <cell r="B16">
            <v>-10871.76</v>
          </cell>
          <cell r="C16">
            <v>10871.76</v>
          </cell>
          <cell r="D16">
            <v>0</v>
          </cell>
          <cell r="F16">
            <v>0</v>
          </cell>
        </row>
        <row r="17">
          <cell r="A17" t="str">
            <v>6020 Total</v>
          </cell>
          <cell r="B17">
            <v>-41087.949999999997</v>
          </cell>
          <cell r="C17">
            <v>41143.949999999997</v>
          </cell>
          <cell r="D17">
            <v>56</v>
          </cell>
          <cell r="F17">
            <v>56</v>
          </cell>
        </row>
        <row r="18">
          <cell r="A18" t="str">
            <v>6021 Total</v>
          </cell>
          <cell r="B18">
            <v>-172293.7</v>
          </cell>
          <cell r="C18">
            <v>172293.7</v>
          </cell>
          <cell r="D18">
            <v>0</v>
          </cell>
          <cell r="F18">
            <v>0</v>
          </cell>
        </row>
        <row r="19">
          <cell r="A19" t="str">
            <v>6022 Total</v>
          </cell>
          <cell r="B19">
            <v>1187.25</v>
          </cell>
        </row>
        <row r="20">
          <cell r="A20" t="str">
            <v>6023 Total</v>
          </cell>
          <cell r="B20">
            <v>46595.48</v>
          </cell>
          <cell r="D20">
            <v>46595.48</v>
          </cell>
          <cell r="F20">
            <v>46595.48</v>
          </cell>
        </row>
        <row r="21">
          <cell r="A21" t="str">
            <v>6026 Total</v>
          </cell>
          <cell r="B21">
            <v>-8159.06</v>
          </cell>
          <cell r="C21">
            <v>48297.02</v>
          </cell>
          <cell r="D21">
            <v>40137.96</v>
          </cell>
          <cell r="F21">
            <v>40137.96</v>
          </cell>
        </row>
        <row r="22">
          <cell r="A22" t="str">
            <v>6028 Total</v>
          </cell>
          <cell r="B22">
            <v>-129034.67</v>
          </cell>
          <cell r="C22">
            <v>419522.37</v>
          </cell>
          <cell r="D22">
            <v>290487.7</v>
          </cell>
          <cell r="F22">
            <v>290487.7</v>
          </cell>
        </row>
        <row r="23">
          <cell r="A23" t="str">
            <v>6029 Total</v>
          </cell>
          <cell r="B23">
            <v>-279293.21999999997</v>
          </cell>
          <cell r="C23">
            <v>279618.21999999997</v>
          </cell>
          <cell r="D23">
            <v>325</v>
          </cell>
          <cell r="F23">
            <v>325</v>
          </cell>
        </row>
        <row r="24">
          <cell r="A24" t="str">
            <v>6030 Total</v>
          </cell>
          <cell r="B24">
            <v>1674.17</v>
          </cell>
          <cell r="D24">
            <v>1674.17</v>
          </cell>
          <cell r="F24">
            <v>1674.17</v>
          </cell>
        </row>
        <row r="25">
          <cell r="A25" t="str">
            <v>6031 Total</v>
          </cell>
          <cell r="B25">
            <v>1044000</v>
          </cell>
        </row>
        <row r="26">
          <cell r="A26" t="str">
            <v>6033 Total</v>
          </cell>
          <cell r="B26">
            <v>-9048.9500000000007</v>
          </cell>
          <cell r="C26">
            <v>9048.9500000000007</v>
          </cell>
          <cell r="D26">
            <v>0</v>
          </cell>
          <cell r="F26">
            <v>0</v>
          </cell>
        </row>
        <row r="27">
          <cell r="A27" t="str">
            <v>6034 Total</v>
          </cell>
          <cell r="B27">
            <v>14881.75</v>
          </cell>
          <cell r="D27">
            <v>14881.75</v>
          </cell>
          <cell r="F27">
            <v>14881.75</v>
          </cell>
        </row>
        <row r="28">
          <cell r="A28" t="str">
            <v>6036 Total</v>
          </cell>
          <cell r="B28">
            <v>13290.82</v>
          </cell>
          <cell r="C28">
            <v>662.65</v>
          </cell>
          <cell r="D28">
            <v>13953.47</v>
          </cell>
          <cell r="F28">
            <v>13953.47</v>
          </cell>
        </row>
        <row r="29">
          <cell r="A29" t="str">
            <v>6037 Total</v>
          </cell>
          <cell r="B29">
            <v>-12811.94</v>
          </cell>
          <cell r="C29">
            <v>46601.94</v>
          </cell>
          <cell r="D29">
            <v>33790</v>
          </cell>
          <cell r="F29">
            <v>33790</v>
          </cell>
        </row>
        <row r="30">
          <cell r="A30" t="str">
            <v>6038 Total</v>
          </cell>
          <cell r="B30">
            <v>85.6</v>
          </cell>
          <cell r="D30">
            <v>85.6</v>
          </cell>
          <cell r="F30">
            <v>85.6</v>
          </cell>
        </row>
        <row r="31">
          <cell r="A31" t="str">
            <v>6039 Total</v>
          </cell>
          <cell r="B31">
            <v>2927.95</v>
          </cell>
          <cell r="C31">
            <v>17767.05</v>
          </cell>
          <cell r="D31">
            <v>20695</v>
          </cell>
          <cell r="F31">
            <v>20695</v>
          </cell>
        </row>
        <row r="32">
          <cell r="A32" t="str">
            <v>6040 Total</v>
          </cell>
          <cell r="B32">
            <v>-5764.95</v>
          </cell>
          <cell r="C32">
            <v>12172.45</v>
          </cell>
          <cell r="D32">
            <v>6407.5000000000009</v>
          </cell>
          <cell r="F32">
            <v>6407.5000000000009</v>
          </cell>
        </row>
        <row r="33">
          <cell r="A33" t="str">
            <v>6045 Total</v>
          </cell>
          <cell r="B33">
            <v>-3679.99</v>
          </cell>
          <cell r="C33">
            <v>3679.99</v>
          </cell>
          <cell r="D33">
            <v>0</v>
          </cell>
          <cell r="F33">
            <v>0</v>
          </cell>
        </row>
        <row r="34">
          <cell r="A34" t="str">
            <v>6046 Total</v>
          </cell>
          <cell r="B34">
            <v>4785.62</v>
          </cell>
          <cell r="D34">
            <v>4785.62</v>
          </cell>
          <cell r="F34">
            <v>4785.62</v>
          </cell>
        </row>
        <row r="35">
          <cell r="A35" t="str">
            <v>6051 Total</v>
          </cell>
          <cell r="B35">
            <v>15260</v>
          </cell>
          <cell r="D35">
            <v>15260</v>
          </cell>
          <cell r="F35">
            <v>15260</v>
          </cell>
        </row>
        <row r="36">
          <cell r="A36" t="str">
            <v>6052 Total</v>
          </cell>
          <cell r="B36">
            <v>9333</v>
          </cell>
          <cell r="D36">
            <v>9333</v>
          </cell>
          <cell r="F36">
            <v>9333</v>
          </cell>
        </row>
        <row r="37">
          <cell r="A37" t="str">
            <v>6053 Total</v>
          </cell>
          <cell r="B37">
            <v>3370.5</v>
          </cell>
          <cell r="D37">
            <v>3370.5</v>
          </cell>
          <cell r="F37">
            <v>3370.5</v>
          </cell>
        </row>
        <row r="38">
          <cell r="A38" t="str">
            <v>6059 Total</v>
          </cell>
          <cell r="B38">
            <v>6948</v>
          </cell>
          <cell r="D38">
            <v>6948</v>
          </cell>
          <cell r="F38">
            <v>6948</v>
          </cell>
        </row>
        <row r="39">
          <cell r="A39" t="str">
            <v>6500 Total</v>
          </cell>
          <cell r="B39">
            <v>-13043458</v>
          </cell>
          <cell r="C39">
            <v>13043458</v>
          </cell>
          <cell r="D39">
            <v>0</v>
          </cell>
          <cell r="F39">
            <v>0</v>
          </cell>
        </row>
        <row r="40">
          <cell r="A40" t="str">
            <v>6997 Total</v>
          </cell>
          <cell r="B40">
            <v>58911.65</v>
          </cell>
          <cell r="D40">
            <v>58911.65</v>
          </cell>
          <cell r="F40">
            <v>58911.65</v>
          </cell>
        </row>
        <row r="41">
          <cell r="A41" t="str">
            <v>6998 Total</v>
          </cell>
          <cell r="B41">
            <v>19114.96</v>
          </cell>
          <cell r="D41">
            <v>19114.96</v>
          </cell>
          <cell r="F41">
            <v>19114.96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_festub_details"/>
      <sheetName val="tbl_festub_details (2)"/>
      <sheetName val="dec details all"/>
    </sheetNames>
    <sheetDataSet>
      <sheetData sheetId="0">
        <row r="1">
          <cell r="A1" t="str">
            <v>w_new_gl</v>
          </cell>
          <cell r="B1" t="str">
            <v>w_locn</v>
          </cell>
          <cell r="C1" t="str">
            <v>w_ba</v>
          </cell>
          <cell r="D1" t="str">
            <v>w_sa</v>
          </cell>
          <cell r="E1" t="str">
            <v>w_brc</v>
          </cell>
          <cell r="F1" t="str">
            <v>w_eac</v>
          </cell>
          <cell r="G1" t="str">
            <v>w_src</v>
          </cell>
          <cell r="H1" t="str">
            <v>w_exp_typ</v>
          </cell>
          <cell r="I1" t="str">
            <v>sd_co</v>
          </cell>
          <cell r="J1" t="str">
            <v>sd_er</v>
          </cell>
          <cell r="K1" t="str">
            <v>sd_locn</v>
          </cell>
          <cell r="L1" t="str">
            <v>sd_wo</v>
          </cell>
          <cell r="M1" t="str">
            <v>sd_comp</v>
          </cell>
          <cell r="N1" t="str">
            <v>sd_sec</v>
          </cell>
          <cell r="O1" t="str">
            <v>sd_uc</v>
          </cell>
          <cell r="P1" t="str">
            <v>sd_gl_acct</v>
          </cell>
          <cell r="Q1" t="str">
            <v>sd_eac</v>
          </cell>
          <cell r="R1" t="str">
            <v>sd_source</v>
          </cell>
          <cell r="S1" t="str">
            <v>ledger_date</v>
          </cell>
          <cell r="T1" t="str">
            <v>feeder_id</v>
          </cell>
          <cell r="U1" t="str">
            <v>amount</v>
          </cell>
          <cell r="V1" t="str">
            <v>amount_2_desc</v>
          </cell>
          <cell r="W1" t="str">
            <v>amount_2</v>
          </cell>
          <cell r="X1" t="str">
            <v>amount_3_desc</v>
          </cell>
          <cell r="Y1" t="str">
            <v>amount_3</v>
          </cell>
          <cell r="Z1" t="str">
            <v>qty</v>
          </cell>
          <cell r="AA1" t="str">
            <v>audit_field_1_desc</v>
          </cell>
          <cell r="AB1" t="str">
            <v>audit_field_1</v>
          </cell>
          <cell r="AC1" t="str">
            <v>audit_field_2_desc</v>
          </cell>
          <cell r="AD1" t="str">
            <v>audit_field_2</v>
          </cell>
          <cell r="AE1" t="str">
            <v>audit_field_3_desc</v>
          </cell>
          <cell r="AF1" t="str">
            <v>audit_field_3</v>
          </cell>
          <cell r="AG1" t="str">
            <v>audit_field_4_desc</v>
          </cell>
          <cell r="AH1" t="str">
            <v>audit_field_4</v>
          </cell>
          <cell r="AI1" t="str">
            <v>ref_field_1_desc</v>
          </cell>
          <cell r="AJ1" t="str">
            <v>ref_field_1</v>
          </cell>
          <cell r="AK1" t="str">
            <v>ref_field_2_desc</v>
          </cell>
          <cell r="AL1" t="str">
            <v>ref_field_2</v>
          </cell>
          <cell r="AM1" t="str">
            <v>ref_field_3_desc</v>
          </cell>
          <cell r="AN1" t="str">
            <v>ref_field_3</v>
          </cell>
          <cell r="AO1" t="str">
            <v>ref_field_4_desc</v>
          </cell>
          <cell r="AP1" t="str">
            <v>ref_field_4</v>
          </cell>
          <cell r="AQ1" t="str">
            <v>date_field_1_desc</v>
          </cell>
          <cell r="AR1" t="str">
            <v>date_field_1</v>
          </cell>
          <cell r="AS1" t="str">
            <v>date_field_2_desc</v>
          </cell>
          <cell r="AT1" t="str">
            <v>date_field_2</v>
          </cell>
          <cell r="AU1" t="str">
            <v>description</v>
          </cell>
          <cell r="AV1" t="str">
            <v>worksheet</v>
          </cell>
          <cell r="AW1" t="str">
            <v>bucs_component</v>
          </cell>
          <cell r="AX1" t="str">
            <v>bucs_section</v>
          </cell>
          <cell r="AY1" t="str">
            <v>bucs_user_code</v>
          </cell>
          <cell r="AZ1" t="str">
            <v>co_name</v>
          </cell>
        </row>
        <row r="2">
          <cell r="A2" t="str">
            <v>107100</v>
          </cell>
          <cell r="B2" t="str">
            <v>0330</v>
          </cell>
          <cell r="C2" t="str">
            <v>90000</v>
          </cell>
          <cell r="D2" t="str">
            <v>000000</v>
          </cell>
          <cell r="E2" t="str">
            <v>330000</v>
          </cell>
          <cell r="F2" t="str">
            <v>0790</v>
          </cell>
          <cell r="G2" t="str">
            <v>65000</v>
          </cell>
          <cell r="H2" t="str">
            <v>A</v>
          </cell>
          <cell r="I2" t="str">
            <v>00000041</v>
          </cell>
          <cell r="J2">
            <v>0</v>
          </cell>
          <cell r="K2">
            <v>330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107.1</v>
          </cell>
          <cell r="Q2" t="str">
            <v>0790</v>
          </cell>
          <cell r="R2" t="str">
            <v>65000</v>
          </cell>
          <cell r="S2" t="str">
            <v>200212</v>
          </cell>
          <cell r="T2" t="str">
            <v>CA01</v>
          </cell>
          <cell r="U2">
            <v>55.47</v>
          </cell>
          <cell r="V2" t="str">
            <v>LDB</v>
          </cell>
          <cell r="W2">
            <v>0</v>
          </cell>
          <cell r="Y2">
            <v>0</v>
          </cell>
          <cell r="Z2">
            <v>0</v>
          </cell>
          <cell r="AA2" t="str">
            <v>BCH</v>
          </cell>
          <cell r="AB2" t="str">
            <v>0018</v>
          </cell>
          <cell r="AC2" t="str">
            <v>WKS</v>
          </cell>
          <cell r="AE2" t="str">
            <v>JV#</v>
          </cell>
          <cell r="AF2" t="str">
            <v>1232</v>
          </cell>
          <cell r="AG2" t="str">
            <v>FRN</v>
          </cell>
          <cell r="AH2" t="str">
            <v>0000</v>
          </cell>
          <cell r="AI2" t="str">
            <v>RP#</v>
          </cell>
          <cell r="AJ2" t="str">
            <v>000</v>
          </cell>
          <cell r="AK2" t="str">
            <v>CTL</v>
          </cell>
          <cell r="AM2" t="str">
            <v>RF#</v>
          </cell>
          <cell r="AU2" t="str">
            <v>REV OCT ENG CHARGES</v>
          </cell>
          <cell r="AZ2" t="str">
            <v>FPL Fibernet</v>
          </cell>
        </row>
        <row r="3">
          <cell r="A3" t="str">
            <v>107100</v>
          </cell>
          <cell r="B3" t="str">
            <v>0360</v>
          </cell>
          <cell r="C3" t="str">
            <v>90000</v>
          </cell>
          <cell r="D3" t="str">
            <v>000000</v>
          </cell>
          <cell r="E3" t="str">
            <v>360000</v>
          </cell>
          <cell r="F3" t="str">
            <v>0632</v>
          </cell>
          <cell r="G3" t="str">
            <v>65000</v>
          </cell>
          <cell r="H3" t="str">
            <v>A</v>
          </cell>
          <cell r="I3" t="str">
            <v>00000041</v>
          </cell>
          <cell r="J3">
            <v>0</v>
          </cell>
          <cell r="K3">
            <v>360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107.1</v>
          </cell>
          <cell r="Q3" t="str">
            <v>0632</v>
          </cell>
          <cell r="R3" t="str">
            <v>65000</v>
          </cell>
          <cell r="S3" t="str">
            <v>200212</v>
          </cell>
          <cell r="T3" t="str">
            <v>CA01</v>
          </cell>
          <cell r="U3">
            <v>20616.32</v>
          </cell>
          <cell r="V3" t="str">
            <v>LDB</v>
          </cell>
          <cell r="W3">
            <v>0</v>
          </cell>
          <cell r="Y3">
            <v>0</v>
          </cell>
          <cell r="Z3">
            <v>0</v>
          </cell>
          <cell r="AA3" t="str">
            <v>BCH</v>
          </cell>
          <cell r="AB3" t="str">
            <v>0053</v>
          </cell>
          <cell r="AC3" t="str">
            <v>WKS</v>
          </cell>
          <cell r="AE3" t="str">
            <v>JV#</v>
          </cell>
          <cell r="AF3" t="str">
            <v>1232</v>
          </cell>
          <cell r="AG3" t="str">
            <v>FRN</v>
          </cell>
          <cell r="AH3" t="str">
            <v>0000</v>
          </cell>
          <cell r="AI3" t="str">
            <v>RP#</v>
          </cell>
          <cell r="AJ3" t="str">
            <v>000</v>
          </cell>
          <cell r="AK3" t="str">
            <v>CTL</v>
          </cell>
          <cell r="AM3" t="str">
            <v>RF#</v>
          </cell>
          <cell r="AU3" t="str">
            <v>RECLASS FICA &amp; MED TO CAP</v>
          </cell>
          <cell r="AZ3" t="str">
            <v>FPL Fibernet</v>
          </cell>
        </row>
        <row r="4">
          <cell r="A4" t="str">
            <v>107100</v>
          </cell>
          <cell r="B4" t="str">
            <v>0360</v>
          </cell>
          <cell r="C4" t="str">
            <v>90000</v>
          </cell>
          <cell r="D4" t="str">
            <v>000000</v>
          </cell>
          <cell r="E4" t="str">
            <v>360000</v>
          </cell>
          <cell r="F4" t="str">
            <v>0790</v>
          </cell>
          <cell r="G4" t="str">
            <v>65000</v>
          </cell>
          <cell r="H4" t="str">
            <v>A</v>
          </cell>
          <cell r="I4" t="str">
            <v>00000041</v>
          </cell>
          <cell r="J4">
            <v>0</v>
          </cell>
          <cell r="K4">
            <v>360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107.1</v>
          </cell>
          <cell r="Q4" t="str">
            <v>0790</v>
          </cell>
          <cell r="R4" t="str">
            <v>65000</v>
          </cell>
          <cell r="S4" t="str">
            <v>200212</v>
          </cell>
          <cell r="T4" t="str">
            <v>CA01</v>
          </cell>
          <cell r="U4">
            <v>8134.23</v>
          </cell>
          <cell r="V4" t="str">
            <v>LDB</v>
          </cell>
          <cell r="W4">
            <v>0</v>
          </cell>
          <cell r="Y4">
            <v>0</v>
          </cell>
          <cell r="Z4">
            <v>0</v>
          </cell>
          <cell r="AA4" t="str">
            <v>BCH</v>
          </cell>
          <cell r="AB4" t="str">
            <v>0056</v>
          </cell>
          <cell r="AC4" t="str">
            <v>WKS</v>
          </cell>
          <cell r="AE4" t="str">
            <v>JV#</v>
          </cell>
          <cell r="AF4" t="str">
            <v>1232</v>
          </cell>
          <cell r="AG4" t="str">
            <v>FRN</v>
          </cell>
          <cell r="AH4" t="str">
            <v>0000</v>
          </cell>
          <cell r="AI4" t="str">
            <v>RP#</v>
          </cell>
          <cell r="AJ4" t="str">
            <v>000</v>
          </cell>
          <cell r="AK4" t="str">
            <v>CTL</v>
          </cell>
          <cell r="AM4" t="str">
            <v>RF#</v>
          </cell>
          <cell r="AU4" t="str">
            <v>RECLASS FROM WO 1001</v>
          </cell>
          <cell r="AZ4" t="str">
            <v>FPL Fibernet</v>
          </cell>
        </row>
        <row r="5">
          <cell r="A5" t="str">
            <v>107100</v>
          </cell>
          <cell r="B5" t="str">
            <v>0360</v>
          </cell>
          <cell r="C5" t="str">
            <v>90000</v>
          </cell>
          <cell r="D5" t="str">
            <v>000000</v>
          </cell>
          <cell r="E5" t="str">
            <v>360000</v>
          </cell>
          <cell r="F5" t="str">
            <v>0809</v>
          </cell>
          <cell r="G5" t="str">
            <v>65000</v>
          </cell>
          <cell r="H5" t="str">
            <v>A</v>
          </cell>
          <cell r="I5" t="str">
            <v>00000041</v>
          </cell>
          <cell r="J5">
            <v>0</v>
          </cell>
          <cell r="K5">
            <v>360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107.1</v>
          </cell>
          <cell r="Q5" t="str">
            <v>0809</v>
          </cell>
          <cell r="R5" t="str">
            <v>65000</v>
          </cell>
          <cell r="S5" t="str">
            <v>200212</v>
          </cell>
          <cell r="T5" t="str">
            <v>CA01</v>
          </cell>
          <cell r="U5">
            <v>25855.18</v>
          </cell>
          <cell r="V5" t="str">
            <v>LDB</v>
          </cell>
          <cell r="W5">
            <v>0</v>
          </cell>
          <cell r="Y5">
            <v>0</v>
          </cell>
          <cell r="Z5">
            <v>0</v>
          </cell>
          <cell r="AA5" t="str">
            <v>BCH</v>
          </cell>
          <cell r="AB5" t="str">
            <v>0025</v>
          </cell>
          <cell r="AC5" t="str">
            <v>WKS</v>
          </cell>
          <cell r="AE5" t="str">
            <v>JV#</v>
          </cell>
          <cell r="AF5" t="str">
            <v>1232</v>
          </cell>
          <cell r="AG5" t="str">
            <v>FRN</v>
          </cell>
          <cell r="AH5" t="str">
            <v>0000</v>
          </cell>
          <cell r="AI5" t="str">
            <v>RP#</v>
          </cell>
          <cell r="AJ5" t="str">
            <v>000</v>
          </cell>
          <cell r="AK5" t="str">
            <v>CTL</v>
          </cell>
          <cell r="AM5" t="str">
            <v>RF#</v>
          </cell>
          <cell r="AU5" t="str">
            <v>ACCRUE LT INCENT - DEC</v>
          </cell>
          <cell r="AZ5" t="str">
            <v>FPL Fibernet</v>
          </cell>
        </row>
        <row r="6">
          <cell r="A6" t="str">
            <v>107100</v>
          </cell>
          <cell r="B6" t="str">
            <v>0360</v>
          </cell>
          <cell r="C6" t="str">
            <v>90000</v>
          </cell>
          <cell r="D6" t="str">
            <v>000000</v>
          </cell>
          <cell r="E6" t="str">
            <v>360000</v>
          </cell>
          <cell r="F6" t="str">
            <v>0809</v>
          </cell>
          <cell r="G6" t="str">
            <v>65000</v>
          </cell>
          <cell r="H6" t="str">
            <v>A</v>
          </cell>
          <cell r="I6" t="str">
            <v>00000041</v>
          </cell>
          <cell r="J6">
            <v>0</v>
          </cell>
          <cell r="K6">
            <v>360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107.1</v>
          </cell>
          <cell r="Q6" t="str">
            <v>0809</v>
          </cell>
          <cell r="R6" t="str">
            <v>65000</v>
          </cell>
          <cell r="S6" t="str">
            <v>200212</v>
          </cell>
          <cell r="T6" t="str">
            <v>CA01</v>
          </cell>
          <cell r="U6">
            <v>-34040.94</v>
          </cell>
          <cell r="V6" t="str">
            <v>LDB</v>
          </cell>
          <cell r="W6">
            <v>0</v>
          </cell>
          <cell r="Y6">
            <v>0</v>
          </cell>
          <cell r="Z6">
            <v>0</v>
          </cell>
          <cell r="AA6" t="str">
            <v>BCH</v>
          </cell>
          <cell r="AB6" t="str">
            <v>0059</v>
          </cell>
          <cell r="AC6" t="str">
            <v>WKS</v>
          </cell>
          <cell r="AE6" t="str">
            <v>JV#</v>
          </cell>
          <cell r="AF6" t="str">
            <v>1232</v>
          </cell>
          <cell r="AG6" t="str">
            <v>FRN</v>
          </cell>
          <cell r="AH6" t="str">
            <v>0000</v>
          </cell>
          <cell r="AI6" t="str">
            <v>RP#</v>
          </cell>
          <cell r="AJ6" t="str">
            <v>000</v>
          </cell>
          <cell r="AK6" t="str">
            <v>CTL</v>
          </cell>
          <cell r="AM6" t="str">
            <v>RF#</v>
          </cell>
          <cell r="AU6" t="str">
            <v>ADJUST LT INCENT - DEC</v>
          </cell>
          <cell r="AZ6" t="str">
            <v>FPL Fibernet</v>
          </cell>
        </row>
        <row r="7">
          <cell r="A7" t="str">
            <v>107100</v>
          </cell>
          <cell r="B7" t="str">
            <v>0366</v>
          </cell>
          <cell r="C7" t="str">
            <v>90000</v>
          </cell>
          <cell r="D7" t="str">
            <v>000000</v>
          </cell>
          <cell r="E7" t="str">
            <v>366000</v>
          </cell>
          <cell r="F7" t="str">
            <v>0662</v>
          </cell>
          <cell r="G7" t="str">
            <v>65000</v>
          </cell>
          <cell r="H7" t="str">
            <v>A</v>
          </cell>
          <cell r="I7" t="str">
            <v>00000041</v>
          </cell>
          <cell r="J7">
            <v>0</v>
          </cell>
          <cell r="K7">
            <v>366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107.1</v>
          </cell>
          <cell r="Q7" t="str">
            <v>0662</v>
          </cell>
          <cell r="R7" t="str">
            <v>65000</v>
          </cell>
          <cell r="S7" t="str">
            <v>200212</v>
          </cell>
          <cell r="T7" t="str">
            <v>CA01</v>
          </cell>
          <cell r="U7">
            <v>45595.18</v>
          </cell>
          <cell r="V7" t="str">
            <v>LDB</v>
          </cell>
          <cell r="W7">
            <v>0</v>
          </cell>
          <cell r="Y7">
            <v>0</v>
          </cell>
          <cell r="Z7">
            <v>0</v>
          </cell>
          <cell r="AA7" t="str">
            <v>BCH</v>
          </cell>
          <cell r="AB7" t="str">
            <v>0063</v>
          </cell>
          <cell r="AC7" t="str">
            <v>WKS</v>
          </cell>
          <cell r="AE7" t="str">
            <v>JV#</v>
          </cell>
          <cell r="AF7" t="str">
            <v>1232</v>
          </cell>
          <cell r="AG7" t="str">
            <v>FRN</v>
          </cell>
          <cell r="AH7" t="str">
            <v>0000</v>
          </cell>
          <cell r="AI7" t="str">
            <v>RP#</v>
          </cell>
          <cell r="AJ7" t="str">
            <v>000</v>
          </cell>
          <cell r="AK7" t="str">
            <v>CTL</v>
          </cell>
          <cell r="AM7" t="str">
            <v>RF#</v>
          </cell>
          <cell r="AU7" t="str">
            <v>RECLASS FROM WO 3231</v>
          </cell>
          <cell r="AZ7" t="str">
            <v>FPL Fibernet</v>
          </cell>
        </row>
        <row r="8">
          <cell r="A8" t="str">
            <v>107100</v>
          </cell>
          <cell r="L8">
            <v>0</v>
          </cell>
          <cell r="S8" t="str">
            <v>200212</v>
          </cell>
          <cell r="U8">
            <v>-45595.18</v>
          </cell>
        </row>
        <row r="9">
          <cell r="A9" t="str">
            <v>107100</v>
          </cell>
          <cell r="L9">
            <v>0</v>
          </cell>
          <cell r="S9" t="str">
            <v>200212</v>
          </cell>
          <cell r="U9">
            <v>-16680.66</v>
          </cell>
        </row>
        <row r="10">
          <cell r="A10" t="str">
            <v>107100</v>
          </cell>
          <cell r="L10">
            <v>0</v>
          </cell>
          <cell r="S10" t="str">
            <v>200212</v>
          </cell>
          <cell r="U10">
            <v>-111433.7</v>
          </cell>
        </row>
        <row r="11">
          <cell r="A11" t="str">
            <v>107100</v>
          </cell>
          <cell r="B11" t="str">
            <v>0335</v>
          </cell>
          <cell r="C11" t="str">
            <v>01055</v>
          </cell>
          <cell r="D11" t="str">
            <v>OMU000</v>
          </cell>
          <cell r="E11" t="str">
            <v>335000</v>
          </cell>
          <cell r="F11" t="str">
            <v>0676</v>
          </cell>
          <cell r="G11" t="str">
            <v>65000</v>
          </cell>
          <cell r="H11" t="str">
            <v>A</v>
          </cell>
          <cell r="I11" t="str">
            <v>00000041</v>
          </cell>
          <cell r="J11">
            <v>90</v>
          </cell>
          <cell r="K11">
            <v>335</v>
          </cell>
          <cell r="L11">
            <v>1001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0676</v>
          </cell>
          <cell r="R11" t="str">
            <v>65000</v>
          </cell>
          <cell r="S11" t="str">
            <v>200212</v>
          </cell>
          <cell r="T11" t="str">
            <v>CA01</v>
          </cell>
          <cell r="U11">
            <v>-1376172.47</v>
          </cell>
          <cell r="V11" t="str">
            <v>LDB</v>
          </cell>
          <cell r="W11">
            <v>0</v>
          </cell>
          <cell r="Y11">
            <v>0</v>
          </cell>
          <cell r="Z11">
            <v>0</v>
          </cell>
          <cell r="AA11" t="str">
            <v>BCH</v>
          </cell>
          <cell r="AB11" t="str">
            <v>0010</v>
          </cell>
          <cell r="AC11" t="str">
            <v>WKS</v>
          </cell>
          <cell r="AE11" t="str">
            <v>JV#</v>
          </cell>
          <cell r="AF11" t="str">
            <v>1232</v>
          </cell>
          <cell r="AG11" t="str">
            <v>FRN</v>
          </cell>
          <cell r="AH11" t="str">
            <v>1001</v>
          </cell>
          <cell r="AI11" t="str">
            <v>RP#</v>
          </cell>
          <cell r="AJ11" t="str">
            <v>000</v>
          </cell>
          <cell r="AK11" t="str">
            <v>CTL</v>
          </cell>
          <cell r="AM11" t="str">
            <v>RF#</v>
          </cell>
          <cell r="AU11" t="str">
            <v>CORR WO# SPARES INV ADJ</v>
          </cell>
          <cell r="AZ11" t="str">
            <v>FPL Fibernet</v>
          </cell>
        </row>
        <row r="12">
          <cell r="A12" t="str">
            <v>107100</v>
          </cell>
          <cell r="B12" t="str">
            <v>0360</v>
          </cell>
          <cell r="C12" t="str">
            <v>01055</v>
          </cell>
          <cell r="D12" t="str">
            <v>OMU000</v>
          </cell>
          <cell r="E12" t="str">
            <v>360000</v>
          </cell>
          <cell r="F12" t="str">
            <v>0790</v>
          </cell>
          <cell r="G12" t="str">
            <v>65000</v>
          </cell>
          <cell r="H12" t="str">
            <v>A</v>
          </cell>
          <cell r="I12" t="str">
            <v>00000041</v>
          </cell>
          <cell r="J12">
            <v>90</v>
          </cell>
          <cell r="K12">
            <v>360</v>
          </cell>
          <cell r="L12">
            <v>1001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0790</v>
          </cell>
          <cell r="R12" t="str">
            <v>65000</v>
          </cell>
          <cell r="S12" t="str">
            <v>200212</v>
          </cell>
          <cell r="T12" t="str">
            <v>CA01</v>
          </cell>
          <cell r="U12">
            <v>-8134.23</v>
          </cell>
          <cell r="V12" t="str">
            <v>LDB</v>
          </cell>
          <cell r="W12">
            <v>0</v>
          </cell>
          <cell r="Y12">
            <v>0</v>
          </cell>
          <cell r="Z12">
            <v>0</v>
          </cell>
          <cell r="AA12" t="str">
            <v>BCH</v>
          </cell>
          <cell r="AB12" t="str">
            <v>0056</v>
          </cell>
          <cell r="AC12" t="str">
            <v>WKS</v>
          </cell>
          <cell r="AE12" t="str">
            <v>JV#</v>
          </cell>
          <cell r="AF12" t="str">
            <v>1232</v>
          </cell>
          <cell r="AG12" t="str">
            <v>FRN</v>
          </cell>
          <cell r="AH12" t="str">
            <v>1001</v>
          </cell>
          <cell r="AI12" t="str">
            <v>RP#</v>
          </cell>
          <cell r="AJ12" t="str">
            <v>000</v>
          </cell>
          <cell r="AK12" t="str">
            <v>CTL</v>
          </cell>
          <cell r="AM12" t="str">
            <v>RF#</v>
          </cell>
          <cell r="AU12" t="str">
            <v>REV ALLOC ENG IN 11/02</v>
          </cell>
          <cell r="AZ12" t="str">
            <v>FPL Fibernet</v>
          </cell>
        </row>
        <row r="13">
          <cell r="A13" t="str">
            <v>107100</v>
          </cell>
          <cell r="B13" t="str">
            <v>0350</v>
          </cell>
          <cell r="C13" t="str">
            <v>01066</v>
          </cell>
          <cell r="D13" t="str">
            <v>OMC000</v>
          </cell>
          <cell r="E13" t="str">
            <v>368000</v>
          </cell>
          <cell r="F13" t="str">
            <v>0985</v>
          </cell>
          <cell r="G13" t="str">
            <v>65000</v>
          </cell>
          <cell r="H13" t="str">
            <v>A</v>
          </cell>
          <cell r="I13" t="str">
            <v>00000041</v>
          </cell>
          <cell r="J13">
            <v>90</v>
          </cell>
          <cell r="K13">
            <v>350</v>
          </cell>
          <cell r="L13">
            <v>1005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0985</v>
          </cell>
          <cell r="R13" t="str">
            <v>65000</v>
          </cell>
          <cell r="S13" t="str">
            <v>200212</v>
          </cell>
          <cell r="T13" t="str">
            <v>CA01</v>
          </cell>
          <cell r="U13">
            <v>5064.49</v>
          </cell>
          <cell r="V13" t="str">
            <v>LDB</v>
          </cell>
          <cell r="W13">
            <v>0</v>
          </cell>
          <cell r="Y13">
            <v>0</v>
          </cell>
          <cell r="Z13">
            <v>0</v>
          </cell>
          <cell r="AA13" t="str">
            <v>BCH</v>
          </cell>
          <cell r="AB13" t="str">
            <v>0026</v>
          </cell>
          <cell r="AC13" t="str">
            <v>WKS</v>
          </cell>
          <cell r="AE13" t="str">
            <v>JV#</v>
          </cell>
          <cell r="AF13" t="str">
            <v>1232</v>
          </cell>
          <cell r="AG13" t="str">
            <v>FRN</v>
          </cell>
          <cell r="AH13" t="str">
            <v>1005</v>
          </cell>
          <cell r="AI13" t="str">
            <v>RP#</v>
          </cell>
          <cell r="AJ13" t="str">
            <v>000</v>
          </cell>
          <cell r="AK13" t="str">
            <v>CTL</v>
          </cell>
          <cell r="AM13" t="str">
            <v>RF#</v>
          </cell>
          <cell r="AU13" t="str">
            <v>RECORD DEC/02 CAP INT.</v>
          </cell>
          <cell r="AZ13" t="str">
            <v>FPL Fibernet</v>
          </cell>
        </row>
        <row r="14">
          <cell r="A14" t="str">
            <v>107100</v>
          </cell>
          <cell r="B14" t="str">
            <v>0350</v>
          </cell>
          <cell r="C14" t="str">
            <v>01066</v>
          </cell>
          <cell r="D14" t="str">
            <v>OMC000</v>
          </cell>
          <cell r="E14" t="str">
            <v>368000</v>
          </cell>
          <cell r="F14" t="str">
            <v>0985</v>
          </cell>
          <cell r="G14" t="str">
            <v>65000</v>
          </cell>
          <cell r="H14" t="str">
            <v>A</v>
          </cell>
          <cell r="I14" t="str">
            <v>00000041</v>
          </cell>
          <cell r="J14">
            <v>90</v>
          </cell>
          <cell r="K14">
            <v>350</v>
          </cell>
          <cell r="L14">
            <v>1005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0985</v>
          </cell>
          <cell r="R14" t="str">
            <v>65000</v>
          </cell>
          <cell r="S14" t="str">
            <v>200212</v>
          </cell>
          <cell r="T14" t="str">
            <v>CA01</v>
          </cell>
          <cell r="U14">
            <v>229942.74</v>
          </cell>
          <cell r="V14" t="str">
            <v>LDB</v>
          </cell>
          <cell r="W14">
            <v>0</v>
          </cell>
          <cell r="Y14">
            <v>0</v>
          </cell>
          <cell r="Z14">
            <v>0</v>
          </cell>
          <cell r="AA14" t="str">
            <v>BCH</v>
          </cell>
          <cell r="AB14" t="str">
            <v>0050</v>
          </cell>
          <cell r="AC14" t="str">
            <v>WKS</v>
          </cell>
          <cell r="AE14" t="str">
            <v>JV#</v>
          </cell>
          <cell r="AF14" t="str">
            <v>1232</v>
          </cell>
          <cell r="AG14" t="str">
            <v>FRN</v>
          </cell>
          <cell r="AH14" t="str">
            <v>1005</v>
          </cell>
          <cell r="AI14" t="str">
            <v>RP#</v>
          </cell>
          <cell r="AJ14" t="str">
            <v>000</v>
          </cell>
          <cell r="AK14" t="str">
            <v>CTL</v>
          </cell>
          <cell r="AM14" t="str">
            <v>RF#</v>
          </cell>
          <cell r="AU14" t="str">
            <v>RECORD ADJ DEC/02 CAP INT</v>
          </cell>
          <cell r="AZ14" t="str">
            <v>FPL Fibernet</v>
          </cell>
        </row>
        <row r="15">
          <cell r="A15" t="str">
            <v>107100</v>
          </cell>
          <cell r="B15" t="str">
            <v>0368</v>
          </cell>
          <cell r="C15" t="str">
            <v>01066</v>
          </cell>
          <cell r="D15" t="str">
            <v>OMC000</v>
          </cell>
          <cell r="E15" t="str">
            <v>368000</v>
          </cell>
          <cell r="F15" t="str">
            <v>0618</v>
          </cell>
          <cell r="G15" t="str">
            <v>65000</v>
          </cell>
          <cell r="H15" t="str">
            <v>A</v>
          </cell>
          <cell r="I15" t="str">
            <v>00000041</v>
          </cell>
          <cell r="J15">
            <v>95</v>
          </cell>
          <cell r="K15">
            <v>368</v>
          </cell>
          <cell r="L15">
            <v>3213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0618</v>
          </cell>
          <cell r="R15" t="str">
            <v>65000</v>
          </cell>
          <cell r="S15" t="str">
            <v>200212</v>
          </cell>
          <cell r="T15" t="str">
            <v>CA01</v>
          </cell>
          <cell r="U15">
            <v>176.82</v>
          </cell>
          <cell r="V15" t="str">
            <v>LDB</v>
          </cell>
          <cell r="W15">
            <v>0</v>
          </cell>
          <cell r="Y15">
            <v>0</v>
          </cell>
          <cell r="Z15">
            <v>0</v>
          </cell>
          <cell r="AA15" t="str">
            <v>BCH</v>
          </cell>
          <cell r="AB15" t="str">
            <v>0001</v>
          </cell>
          <cell r="AC15" t="str">
            <v>WKS</v>
          </cell>
          <cell r="AE15" t="str">
            <v>JV#</v>
          </cell>
          <cell r="AF15" t="str">
            <v>122A</v>
          </cell>
          <cell r="AG15" t="str">
            <v>FRN</v>
          </cell>
          <cell r="AH15" t="str">
            <v>3213</v>
          </cell>
          <cell r="AI15" t="str">
            <v>RP#</v>
          </cell>
          <cell r="AJ15" t="str">
            <v>000</v>
          </cell>
          <cell r="AK15" t="str">
            <v>CTL</v>
          </cell>
          <cell r="AM15" t="str">
            <v>RF#</v>
          </cell>
          <cell r="AU15" t="str">
            <v>I/C-TNT LOGIST,FPL</v>
          </cell>
          <cell r="AZ15" t="str">
            <v>FPL Fibernet</v>
          </cell>
        </row>
        <row r="16">
          <cell r="A16" t="str">
            <v>107100</v>
          </cell>
          <cell r="B16" t="str">
            <v>0368</v>
          </cell>
          <cell r="C16" t="str">
            <v>01066</v>
          </cell>
          <cell r="D16" t="str">
            <v>OMC000</v>
          </cell>
          <cell r="E16" t="str">
            <v>368000</v>
          </cell>
          <cell r="F16" t="str">
            <v>0618</v>
          </cell>
          <cell r="G16" t="str">
            <v>65000</v>
          </cell>
          <cell r="H16" t="str">
            <v>A</v>
          </cell>
          <cell r="I16" t="str">
            <v>00000041</v>
          </cell>
          <cell r="J16">
            <v>95</v>
          </cell>
          <cell r="K16">
            <v>368</v>
          </cell>
          <cell r="L16">
            <v>3213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0618</v>
          </cell>
          <cell r="R16" t="str">
            <v>65000</v>
          </cell>
          <cell r="S16" t="str">
            <v>200212</v>
          </cell>
          <cell r="T16" t="str">
            <v>CA01</v>
          </cell>
          <cell r="U16">
            <v>238.28</v>
          </cell>
          <cell r="V16" t="str">
            <v>LDB</v>
          </cell>
          <cell r="W16">
            <v>0</v>
          </cell>
          <cell r="Y16">
            <v>0</v>
          </cell>
          <cell r="Z16">
            <v>0</v>
          </cell>
          <cell r="AA16" t="str">
            <v>BCH</v>
          </cell>
          <cell r="AB16" t="str">
            <v>0001</v>
          </cell>
          <cell r="AC16" t="str">
            <v>WKS</v>
          </cell>
          <cell r="AE16" t="str">
            <v>JV#</v>
          </cell>
          <cell r="AF16" t="str">
            <v>122A</v>
          </cell>
          <cell r="AG16" t="str">
            <v>FRN</v>
          </cell>
          <cell r="AH16" t="str">
            <v>3213</v>
          </cell>
          <cell r="AI16" t="str">
            <v>RP#</v>
          </cell>
          <cell r="AJ16" t="str">
            <v>000</v>
          </cell>
          <cell r="AK16" t="str">
            <v>CTL</v>
          </cell>
          <cell r="AM16" t="str">
            <v>RF#</v>
          </cell>
          <cell r="AU16" t="str">
            <v>I/C-BARTECH/BROWN,FPL</v>
          </cell>
          <cell r="AZ16" t="str">
            <v>FPL Fibernet</v>
          </cell>
        </row>
        <row r="17">
          <cell r="A17" t="str">
            <v>107100</v>
          </cell>
          <cell r="B17" t="str">
            <v>0368</v>
          </cell>
          <cell r="C17" t="str">
            <v>01066</v>
          </cell>
          <cell r="D17" t="str">
            <v>OMC000</v>
          </cell>
          <cell r="E17" t="str">
            <v>368000</v>
          </cell>
          <cell r="F17" t="str">
            <v>0618</v>
          </cell>
          <cell r="G17" t="str">
            <v>65000</v>
          </cell>
          <cell r="H17" t="str">
            <v>A</v>
          </cell>
          <cell r="I17" t="str">
            <v>00000041</v>
          </cell>
          <cell r="J17">
            <v>95</v>
          </cell>
          <cell r="K17">
            <v>368</v>
          </cell>
          <cell r="L17">
            <v>3213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0618</v>
          </cell>
          <cell r="R17" t="str">
            <v>65000</v>
          </cell>
          <cell r="S17" t="str">
            <v>200212</v>
          </cell>
          <cell r="T17" t="str">
            <v>CA01</v>
          </cell>
          <cell r="U17">
            <v>245.89</v>
          </cell>
          <cell r="V17" t="str">
            <v>LDB</v>
          </cell>
          <cell r="W17">
            <v>0</v>
          </cell>
          <cell r="Y17">
            <v>0</v>
          </cell>
          <cell r="Z17">
            <v>0</v>
          </cell>
          <cell r="AA17" t="str">
            <v>BCH</v>
          </cell>
          <cell r="AB17" t="str">
            <v>0001</v>
          </cell>
          <cell r="AC17" t="str">
            <v>WKS</v>
          </cell>
          <cell r="AE17" t="str">
            <v>JV#</v>
          </cell>
          <cell r="AF17" t="str">
            <v>122A</v>
          </cell>
          <cell r="AG17" t="str">
            <v>FRN</v>
          </cell>
          <cell r="AH17" t="str">
            <v>3213</v>
          </cell>
          <cell r="AI17" t="str">
            <v>RP#</v>
          </cell>
          <cell r="AJ17" t="str">
            <v>000</v>
          </cell>
          <cell r="AK17" t="str">
            <v>CTL</v>
          </cell>
          <cell r="AM17" t="str">
            <v>RF#</v>
          </cell>
          <cell r="AU17" t="str">
            <v>I/C-BARTECH/JONES,FPL</v>
          </cell>
          <cell r="AZ17" t="str">
            <v>FPL Fibernet</v>
          </cell>
        </row>
        <row r="18">
          <cell r="A18" t="str">
            <v>107100</v>
          </cell>
          <cell r="B18" t="str">
            <v>0368</v>
          </cell>
          <cell r="C18" t="str">
            <v>01066</v>
          </cell>
          <cell r="D18" t="str">
            <v>OMC000</v>
          </cell>
          <cell r="E18" t="str">
            <v>368000</v>
          </cell>
          <cell r="F18" t="str">
            <v>0620</v>
          </cell>
          <cell r="G18" t="str">
            <v>65000</v>
          </cell>
          <cell r="H18" t="str">
            <v>A</v>
          </cell>
          <cell r="I18" t="str">
            <v>00000041</v>
          </cell>
          <cell r="J18">
            <v>95</v>
          </cell>
          <cell r="K18">
            <v>368</v>
          </cell>
          <cell r="L18">
            <v>3213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0620</v>
          </cell>
          <cell r="R18" t="str">
            <v>65000</v>
          </cell>
          <cell r="S18" t="str">
            <v>200212</v>
          </cell>
          <cell r="T18" t="str">
            <v>CA01</v>
          </cell>
          <cell r="U18">
            <v>11</v>
          </cell>
          <cell r="V18" t="str">
            <v>LDB</v>
          </cell>
          <cell r="W18">
            <v>0</v>
          </cell>
          <cell r="Y18">
            <v>0</v>
          </cell>
          <cell r="Z18">
            <v>0</v>
          </cell>
          <cell r="AA18" t="str">
            <v>BCH</v>
          </cell>
          <cell r="AB18" t="str">
            <v>0001</v>
          </cell>
          <cell r="AC18" t="str">
            <v>WKS</v>
          </cell>
          <cell r="AE18" t="str">
            <v>JV#</v>
          </cell>
          <cell r="AF18" t="str">
            <v>122A</v>
          </cell>
          <cell r="AG18" t="str">
            <v>FRN</v>
          </cell>
          <cell r="AH18" t="str">
            <v>3213</v>
          </cell>
          <cell r="AI18" t="str">
            <v>RP#</v>
          </cell>
          <cell r="AJ18" t="str">
            <v>000</v>
          </cell>
          <cell r="AK18" t="str">
            <v>CTL</v>
          </cell>
          <cell r="AM18" t="str">
            <v>RF#</v>
          </cell>
          <cell r="AU18" t="str">
            <v>I/C-TFB,FPL</v>
          </cell>
          <cell r="AZ18" t="str">
            <v>FPL Fibernet</v>
          </cell>
        </row>
        <row r="19">
          <cell r="A19" t="str">
            <v>107100</v>
          </cell>
          <cell r="B19" t="str">
            <v>0368</v>
          </cell>
          <cell r="C19" t="str">
            <v>01066</v>
          </cell>
          <cell r="D19" t="str">
            <v>OMC000</v>
          </cell>
          <cell r="E19" t="str">
            <v>368000</v>
          </cell>
          <cell r="F19" t="str">
            <v>0625</v>
          </cell>
          <cell r="G19" t="str">
            <v>52450</v>
          </cell>
          <cell r="H19" t="str">
            <v>A</v>
          </cell>
          <cell r="I19" t="str">
            <v>00000041</v>
          </cell>
          <cell r="J19">
            <v>95</v>
          </cell>
          <cell r="K19">
            <v>368</v>
          </cell>
          <cell r="L19">
            <v>3213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0625</v>
          </cell>
          <cell r="R19" t="str">
            <v>52450</v>
          </cell>
          <cell r="S19" t="str">
            <v>200212</v>
          </cell>
          <cell r="T19" t="str">
            <v>SA01</v>
          </cell>
          <cell r="U19">
            <v>4.3099999999999996</v>
          </cell>
          <cell r="W19">
            <v>0</v>
          </cell>
          <cell r="Y19">
            <v>0</v>
          </cell>
          <cell r="Z19">
            <v>0</v>
          </cell>
          <cell r="AA19" t="str">
            <v>BCH</v>
          </cell>
          <cell r="AB19" t="str">
            <v>450002350</v>
          </cell>
          <cell r="AC19" t="str">
            <v>PO#</v>
          </cell>
          <cell r="AE19" t="str">
            <v>S/R</v>
          </cell>
          <cell r="AI19" t="str">
            <v>PYN</v>
          </cell>
          <cell r="AJ19" t="str">
            <v>LOPEZ M L</v>
          </cell>
          <cell r="AK19" t="str">
            <v>VND</v>
          </cell>
          <cell r="AL19" t="str">
            <v>481580814</v>
          </cell>
          <cell r="AM19" t="str">
            <v>FAC</v>
          </cell>
          <cell r="AN19" t="str">
            <v>000</v>
          </cell>
          <cell r="AQ19" t="str">
            <v>NVD</v>
          </cell>
          <cell r="AR19" t="str">
            <v>2002-12-</v>
          </cell>
          <cell r="AU19" t="str">
            <v>M LOPEZ MISC        LOPEZ M L           1900003319</v>
          </cell>
          <cell r="AV19" t="str">
            <v>WF-BATCH</v>
          </cell>
          <cell r="AW19" t="str">
            <v>000</v>
          </cell>
          <cell r="AX19" t="str">
            <v>00</v>
          </cell>
          <cell r="AY19" t="str">
            <v>0</v>
          </cell>
          <cell r="AZ19" t="str">
            <v>FPL Fibernet</v>
          </cell>
        </row>
        <row r="20">
          <cell r="A20" t="str">
            <v>107100</v>
          </cell>
          <cell r="B20" t="str">
            <v>0368</v>
          </cell>
          <cell r="C20" t="str">
            <v>01066</v>
          </cell>
          <cell r="D20" t="str">
            <v>OMC000</v>
          </cell>
          <cell r="E20" t="str">
            <v>368000</v>
          </cell>
          <cell r="F20" t="str">
            <v>0625</v>
          </cell>
          <cell r="G20" t="str">
            <v>65000</v>
          </cell>
          <cell r="H20" t="str">
            <v>A</v>
          </cell>
          <cell r="I20" t="str">
            <v>00000041</v>
          </cell>
          <cell r="J20">
            <v>95</v>
          </cell>
          <cell r="K20">
            <v>368</v>
          </cell>
          <cell r="L20">
            <v>3213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0625</v>
          </cell>
          <cell r="R20" t="str">
            <v>65000</v>
          </cell>
          <cell r="S20" t="str">
            <v>200212</v>
          </cell>
          <cell r="T20" t="str">
            <v>CA01</v>
          </cell>
          <cell r="U20">
            <v>147.33000000000001</v>
          </cell>
          <cell r="V20" t="str">
            <v>LDB</v>
          </cell>
          <cell r="W20">
            <v>0</v>
          </cell>
          <cell r="Y20">
            <v>0</v>
          </cell>
          <cell r="Z20">
            <v>0</v>
          </cell>
          <cell r="AA20" t="str">
            <v>BCH</v>
          </cell>
          <cell r="AB20" t="str">
            <v>0001</v>
          </cell>
          <cell r="AC20" t="str">
            <v>WKS</v>
          </cell>
          <cell r="AE20" t="str">
            <v>JV#</v>
          </cell>
          <cell r="AF20" t="str">
            <v>122A</v>
          </cell>
          <cell r="AG20" t="str">
            <v>FRN</v>
          </cell>
          <cell r="AH20" t="str">
            <v>3213</v>
          </cell>
          <cell r="AI20" t="str">
            <v>RP#</v>
          </cell>
          <cell r="AJ20" t="str">
            <v>000</v>
          </cell>
          <cell r="AK20" t="str">
            <v>CTL</v>
          </cell>
          <cell r="AM20" t="str">
            <v>RF#</v>
          </cell>
          <cell r="AU20" t="str">
            <v>I/C-GAUGER,C,FPL</v>
          </cell>
          <cell r="AZ20" t="str">
            <v>FPL Fibernet</v>
          </cell>
        </row>
        <row r="21">
          <cell r="A21" t="str">
            <v>107100</v>
          </cell>
          <cell r="B21" t="str">
            <v>0368</v>
          </cell>
          <cell r="C21" t="str">
            <v>01066</v>
          </cell>
          <cell r="D21" t="str">
            <v>OMC000</v>
          </cell>
          <cell r="E21" t="str">
            <v>368000</v>
          </cell>
          <cell r="F21" t="str">
            <v>0646</v>
          </cell>
          <cell r="G21" t="str">
            <v>52450</v>
          </cell>
          <cell r="H21" t="str">
            <v>A</v>
          </cell>
          <cell r="I21" t="str">
            <v>00000041</v>
          </cell>
          <cell r="J21">
            <v>95</v>
          </cell>
          <cell r="K21">
            <v>368</v>
          </cell>
          <cell r="L21">
            <v>3213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>0646</v>
          </cell>
          <cell r="R21" t="str">
            <v>52450</v>
          </cell>
          <cell r="S21" t="str">
            <v>200212</v>
          </cell>
          <cell r="T21" t="str">
            <v>SA01</v>
          </cell>
          <cell r="U21">
            <v>22.63</v>
          </cell>
          <cell r="W21">
            <v>0</v>
          </cell>
          <cell r="Y21">
            <v>0</v>
          </cell>
          <cell r="Z21">
            <v>0</v>
          </cell>
          <cell r="AA21" t="str">
            <v>BCH</v>
          </cell>
          <cell r="AB21" t="str">
            <v>450002350</v>
          </cell>
          <cell r="AC21" t="str">
            <v>PO#</v>
          </cell>
          <cell r="AE21" t="str">
            <v>S/R</v>
          </cell>
          <cell r="AI21" t="str">
            <v>PYN</v>
          </cell>
          <cell r="AJ21" t="str">
            <v>LOPEZ M L</v>
          </cell>
          <cell r="AK21" t="str">
            <v>VND</v>
          </cell>
          <cell r="AL21" t="str">
            <v>481580814</v>
          </cell>
          <cell r="AM21" t="str">
            <v>FAC</v>
          </cell>
          <cell r="AN21" t="str">
            <v>000</v>
          </cell>
          <cell r="AQ21" t="str">
            <v>NVD</v>
          </cell>
          <cell r="AR21" t="str">
            <v>2002-12-</v>
          </cell>
          <cell r="AU21" t="str">
            <v>M LOPEZ MILEAGE     LOPEZ M L           1900003319</v>
          </cell>
          <cell r="AV21" t="str">
            <v>WF-BATCH</v>
          </cell>
          <cell r="AW21" t="str">
            <v>000</v>
          </cell>
          <cell r="AX21" t="str">
            <v>00</v>
          </cell>
          <cell r="AY21" t="str">
            <v>0</v>
          </cell>
          <cell r="AZ21" t="str">
            <v>FPL Fibernet</v>
          </cell>
        </row>
        <row r="22">
          <cell r="A22" t="str">
            <v>107100</v>
          </cell>
          <cell r="B22" t="str">
            <v>0368</v>
          </cell>
          <cell r="C22" t="str">
            <v>01066</v>
          </cell>
          <cell r="D22" t="str">
            <v>OMC000</v>
          </cell>
          <cell r="E22" t="str">
            <v>368000</v>
          </cell>
          <cell r="F22" t="str">
            <v>0646</v>
          </cell>
          <cell r="G22" t="str">
            <v>52450</v>
          </cell>
          <cell r="H22" t="str">
            <v>A</v>
          </cell>
          <cell r="I22" t="str">
            <v>00000041</v>
          </cell>
          <cell r="J22">
            <v>95</v>
          </cell>
          <cell r="K22">
            <v>368</v>
          </cell>
          <cell r="L22">
            <v>3213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0646</v>
          </cell>
          <cell r="R22" t="str">
            <v>52450</v>
          </cell>
          <cell r="S22" t="str">
            <v>200212</v>
          </cell>
          <cell r="T22" t="str">
            <v>SA01</v>
          </cell>
          <cell r="U22">
            <v>142.43</v>
          </cell>
          <cell r="W22">
            <v>0</v>
          </cell>
          <cell r="Y22">
            <v>0</v>
          </cell>
          <cell r="Z22">
            <v>0</v>
          </cell>
          <cell r="AA22" t="str">
            <v>BCH</v>
          </cell>
          <cell r="AB22" t="str">
            <v>450002350</v>
          </cell>
          <cell r="AC22" t="str">
            <v>PO#</v>
          </cell>
          <cell r="AE22" t="str">
            <v>S/R</v>
          </cell>
          <cell r="AI22" t="str">
            <v>PYN</v>
          </cell>
          <cell r="AJ22" t="str">
            <v>PLA M</v>
          </cell>
          <cell r="AK22" t="str">
            <v>VND</v>
          </cell>
          <cell r="AL22" t="str">
            <v>266378122</v>
          </cell>
          <cell r="AM22" t="str">
            <v>FAC</v>
          </cell>
          <cell r="AN22" t="str">
            <v>000</v>
          </cell>
          <cell r="AQ22" t="str">
            <v>NVD</v>
          </cell>
          <cell r="AR22" t="str">
            <v>2002-12-</v>
          </cell>
          <cell r="AU22" t="str">
            <v>M PLA MILEAGE       PLA M               1900003321</v>
          </cell>
          <cell r="AV22" t="str">
            <v>WF-BATCH</v>
          </cell>
          <cell r="AW22" t="str">
            <v>000</v>
          </cell>
          <cell r="AX22" t="str">
            <v>00</v>
          </cell>
          <cell r="AY22" t="str">
            <v>0</v>
          </cell>
          <cell r="AZ22" t="str">
            <v>FPL Fibernet</v>
          </cell>
        </row>
        <row r="23">
          <cell r="A23" t="str">
            <v>107100</v>
          </cell>
          <cell r="B23" t="str">
            <v>0368</v>
          </cell>
          <cell r="C23" t="str">
            <v>01066</v>
          </cell>
          <cell r="D23" t="str">
            <v>OMC000</v>
          </cell>
          <cell r="E23" t="str">
            <v>368000</v>
          </cell>
          <cell r="F23" t="str">
            <v>0675</v>
          </cell>
          <cell r="G23" t="str">
            <v>65000</v>
          </cell>
          <cell r="H23" t="str">
            <v>A</v>
          </cell>
          <cell r="I23" t="str">
            <v>00000041</v>
          </cell>
          <cell r="J23">
            <v>95</v>
          </cell>
          <cell r="K23">
            <v>368</v>
          </cell>
          <cell r="L23">
            <v>3213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0675</v>
          </cell>
          <cell r="R23" t="str">
            <v>65000</v>
          </cell>
          <cell r="S23" t="str">
            <v>200212</v>
          </cell>
          <cell r="T23" t="str">
            <v>CA01</v>
          </cell>
          <cell r="U23">
            <v>32.31</v>
          </cell>
          <cell r="V23" t="str">
            <v>LDB</v>
          </cell>
          <cell r="W23">
            <v>0</v>
          </cell>
          <cell r="Y23">
            <v>0</v>
          </cell>
          <cell r="Z23">
            <v>0</v>
          </cell>
          <cell r="AA23" t="str">
            <v>BCH</v>
          </cell>
          <cell r="AB23" t="str">
            <v>0001</v>
          </cell>
          <cell r="AC23" t="str">
            <v>WKS</v>
          </cell>
          <cell r="AE23" t="str">
            <v>JV#</v>
          </cell>
          <cell r="AF23" t="str">
            <v>122A</v>
          </cell>
          <cell r="AG23" t="str">
            <v>FRN</v>
          </cell>
          <cell r="AH23" t="str">
            <v>3213</v>
          </cell>
          <cell r="AI23" t="str">
            <v>RP#</v>
          </cell>
          <cell r="AJ23" t="str">
            <v>000</v>
          </cell>
          <cell r="AK23" t="str">
            <v>CTL</v>
          </cell>
          <cell r="AM23" t="str">
            <v>RF#</v>
          </cell>
          <cell r="AU23" t="str">
            <v>I/C-UPS,FPL</v>
          </cell>
          <cell r="AZ23" t="str">
            <v>FPL Fibernet</v>
          </cell>
        </row>
        <row r="24">
          <cell r="A24" t="str">
            <v>107100</v>
          </cell>
          <cell r="B24" t="str">
            <v>0368</v>
          </cell>
          <cell r="C24" t="str">
            <v>01066</v>
          </cell>
          <cell r="D24" t="str">
            <v>OMC000</v>
          </cell>
          <cell r="E24" t="str">
            <v>368000</v>
          </cell>
          <cell r="F24" t="str">
            <v>0675</v>
          </cell>
          <cell r="G24" t="str">
            <v>65000</v>
          </cell>
          <cell r="H24" t="str">
            <v>A</v>
          </cell>
          <cell r="I24" t="str">
            <v>00000041</v>
          </cell>
          <cell r="J24">
            <v>95</v>
          </cell>
          <cell r="K24">
            <v>368</v>
          </cell>
          <cell r="L24">
            <v>3213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0675</v>
          </cell>
          <cell r="R24" t="str">
            <v>65000</v>
          </cell>
          <cell r="S24" t="str">
            <v>200212</v>
          </cell>
          <cell r="T24" t="str">
            <v>CA01</v>
          </cell>
          <cell r="U24">
            <v>1305</v>
          </cell>
          <cell r="V24" t="str">
            <v>LDB</v>
          </cell>
          <cell r="W24">
            <v>0</v>
          </cell>
          <cell r="Y24">
            <v>0</v>
          </cell>
          <cell r="Z24">
            <v>0</v>
          </cell>
          <cell r="AA24" t="str">
            <v>BCH</v>
          </cell>
          <cell r="AB24" t="str">
            <v>0001</v>
          </cell>
          <cell r="AC24" t="str">
            <v>WKS</v>
          </cell>
          <cell r="AE24" t="str">
            <v>JV#</v>
          </cell>
          <cell r="AF24" t="str">
            <v>122A</v>
          </cell>
          <cell r="AG24" t="str">
            <v>FRN</v>
          </cell>
          <cell r="AH24" t="str">
            <v>3213</v>
          </cell>
          <cell r="AI24" t="str">
            <v>RP#</v>
          </cell>
          <cell r="AJ24" t="str">
            <v>000</v>
          </cell>
          <cell r="AK24" t="str">
            <v>CTL</v>
          </cell>
          <cell r="AM24" t="str">
            <v>RF#</v>
          </cell>
          <cell r="AU24" t="str">
            <v>I/C-TNT LOGIST,FPL</v>
          </cell>
          <cell r="AZ24" t="str">
            <v>FPL Fibernet</v>
          </cell>
        </row>
        <row r="25">
          <cell r="A25" t="str">
            <v>107100</v>
          </cell>
          <cell r="B25" t="str">
            <v>0368</v>
          </cell>
          <cell r="C25" t="str">
            <v>01066</v>
          </cell>
          <cell r="D25" t="str">
            <v>OMC000</v>
          </cell>
          <cell r="E25" t="str">
            <v>368000</v>
          </cell>
          <cell r="F25" t="str">
            <v>0676</v>
          </cell>
          <cell r="G25" t="str">
            <v>65000</v>
          </cell>
          <cell r="H25" t="str">
            <v>A</v>
          </cell>
          <cell r="I25" t="str">
            <v>00000041</v>
          </cell>
          <cell r="J25">
            <v>95</v>
          </cell>
          <cell r="K25">
            <v>368</v>
          </cell>
          <cell r="L25">
            <v>3213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0676</v>
          </cell>
          <cell r="R25" t="str">
            <v>65000</v>
          </cell>
          <cell r="S25" t="str">
            <v>200212</v>
          </cell>
          <cell r="T25" t="str">
            <v>CA01</v>
          </cell>
          <cell r="U25">
            <v>39.35</v>
          </cell>
          <cell r="V25" t="str">
            <v>LDB</v>
          </cell>
          <cell r="W25">
            <v>0</v>
          </cell>
          <cell r="Y25">
            <v>0</v>
          </cell>
          <cell r="Z25">
            <v>0</v>
          </cell>
          <cell r="AA25" t="str">
            <v>BCH</v>
          </cell>
          <cell r="AB25" t="str">
            <v>0001</v>
          </cell>
          <cell r="AC25" t="str">
            <v>WKS</v>
          </cell>
          <cell r="AE25" t="str">
            <v>JV#</v>
          </cell>
          <cell r="AF25" t="str">
            <v>122A</v>
          </cell>
          <cell r="AG25" t="str">
            <v>FRN</v>
          </cell>
          <cell r="AH25" t="str">
            <v>3213</v>
          </cell>
          <cell r="AI25" t="str">
            <v>RP#</v>
          </cell>
          <cell r="AJ25" t="str">
            <v>000</v>
          </cell>
          <cell r="AK25" t="str">
            <v>CTL</v>
          </cell>
          <cell r="AM25" t="str">
            <v>RF#</v>
          </cell>
          <cell r="AU25" t="str">
            <v>I/C-M&amp;S,FPL</v>
          </cell>
          <cell r="AZ25" t="str">
            <v>FPL Fibernet</v>
          </cell>
        </row>
        <row r="26">
          <cell r="A26" t="str">
            <v>107100</v>
          </cell>
          <cell r="B26" t="str">
            <v>0368</v>
          </cell>
          <cell r="C26" t="str">
            <v>01066</v>
          </cell>
          <cell r="D26" t="str">
            <v>OMC000</v>
          </cell>
          <cell r="E26" t="str">
            <v>368000</v>
          </cell>
          <cell r="F26" t="str">
            <v>0676</v>
          </cell>
          <cell r="G26" t="str">
            <v>65000</v>
          </cell>
          <cell r="H26" t="str">
            <v>A</v>
          </cell>
          <cell r="I26" t="str">
            <v>00000041</v>
          </cell>
          <cell r="J26">
            <v>95</v>
          </cell>
          <cell r="K26">
            <v>368</v>
          </cell>
          <cell r="L26">
            <v>3213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0676</v>
          </cell>
          <cell r="R26" t="str">
            <v>65000</v>
          </cell>
          <cell r="S26" t="str">
            <v>200212</v>
          </cell>
          <cell r="T26" t="str">
            <v>CA01</v>
          </cell>
          <cell r="U26">
            <v>-4.75</v>
          </cell>
          <cell r="V26" t="str">
            <v>LDB</v>
          </cell>
          <cell r="W26">
            <v>0</v>
          </cell>
          <cell r="Y26">
            <v>0</v>
          </cell>
          <cell r="Z26">
            <v>0</v>
          </cell>
          <cell r="AA26" t="str">
            <v>BCH</v>
          </cell>
          <cell r="AB26" t="str">
            <v>0001</v>
          </cell>
          <cell r="AC26" t="str">
            <v>WKS</v>
          </cell>
          <cell r="AE26" t="str">
            <v>JV#</v>
          </cell>
          <cell r="AF26" t="str">
            <v>122A</v>
          </cell>
          <cell r="AG26" t="str">
            <v>FRN</v>
          </cell>
          <cell r="AH26" t="str">
            <v>3213</v>
          </cell>
          <cell r="AI26" t="str">
            <v>RP#</v>
          </cell>
          <cell r="AJ26" t="str">
            <v>000</v>
          </cell>
          <cell r="AK26" t="str">
            <v>CTL</v>
          </cell>
          <cell r="AM26" t="str">
            <v>RF#</v>
          </cell>
          <cell r="AU26" t="str">
            <v>I/C-M&amp;S,FPL</v>
          </cell>
          <cell r="AZ26" t="str">
            <v>FPL Fibernet</v>
          </cell>
        </row>
        <row r="27">
          <cell r="A27" t="str">
            <v>107100</v>
          </cell>
          <cell r="B27" t="str">
            <v>0368</v>
          </cell>
          <cell r="C27" t="str">
            <v>01066</v>
          </cell>
          <cell r="D27" t="str">
            <v>OMC000</v>
          </cell>
          <cell r="E27" t="str">
            <v>368000</v>
          </cell>
          <cell r="F27" t="str">
            <v>0676</v>
          </cell>
          <cell r="G27" t="str">
            <v>65000</v>
          </cell>
          <cell r="H27" t="str">
            <v>A</v>
          </cell>
          <cell r="I27" t="str">
            <v>00000041</v>
          </cell>
          <cell r="J27">
            <v>95</v>
          </cell>
          <cell r="K27">
            <v>368</v>
          </cell>
          <cell r="L27">
            <v>3213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0676</v>
          </cell>
          <cell r="R27" t="str">
            <v>65000</v>
          </cell>
          <cell r="S27" t="str">
            <v>200212</v>
          </cell>
          <cell r="T27" t="str">
            <v>CA01</v>
          </cell>
          <cell r="U27">
            <v>-9.41</v>
          </cell>
          <cell r="V27" t="str">
            <v>LDB</v>
          </cell>
          <cell r="W27">
            <v>0</v>
          </cell>
          <cell r="Y27">
            <v>0</v>
          </cell>
          <cell r="Z27">
            <v>0</v>
          </cell>
          <cell r="AA27" t="str">
            <v>BCH</v>
          </cell>
          <cell r="AB27" t="str">
            <v>0001</v>
          </cell>
          <cell r="AC27" t="str">
            <v>WKS</v>
          </cell>
          <cell r="AE27" t="str">
            <v>JV#</v>
          </cell>
          <cell r="AF27" t="str">
            <v>122A</v>
          </cell>
          <cell r="AG27" t="str">
            <v>FRN</v>
          </cell>
          <cell r="AH27" t="str">
            <v>3213</v>
          </cell>
          <cell r="AI27" t="str">
            <v>RP#</v>
          </cell>
          <cell r="AJ27" t="str">
            <v>000</v>
          </cell>
          <cell r="AK27" t="str">
            <v>CTL</v>
          </cell>
          <cell r="AM27" t="str">
            <v>RF#</v>
          </cell>
          <cell r="AU27" t="str">
            <v>I/C-M&amp;S,FPL</v>
          </cell>
          <cell r="AZ27" t="str">
            <v>FPL Fibernet</v>
          </cell>
        </row>
        <row r="28">
          <cell r="A28" t="str">
            <v>107100</v>
          </cell>
          <cell r="B28" t="str">
            <v>0368</v>
          </cell>
          <cell r="C28" t="str">
            <v>01066</v>
          </cell>
          <cell r="D28" t="str">
            <v>OMC000</v>
          </cell>
          <cell r="E28" t="str">
            <v>368000</v>
          </cell>
          <cell r="F28" t="str">
            <v>0680</v>
          </cell>
          <cell r="G28" t="str">
            <v>52450</v>
          </cell>
          <cell r="H28" t="str">
            <v>A</v>
          </cell>
          <cell r="I28" t="str">
            <v>00000041</v>
          </cell>
          <cell r="J28">
            <v>95</v>
          </cell>
          <cell r="K28">
            <v>368</v>
          </cell>
          <cell r="L28">
            <v>3213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0680</v>
          </cell>
          <cell r="R28" t="str">
            <v>52450</v>
          </cell>
          <cell r="S28" t="str">
            <v>200212</v>
          </cell>
          <cell r="T28" t="str">
            <v>SA01</v>
          </cell>
          <cell r="U28">
            <v>40</v>
          </cell>
          <cell r="W28">
            <v>0</v>
          </cell>
          <cell r="Y28">
            <v>0</v>
          </cell>
          <cell r="Z28">
            <v>0</v>
          </cell>
          <cell r="AA28" t="str">
            <v>BCH</v>
          </cell>
          <cell r="AB28" t="str">
            <v>450002350</v>
          </cell>
          <cell r="AC28" t="str">
            <v>PO#</v>
          </cell>
          <cell r="AE28" t="str">
            <v>S/R</v>
          </cell>
          <cell r="AI28" t="str">
            <v>PYN</v>
          </cell>
          <cell r="AJ28" t="str">
            <v>PLA M</v>
          </cell>
          <cell r="AK28" t="str">
            <v>VND</v>
          </cell>
          <cell r="AL28" t="str">
            <v>266378122</v>
          </cell>
          <cell r="AM28" t="str">
            <v>FAC</v>
          </cell>
          <cell r="AN28" t="str">
            <v>000</v>
          </cell>
          <cell r="AQ28" t="str">
            <v>NVD</v>
          </cell>
          <cell r="AR28" t="str">
            <v>2002-12-</v>
          </cell>
          <cell r="AU28" t="str">
            <v>M PLA TOOLS         PLA M               1900003321</v>
          </cell>
          <cell r="AV28" t="str">
            <v>WF-BATCH</v>
          </cell>
          <cell r="AW28" t="str">
            <v>000</v>
          </cell>
          <cell r="AX28" t="str">
            <v>00</v>
          </cell>
          <cell r="AY28" t="str">
            <v>0</v>
          </cell>
          <cell r="AZ28" t="str">
            <v>FPL Fibernet</v>
          </cell>
        </row>
        <row r="29">
          <cell r="A29" t="str">
            <v>107100</v>
          </cell>
          <cell r="B29" t="str">
            <v>0368</v>
          </cell>
          <cell r="C29" t="str">
            <v>01066</v>
          </cell>
          <cell r="D29" t="str">
            <v>OMC000</v>
          </cell>
          <cell r="E29" t="str">
            <v>368000</v>
          </cell>
          <cell r="F29" t="str">
            <v>0750</v>
          </cell>
          <cell r="G29" t="str">
            <v>36000</v>
          </cell>
          <cell r="H29" t="str">
            <v>A</v>
          </cell>
          <cell r="I29" t="str">
            <v>00000041</v>
          </cell>
          <cell r="J29">
            <v>95</v>
          </cell>
          <cell r="K29">
            <v>368</v>
          </cell>
          <cell r="L29">
            <v>3213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0750</v>
          </cell>
          <cell r="R29" t="str">
            <v>36000</v>
          </cell>
          <cell r="S29" t="str">
            <v>200212</v>
          </cell>
          <cell r="T29" t="str">
            <v>PY42</v>
          </cell>
          <cell r="U29">
            <v>18.5</v>
          </cell>
          <cell r="V29" t="str">
            <v>LDB</v>
          </cell>
          <cell r="W29">
            <v>0</v>
          </cell>
          <cell r="X29" t="str">
            <v>SHR</v>
          </cell>
          <cell r="Y29">
            <v>0</v>
          </cell>
          <cell r="Z29">
            <v>0</v>
          </cell>
          <cell r="AA29" t="str">
            <v>PYP</v>
          </cell>
          <cell r="AB29" t="str">
            <v xml:space="preserve"> 0000025</v>
          </cell>
          <cell r="AC29" t="str">
            <v>PYL</v>
          </cell>
          <cell r="AD29" t="str">
            <v>004368</v>
          </cell>
          <cell r="AE29" t="str">
            <v>EMP</v>
          </cell>
          <cell r="AF29" t="str">
            <v>64529</v>
          </cell>
          <cell r="AG29" t="str">
            <v>JUL</v>
          </cell>
          <cell r="AH29" t="str">
            <v xml:space="preserve"> 000.00</v>
          </cell>
          <cell r="AI29" t="str">
            <v>BCH</v>
          </cell>
          <cell r="AJ29" t="str">
            <v>P52</v>
          </cell>
          <cell r="AK29" t="str">
            <v>CLS</v>
          </cell>
          <cell r="AL29" t="str">
            <v>R436</v>
          </cell>
          <cell r="AM29" t="str">
            <v>DTA</v>
          </cell>
          <cell r="AN29" t="str">
            <v xml:space="preserve"> 00000000000.00</v>
          </cell>
          <cell r="AO29" t="str">
            <v>DTH</v>
          </cell>
          <cell r="AP29" t="str">
            <v xml:space="preserve"> 00000000000.00</v>
          </cell>
          <cell r="AV29" t="str">
            <v>000000000</v>
          </cell>
          <cell r="AW29" t="str">
            <v>000</v>
          </cell>
          <cell r="AX29" t="str">
            <v>00</v>
          </cell>
          <cell r="AY29" t="str">
            <v>0</v>
          </cell>
          <cell r="AZ29" t="str">
            <v>FPL Fibernet</v>
          </cell>
        </row>
        <row r="30">
          <cell r="A30" t="str">
            <v>107100</v>
          </cell>
          <cell r="B30" t="str">
            <v>0368</v>
          </cell>
          <cell r="C30" t="str">
            <v>01066</v>
          </cell>
          <cell r="D30" t="str">
            <v>OMC000</v>
          </cell>
          <cell r="E30" t="str">
            <v>368000</v>
          </cell>
          <cell r="F30" t="str">
            <v>0750</v>
          </cell>
          <cell r="G30" t="str">
            <v>36000</v>
          </cell>
          <cell r="H30" t="str">
            <v>A</v>
          </cell>
          <cell r="I30" t="str">
            <v>00000041</v>
          </cell>
          <cell r="J30">
            <v>95</v>
          </cell>
          <cell r="K30">
            <v>368</v>
          </cell>
          <cell r="L30">
            <v>3213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0750</v>
          </cell>
          <cell r="R30" t="str">
            <v>36000</v>
          </cell>
          <cell r="S30" t="str">
            <v>200212</v>
          </cell>
          <cell r="T30" t="str">
            <v>PY42</v>
          </cell>
          <cell r="U30">
            <v>18.5</v>
          </cell>
          <cell r="V30" t="str">
            <v>LDB</v>
          </cell>
          <cell r="W30">
            <v>0</v>
          </cell>
          <cell r="X30" t="str">
            <v>SHR</v>
          </cell>
          <cell r="Y30">
            <v>0</v>
          </cell>
          <cell r="Z30">
            <v>0</v>
          </cell>
          <cell r="AA30" t="str">
            <v>PYP</v>
          </cell>
          <cell r="AB30" t="str">
            <v xml:space="preserve"> 0000026</v>
          </cell>
          <cell r="AC30" t="str">
            <v>PYL</v>
          </cell>
          <cell r="AD30" t="str">
            <v>004368</v>
          </cell>
          <cell r="AE30" t="str">
            <v>EMP</v>
          </cell>
          <cell r="AF30" t="str">
            <v>64529</v>
          </cell>
          <cell r="AG30" t="str">
            <v>JUL</v>
          </cell>
          <cell r="AH30" t="str">
            <v xml:space="preserve"> 000.00</v>
          </cell>
          <cell r="AI30" t="str">
            <v>BCH</v>
          </cell>
          <cell r="AJ30" t="str">
            <v>P52</v>
          </cell>
          <cell r="AK30" t="str">
            <v>CLS</v>
          </cell>
          <cell r="AL30" t="str">
            <v>R436</v>
          </cell>
          <cell r="AM30" t="str">
            <v>DTA</v>
          </cell>
          <cell r="AN30" t="str">
            <v xml:space="preserve"> 00000000000.00</v>
          </cell>
          <cell r="AO30" t="str">
            <v>DTH</v>
          </cell>
          <cell r="AP30" t="str">
            <v xml:space="preserve"> 00000000000.00</v>
          </cell>
          <cell r="AV30" t="str">
            <v>000000000</v>
          </cell>
          <cell r="AW30" t="str">
            <v>000</v>
          </cell>
          <cell r="AX30" t="str">
            <v>00</v>
          </cell>
          <cell r="AY30" t="str">
            <v>0</v>
          </cell>
          <cell r="AZ30" t="str">
            <v>FPL Fibernet</v>
          </cell>
        </row>
        <row r="31">
          <cell r="A31" t="str">
            <v>107100</v>
          </cell>
          <cell r="B31" t="str">
            <v>0368</v>
          </cell>
          <cell r="C31" t="str">
            <v>01066</v>
          </cell>
          <cell r="D31" t="str">
            <v>OMC000</v>
          </cell>
          <cell r="E31" t="str">
            <v>368000</v>
          </cell>
          <cell r="F31" t="str">
            <v>0772</v>
          </cell>
          <cell r="G31" t="str">
            <v>65000</v>
          </cell>
          <cell r="H31" t="str">
            <v>A</v>
          </cell>
          <cell r="I31" t="str">
            <v>00000041</v>
          </cell>
          <cell r="J31">
            <v>95</v>
          </cell>
          <cell r="K31">
            <v>368</v>
          </cell>
          <cell r="L31">
            <v>3213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0772</v>
          </cell>
          <cell r="R31" t="str">
            <v>65000</v>
          </cell>
          <cell r="S31" t="str">
            <v>200212</v>
          </cell>
          <cell r="T31" t="str">
            <v>CA01</v>
          </cell>
          <cell r="U31">
            <v>812.19</v>
          </cell>
          <cell r="V31" t="str">
            <v>LDB</v>
          </cell>
          <cell r="W31">
            <v>0</v>
          </cell>
          <cell r="Y31">
            <v>0</v>
          </cell>
          <cell r="Z31">
            <v>0</v>
          </cell>
          <cell r="AA31" t="str">
            <v>BCH</v>
          </cell>
          <cell r="AB31" t="str">
            <v>0001</v>
          </cell>
          <cell r="AC31" t="str">
            <v>WKS</v>
          </cell>
          <cell r="AE31" t="str">
            <v>JV#</v>
          </cell>
          <cell r="AF31" t="str">
            <v>122A</v>
          </cell>
          <cell r="AG31" t="str">
            <v>FRN</v>
          </cell>
          <cell r="AH31" t="str">
            <v>3213</v>
          </cell>
          <cell r="AI31" t="str">
            <v>RP#</v>
          </cell>
          <cell r="AJ31" t="str">
            <v>000</v>
          </cell>
          <cell r="AK31" t="str">
            <v>CTL</v>
          </cell>
          <cell r="AM31" t="str">
            <v>RF#</v>
          </cell>
          <cell r="AU31" t="str">
            <v>,</v>
          </cell>
          <cell r="AZ31" t="str">
            <v>FPL Fibernet</v>
          </cell>
        </row>
        <row r="32">
          <cell r="A32" t="str">
            <v>107100</v>
          </cell>
          <cell r="B32" t="str">
            <v>0368</v>
          </cell>
          <cell r="C32" t="str">
            <v>01066</v>
          </cell>
          <cell r="D32" t="str">
            <v>OMC000</v>
          </cell>
          <cell r="E32" t="str">
            <v>368000</v>
          </cell>
          <cell r="F32" t="str">
            <v>0802</v>
          </cell>
          <cell r="G32" t="str">
            <v>65000</v>
          </cell>
          <cell r="H32" t="str">
            <v>A</v>
          </cell>
          <cell r="I32" t="str">
            <v>00000041</v>
          </cell>
          <cell r="J32">
            <v>95</v>
          </cell>
          <cell r="K32">
            <v>368</v>
          </cell>
          <cell r="L32">
            <v>3213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0802</v>
          </cell>
          <cell r="R32" t="str">
            <v>65000</v>
          </cell>
          <cell r="S32" t="str">
            <v>200212</v>
          </cell>
          <cell r="T32" t="str">
            <v>CA01</v>
          </cell>
          <cell r="U32">
            <v>2409</v>
          </cell>
          <cell r="V32" t="str">
            <v>LDB</v>
          </cell>
          <cell r="W32">
            <v>0</v>
          </cell>
          <cell r="Y32">
            <v>0</v>
          </cell>
          <cell r="Z32">
            <v>0</v>
          </cell>
          <cell r="AA32" t="str">
            <v>BCH</v>
          </cell>
          <cell r="AB32" t="str">
            <v>0001</v>
          </cell>
          <cell r="AC32" t="str">
            <v>WKS</v>
          </cell>
          <cell r="AE32" t="str">
            <v>JV#</v>
          </cell>
          <cell r="AF32" t="str">
            <v>122A</v>
          </cell>
          <cell r="AG32" t="str">
            <v>FRN</v>
          </cell>
          <cell r="AH32" t="str">
            <v>3213</v>
          </cell>
          <cell r="AI32" t="str">
            <v>RP#</v>
          </cell>
          <cell r="AJ32" t="str">
            <v>000</v>
          </cell>
          <cell r="AK32" t="str">
            <v>CTL</v>
          </cell>
          <cell r="AM32" t="str">
            <v>RF#</v>
          </cell>
          <cell r="AU32" t="str">
            <v>I/C-AUGUSTE, M,FPL</v>
          </cell>
          <cell r="AZ32" t="str">
            <v>FPL Fibernet</v>
          </cell>
        </row>
        <row r="33">
          <cell r="A33" t="str">
            <v>107100</v>
          </cell>
          <cell r="B33" t="str">
            <v>0368</v>
          </cell>
          <cell r="C33" t="str">
            <v>01066</v>
          </cell>
          <cell r="D33" t="str">
            <v>OMC000</v>
          </cell>
          <cell r="E33" t="str">
            <v>368000</v>
          </cell>
          <cell r="F33" t="str">
            <v>0802</v>
          </cell>
          <cell r="G33" t="str">
            <v>65000</v>
          </cell>
          <cell r="H33" t="str">
            <v>A</v>
          </cell>
          <cell r="I33" t="str">
            <v>00000041</v>
          </cell>
          <cell r="J33">
            <v>95</v>
          </cell>
          <cell r="K33">
            <v>368</v>
          </cell>
          <cell r="L33">
            <v>3213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0802</v>
          </cell>
          <cell r="R33" t="str">
            <v>65000</v>
          </cell>
          <cell r="S33" t="str">
            <v>200212</v>
          </cell>
          <cell r="T33" t="str">
            <v>CA01</v>
          </cell>
          <cell r="U33">
            <v>3895</v>
          </cell>
          <cell r="V33" t="str">
            <v>LDB</v>
          </cell>
          <cell r="W33">
            <v>0</v>
          </cell>
          <cell r="Y33">
            <v>0</v>
          </cell>
          <cell r="Z33">
            <v>0</v>
          </cell>
          <cell r="AA33" t="str">
            <v>BCH</v>
          </cell>
          <cell r="AB33" t="str">
            <v>0001</v>
          </cell>
          <cell r="AC33" t="str">
            <v>WKS</v>
          </cell>
          <cell r="AE33" t="str">
            <v>JV#</v>
          </cell>
          <cell r="AF33" t="str">
            <v>122A</v>
          </cell>
          <cell r="AG33" t="str">
            <v>FRN</v>
          </cell>
          <cell r="AH33" t="str">
            <v>3213</v>
          </cell>
          <cell r="AI33" t="str">
            <v>RP#</v>
          </cell>
          <cell r="AJ33" t="str">
            <v>000</v>
          </cell>
          <cell r="AK33" t="str">
            <v>CTL</v>
          </cell>
          <cell r="AM33" t="str">
            <v>RF#</v>
          </cell>
          <cell r="AU33" t="str">
            <v>I/C-GAUGER,C,FPL</v>
          </cell>
          <cell r="AZ33" t="str">
            <v>FPL Fibernet</v>
          </cell>
        </row>
        <row r="34">
          <cell r="A34" t="str">
            <v>107100</v>
          </cell>
          <cell r="B34" t="str">
            <v>0368</v>
          </cell>
          <cell r="C34" t="str">
            <v>01066</v>
          </cell>
          <cell r="D34" t="str">
            <v>OMC000</v>
          </cell>
          <cell r="E34" t="str">
            <v>368000</v>
          </cell>
          <cell r="F34" t="str">
            <v>0803</v>
          </cell>
          <cell r="G34" t="str">
            <v>36000</v>
          </cell>
          <cell r="H34" t="str">
            <v>A</v>
          </cell>
          <cell r="I34" t="str">
            <v>00000041</v>
          </cell>
          <cell r="J34">
            <v>95</v>
          </cell>
          <cell r="K34">
            <v>368</v>
          </cell>
          <cell r="L34">
            <v>3213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>0803</v>
          </cell>
          <cell r="R34" t="str">
            <v>36000</v>
          </cell>
          <cell r="S34" t="str">
            <v>200212</v>
          </cell>
          <cell r="T34" t="str">
            <v>PY42</v>
          </cell>
          <cell r="U34">
            <v>553.79999999999995</v>
          </cell>
          <cell r="V34" t="str">
            <v>LDB</v>
          </cell>
          <cell r="W34">
            <v>0</v>
          </cell>
          <cell r="X34" t="str">
            <v>SHR</v>
          </cell>
          <cell r="Y34">
            <v>16</v>
          </cell>
          <cell r="Z34">
            <v>16</v>
          </cell>
          <cell r="AA34" t="str">
            <v>PYP</v>
          </cell>
          <cell r="AB34" t="str">
            <v xml:space="preserve"> 0000025</v>
          </cell>
          <cell r="AC34" t="str">
            <v>PYL</v>
          </cell>
          <cell r="AD34" t="str">
            <v>004368</v>
          </cell>
          <cell r="AE34" t="str">
            <v>EMP</v>
          </cell>
          <cell r="AF34" t="str">
            <v>35483</v>
          </cell>
          <cell r="AG34" t="str">
            <v>JUL</v>
          </cell>
          <cell r="AH34" t="str">
            <v xml:space="preserve"> 000.00</v>
          </cell>
          <cell r="AI34" t="str">
            <v>BCH</v>
          </cell>
          <cell r="AJ34" t="str">
            <v>801</v>
          </cell>
          <cell r="AK34" t="str">
            <v>CLS</v>
          </cell>
          <cell r="AL34" t="str">
            <v>R445</v>
          </cell>
          <cell r="AM34" t="str">
            <v>DTA</v>
          </cell>
          <cell r="AN34" t="str">
            <v xml:space="preserve"> 00000000000.00</v>
          </cell>
          <cell r="AO34" t="str">
            <v>DTH</v>
          </cell>
          <cell r="AP34" t="str">
            <v xml:space="preserve"> 00000000000.00</v>
          </cell>
          <cell r="AV34" t="str">
            <v>000000000</v>
          </cell>
          <cell r="AW34" t="str">
            <v>000</v>
          </cell>
          <cell r="AX34" t="str">
            <v>00</v>
          </cell>
          <cell r="AY34" t="str">
            <v>0</v>
          </cell>
          <cell r="AZ34" t="str">
            <v>FPL Fibernet</v>
          </cell>
        </row>
        <row r="35">
          <cell r="A35" t="str">
            <v>107100</v>
          </cell>
          <cell r="B35" t="str">
            <v>0368</v>
          </cell>
          <cell r="C35" t="str">
            <v>01066</v>
          </cell>
          <cell r="D35" t="str">
            <v>OMC000</v>
          </cell>
          <cell r="E35" t="str">
            <v>368000</v>
          </cell>
          <cell r="F35" t="str">
            <v>0803</v>
          </cell>
          <cell r="G35" t="str">
            <v>36000</v>
          </cell>
          <cell r="H35" t="str">
            <v>A</v>
          </cell>
          <cell r="I35" t="str">
            <v>00000041</v>
          </cell>
          <cell r="J35">
            <v>95</v>
          </cell>
          <cell r="K35">
            <v>368</v>
          </cell>
          <cell r="L35">
            <v>3213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 t="str">
            <v>0803</v>
          </cell>
          <cell r="R35" t="str">
            <v>36000</v>
          </cell>
          <cell r="S35" t="str">
            <v>200212</v>
          </cell>
          <cell r="T35" t="str">
            <v>PY42</v>
          </cell>
          <cell r="U35">
            <v>669.6</v>
          </cell>
          <cell r="V35" t="str">
            <v>LDB</v>
          </cell>
          <cell r="W35">
            <v>0</v>
          </cell>
          <cell r="X35" t="str">
            <v>SHR</v>
          </cell>
          <cell r="Y35">
            <v>16</v>
          </cell>
          <cell r="Z35">
            <v>16</v>
          </cell>
          <cell r="AA35" t="str">
            <v>PYP</v>
          </cell>
          <cell r="AB35" t="str">
            <v xml:space="preserve"> 0000026</v>
          </cell>
          <cell r="AC35" t="str">
            <v>PYL</v>
          </cell>
          <cell r="AD35" t="str">
            <v>004368</v>
          </cell>
          <cell r="AE35" t="str">
            <v>EMP</v>
          </cell>
          <cell r="AF35" t="str">
            <v>64529</v>
          </cell>
          <cell r="AG35" t="str">
            <v>JUL</v>
          </cell>
          <cell r="AH35" t="str">
            <v xml:space="preserve"> 000.00</v>
          </cell>
          <cell r="AI35" t="str">
            <v>BCH</v>
          </cell>
          <cell r="AJ35" t="str">
            <v>500</v>
          </cell>
          <cell r="AK35" t="str">
            <v>CLS</v>
          </cell>
          <cell r="AL35" t="str">
            <v>R436</v>
          </cell>
          <cell r="AM35" t="str">
            <v>DTA</v>
          </cell>
          <cell r="AN35" t="str">
            <v xml:space="preserve"> 00000000000.00</v>
          </cell>
          <cell r="AO35" t="str">
            <v>DTH</v>
          </cell>
          <cell r="AP35" t="str">
            <v xml:space="preserve"> 00000000000.00</v>
          </cell>
          <cell r="AV35" t="str">
            <v>000000000</v>
          </cell>
          <cell r="AW35" t="str">
            <v>000</v>
          </cell>
          <cell r="AX35" t="str">
            <v>00</v>
          </cell>
          <cell r="AY35" t="str">
            <v>0</v>
          </cell>
          <cell r="AZ35" t="str">
            <v>FPL Fibernet</v>
          </cell>
        </row>
        <row r="36">
          <cell r="A36" t="str">
            <v>107100</v>
          </cell>
          <cell r="B36" t="str">
            <v>0368</v>
          </cell>
          <cell r="C36" t="str">
            <v>01066</v>
          </cell>
          <cell r="D36" t="str">
            <v>OMC000</v>
          </cell>
          <cell r="E36" t="str">
            <v>368000</v>
          </cell>
          <cell r="F36" t="str">
            <v>0803</v>
          </cell>
          <cell r="G36" t="str">
            <v>36000</v>
          </cell>
          <cell r="H36" t="str">
            <v>A</v>
          </cell>
          <cell r="I36" t="str">
            <v>00000041</v>
          </cell>
          <cell r="J36">
            <v>95</v>
          </cell>
          <cell r="K36">
            <v>368</v>
          </cell>
          <cell r="L36">
            <v>3213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 t="str">
            <v>0803</v>
          </cell>
          <cell r="R36" t="str">
            <v>36000</v>
          </cell>
          <cell r="S36" t="str">
            <v>200212</v>
          </cell>
          <cell r="T36" t="str">
            <v>PY42</v>
          </cell>
          <cell r="U36">
            <v>837</v>
          </cell>
          <cell r="V36" t="str">
            <v>LDB</v>
          </cell>
          <cell r="W36">
            <v>0</v>
          </cell>
          <cell r="X36" t="str">
            <v>SHR</v>
          </cell>
          <cell r="Y36">
            <v>20</v>
          </cell>
          <cell r="Z36">
            <v>20</v>
          </cell>
          <cell r="AA36" t="str">
            <v>PYP</v>
          </cell>
          <cell r="AB36" t="str">
            <v xml:space="preserve"> 0000025</v>
          </cell>
          <cell r="AC36" t="str">
            <v>PYL</v>
          </cell>
          <cell r="AD36" t="str">
            <v>004368</v>
          </cell>
          <cell r="AE36" t="str">
            <v>EMP</v>
          </cell>
          <cell r="AF36" t="str">
            <v>64529</v>
          </cell>
          <cell r="AG36" t="str">
            <v>JUL</v>
          </cell>
          <cell r="AH36" t="str">
            <v xml:space="preserve"> 000.00</v>
          </cell>
          <cell r="AI36" t="str">
            <v>BCH</v>
          </cell>
          <cell r="AJ36" t="str">
            <v>500</v>
          </cell>
          <cell r="AK36" t="str">
            <v>CLS</v>
          </cell>
          <cell r="AL36" t="str">
            <v>R436</v>
          </cell>
          <cell r="AM36" t="str">
            <v>DTA</v>
          </cell>
          <cell r="AN36" t="str">
            <v xml:space="preserve"> 00000000000.00</v>
          </cell>
          <cell r="AO36" t="str">
            <v>DTH</v>
          </cell>
          <cell r="AP36" t="str">
            <v xml:space="preserve"> 00000000000.00</v>
          </cell>
          <cell r="AV36" t="str">
            <v>000000000</v>
          </cell>
          <cell r="AW36" t="str">
            <v>000</v>
          </cell>
          <cell r="AX36" t="str">
            <v>00</v>
          </cell>
          <cell r="AY36" t="str">
            <v>0</v>
          </cell>
          <cell r="AZ36" t="str">
            <v>FPL Fibernet</v>
          </cell>
        </row>
        <row r="37">
          <cell r="A37" t="str">
            <v>107100</v>
          </cell>
          <cell r="B37" t="str">
            <v>0368</v>
          </cell>
          <cell r="C37" t="str">
            <v>01066</v>
          </cell>
          <cell r="D37" t="str">
            <v>OMC000</v>
          </cell>
          <cell r="E37" t="str">
            <v>368000</v>
          </cell>
          <cell r="F37" t="str">
            <v>0803</v>
          </cell>
          <cell r="G37" t="str">
            <v>36000</v>
          </cell>
          <cell r="H37" t="str">
            <v>A</v>
          </cell>
          <cell r="I37" t="str">
            <v>00000041</v>
          </cell>
          <cell r="J37">
            <v>95</v>
          </cell>
          <cell r="K37">
            <v>368</v>
          </cell>
          <cell r="L37">
            <v>3213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>0803</v>
          </cell>
          <cell r="R37" t="str">
            <v>36000</v>
          </cell>
          <cell r="S37" t="str">
            <v>200212</v>
          </cell>
          <cell r="T37" t="str">
            <v>PY42</v>
          </cell>
          <cell r="U37">
            <v>1384.8</v>
          </cell>
          <cell r="V37" t="str">
            <v>LDB</v>
          </cell>
          <cell r="W37">
            <v>0</v>
          </cell>
          <cell r="X37" t="str">
            <v>SHR</v>
          </cell>
          <cell r="Y37">
            <v>32</v>
          </cell>
          <cell r="Z37">
            <v>32</v>
          </cell>
          <cell r="AA37" t="str">
            <v>PYP</v>
          </cell>
          <cell r="AB37" t="str">
            <v xml:space="preserve"> 0000001</v>
          </cell>
          <cell r="AC37" t="str">
            <v>PYL</v>
          </cell>
          <cell r="AD37" t="str">
            <v>004368</v>
          </cell>
          <cell r="AE37" t="str">
            <v>EMP</v>
          </cell>
          <cell r="AF37" t="str">
            <v>78122</v>
          </cell>
          <cell r="AG37" t="str">
            <v>JUL</v>
          </cell>
          <cell r="AH37" t="str">
            <v xml:space="preserve"> 000.00</v>
          </cell>
          <cell r="AI37" t="str">
            <v>BCH</v>
          </cell>
          <cell r="AJ37" t="str">
            <v>801</v>
          </cell>
          <cell r="AK37" t="str">
            <v>CLS</v>
          </cell>
          <cell r="AL37" t="str">
            <v>1RB8</v>
          </cell>
          <cell r="AM37" t="str">
            <v>DTA</v>
          </cell>
          <cell r="AN37" t="str">
            <v xml:space="preserve"> 00000000000.00</v>
          </cell>
          <cell r="AO37" t="str">
            <v>DTH</v>
          </cell>
          <cell r="AP37" t="str">
            <v xml:space="preserve"> 00000000000.00</v>
          </cell>
          <cell r="AV37" t="str">
            <v>000000000</v>
          </cell>
          <cell r="AW37" t="str">
            <v>000</v>
          </cell>
          <cell r="AX37" t="str">
            <v>00</v>
          </cell>
          <cell r="AY37" t="str">
            <v>0</v>
          </cell>
          <cell r="AZ37" t="str">
            <v>FPL Fibernet</v>
          </cell>
        </row>
        <row r="38">
          <cell r="A38" t="str">
            <v>107100</v>
          </cell>
          <cell r="B38" t="str">
            <v>0368</v>
          </cell>
          <cell r="C38" t="str">
            <v>01066</v>
          </cell>
          <cell r="D38" t="str">
            <v>OMC000</v>
          </cell>
          <cell r="E38" t="str">
            <v>368000</v>
          </cell>
          <cell r="F38" t="str">
            <v>0803</v>
          </cell>
          <cell r="G38" t="str">
            <v>36000</v>
          </cell>
          <cell r="H38" t="str">
            <v>A</v>
          </cell>
          <cell r="I38" t="str">
            <v>00000041</v>
          </cell>
          <cell r="J38">
            <v>95</v>
          </cell>
          <cell r="K38">
            <v>368</v>
          </cell>
          <cell r="L38">
            <v>3213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0803</v>
          </cell>
          <cell r="R38" t="str">
            <v>36000</v>
          </cell>
          <cell r="S38" t="str">
            <v>200212</v>
          </cell>
          <cell r="T38" t="str">
            <v>PY42</v>
          </cell>
          <cell r="U38">
            <v>1471.35</v>
          </cell>
          <cell r="V38" t="str">
            <v>LDB</v>
          </cell>
          <cell r="W38">
            <v>0</v>
          </cell>
          <cell r="X38" t="str">
            <v>SHR</v>
          </cell>
          <cell r="Y38">
            <v>34</v>
          </cell>
          <cell r="Z38">
            <v>34</v>
          </cell>
          <cell r="AA38" t="str">
            <v>PYP</v>
          </cell>
          <cell r="AB38" t="str">
            <v xml:space="preserve"> 0000025</v>
          </cell>
          <cell r="AC38" t="str">
            <v>PYL</v>
          </cell>
          <cell r="AD38" t="str">
            <v>004368</v>
          </cell>
          <cell r="AE38" t="str">
            <v>EMP</v>
          </cell>
          <cell r="AF38" t="str">
            <v>78122</v>
          </cell>
          <cell r="AG38" t="str">
            <v>JUL</v>
          </cell>
          <cell r="AH38" t="str">
            <v xml:space="preserve"> 000.00</v>
          </cell>
          <cell r="AI38" t="str">
            <v>BCH</v>
          </cell>
          <cell r="AJ38" t="str">
            <v>801</v>
          </cell>
          <cell r="AK38" t="str">
            <v>CLS</v>
          </cell>
          <cell r="AL38" t="str">
            <v>1RB8</v>
          </cell>
          <cell r="AM38" t="str">
            <v>DTA</v>
          </cell>
          <cell r="AN38" t="str">
            <v xml:space="preserve"> 00000000000.00</v>
          </cell>
          <cell r="AO38" t="str">
            <v>DTH</v>
          </cell>
          <cell r="AP38" t="str">
            <v xml:space="preserve"> 00000000000.00</v>
          </cell>
          <cell r="AV38" t="str">
            <v>000000000</v>
          </cell>
          <cell r="AW38" t="str">
            <v>000</v>
          </cell>
          <cell r="AX38" t="str">
            <v>00</v>
          </cell>
          <cell r="AY38" t="str">
            <v>0</v>
          </cell>
          <cell r="AZ38" t="str">
            <v>FPL Fibernet</v>
          </cell>
        </row>
        <row r="39">
          <cell r="A39" t="str">
            <v>107100</v>
          </cell>
          <cell r="B39" t="str">
            <v>0368</v>
          </cell>
          <cell r="C39" t="str">
            <v>01066</v>
          </cell>
          <cell r="D39" t="str">
            <v>OMC000</v>
          </cell>
          <cell r="E39" t="str">
            <v>368000</v>
          </cell>
          <cell r="F39" t="str">
            <v>0803</v>
          </cell>
          <cell r="G39" t="str">
            <v>36000</v>
          </cell>
          <cell r="H39" t="str">
            <v>A</v>
          </cell>
          <cell r="I39" t="str">
            <v>00000041</v>
          </cell>
          <cell r="J39">
            <v>95</v>
          </cell>
          <cell r="K39">
            <v>368</v>
          </cell>
          <cell r="L39">
            <v>3213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0803</v>
          </cell>
          <cell r="R39" t="str">
            <v>36000</v>
          </cell>
          <cell r="S39" t="str">
            <v>200212</v>
          </cell>
          <cell r="T39" t="str">
            <v>PY42</v>
          </cell>
          <cell r="U39">
            <v>1617.96</v>
          </cell>
          <cell r="V39" t="str">
            <v>LDB</v>
          </cell>
          <cell r="W39">
            <v>0</v>
          </cell>
          <cell r="X39" t="str">
            <v>SHR</v>
          </cell>
          <cell r="Y39">
            <v>47</v>
          </cell>
          <cell r="Z39">
            <v>47</v>
          </cell>
          <cell r="AA39" t="str">
            <v>PYP</v>
          </cell>
          <cell r="AB39" t="str">
            <v xml:space="preserve"> 0000026</v>
          </cell>
          <cell r="AC39" t="str">
            <v>PYL</v>
          </cell>
          <cell r="AD39" t="str">
            <v>004368</v>
          </cell>
          <cell r="AE39" t="str">
            <v>EMP</v>
          </cell>
          <cell r="AF39" t="str">
            <v>13648</v>
          </cell>
          <cell r="AG39" t="str">
            <v>JUL</v>
          </cell>
          <cell r="AH39" t="str">
            <v xml:space="preserve"> 000.00</v>
          </cell>
          <cell r="AI39" t="str">
            <v>BCH</v>
          </cell>
          <cell r="AJ39" t="str">
            <v>801</v>
          </cell>
          <cell r="AK39" t="str">
            <v>CLS</v>
          </cell>
          <cell r="AL39" t="str">
            <v>R445</v>
          </cell>
          <cell r="AM39" t="str">
            <v>DTA</v>
          </cell>
          <cell r="AN39" t="str">
            <v xml:space="preserve"> 00000000000.00</v>
          </cell>
          <cell r="AO39" t="str">
            <v>DTH</v>
          </cell>
          <cell r="AP39" t="str">
            <v xml:space="preserve"> 00000000000.00</v>
          </cell>
          <cell r="AV39" t="str">
            <v>000000000</v>
          </cell>
          <cell r="AW39" t="str">
            <v>000</v>
          </cell>
          <cell r="AX39" t="str">
            <v>00</v>
          </cell>
          <cell r="AY39" t="str">
            <v>0</v>
          </cell>
          <cell r="AZ39" t="str">
            <v>FPL Fibernet</v>
          </cell>
        </row>
        <row r="40">
          <cell r="A40" t="str">
            <v>107100</v>
          </cell>
          <cell r="B40" t="str">
            <v>0368</v>
          </cell>
          <cell r="C40" t="str">
            <v>01066</v>
          </cell>
          <cell r="D40" t="str">
            <v>OMC000</v>
          </cell>
          <cell r="E40" t="str">
            <v>368000</v>
          </cell>
          <cell r="F40" t="str">
            <v>0803</v>
          </cell>
          <cell r="G40" t="str">
            <v>36000</v>
          </cell>
          <cell r="H40" t="str">
            <v>A</v>
          </cell>
          <cell r="I40" t="str">
            <v>00000041</v>
          </cell>
          <cell r="J40">
            <v>95</v>
          </cell>
          <cell r="K40">
            <v>368</v>
          </cell>
          <cell r="L40">
            <v>3213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0803</v>
          </cell>
          <cell r="R40" t="str">
            <v>36000</v>
          </cell>
          <cell r="S40" t="str">
            <v>200212</v>
          </cell>
          <cell r="T40" t="str">
            <v>PY42</v>
          </cell>
          <cell r="U40">
            <v>1938.3</v>
          </cell>
          <cell r="V40" t="str">
            <v>LDB</v>
          </cell>
          <cell r="W40">
            <v>0</v>
          </cell>
          <cell r="X40" t="str">
            <v>SHR</v>
          </cell>
          <cell r="Y40">
            <v>56</v>
          </cell>
          <cell r="Z40">
            <v>56</v>
          </cell>
          <cell r="AA40" t="str">
            <v>PYP</v>
          </cell>
          <cell r="AB40" t="str">
            <v xml:space="preserve"> 0000001</v>
          </cell>
          <cell r="AC40" t="str">
            <v>PYL</v>
          </cell>
          <cell r="AD40" t="str">
            <v>004368</v>
          </cell>
          <cell r="AE40" t="str">
            <v>EMP</v>
          </cell>
          <cell r="AF40" t="str">
            <v>35483</v>
          </cell>
          <cell r="AG40" t="str">
            <v>JUL</v>
          </cell>
          <cell r="AH40" t="str">
            <v xml:space="preserve"> 000.00</v>
          </cell>
          <cell r="AI40" t="str">
            <v>BCH</v>
          </cell>
          <cell r="AJ40" t="str">
            <v>801</v>
          </cell>
          <cell r="AK40" t="str">
            <v>CLS</v>
          </cell>
          <cell r="AL40" t="str">
            <v>R445</v>
          </cell>
          <cell r="AM40" t="str">
            <v>DTA</v>
          </cell>
          <cell r="AN40" t="str">
            <v xml:space="preserve"> 00000000000.00</v>
          </cell>
          <cell r="AO40" t="str">
            <v>DTH</v>
          </cell>
          <cell r="AP40" t="str">
            <v xml:space="preserve"> 00000000000.00</v>
          </cell>
          <cell r="AV40" t="str">
            <v>000000000</v>
          </cell>
          <cell r="AW40" t="str">
            <v>000</v>
          </cell>
          <cell r="AX40" t="str">
            <v>00</v>
          </cell>
          <cell r="AY40" t="str">
            <v>0</v>
          </cell>
          <cell r="AZ40" t="str">
            <v>FPL Fibernet</v>
          </cell>
        </row>
        <row r="41">
          <cell r="A41" t="str">
            <v>107100</v>
          </cell>
          <cell r="B41" t="str">
            <v>0368</v>
          </cell>
          <cell r="C41" t="str">
            <v>01066</v>
          </cell>
          <cell r="D41" t="str">
            <v>OMC000</v>
          </cell>
          <cell r="E41" t="str">
            <v>368000</v>
          </cell>
          <cell r="F41" t="str">
            <v>0803</v>
          </cell>
          <cell r="G41" t="str">
            <v>36000</v>
          </cell>
          <cell r="H41" t="str">
            <v>A</v>
          </cell>
          <cell r="I41" t="str">
            <v>00000041</v>
          </cell>
          <cell r="J41">
            <v>95</v>
          </cell>
          <cell r="K41">
            <v>368</v>
          </cell>
          <cell r="L41">
            <v>3213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0803</v>
          </cell>
          <cell r="R41" t="str">
            <v>36000</v>
          </cell>
          <cell r="S41" t="str">
            <v>200212</v>
          </cell>
          <cell r="T41" t="str">
            <v>PY42</v>
          </cell>
          <cell r="U41">
            <v>2754</v>
          </cell>
          <cell r="V41" t="str">
            <v>LDB</v>
          </cell>
          <cell r="W41">
            <v>0</v>
          </cell>
          <cell r="X41" t="str">
            <v>SHR</v>
          </cell>
          <cell r="Y41">
            <v>80</v>
          </cell>
          <cell r="Z41">
            <v>80</v>
          </cell>
          <cell r="AA41" t="str">
            <v>PYP</v>
          </cell>
          <cell r="AB41" t="str">
            <v xml:space="preserve"> 0000001</v>
          </cell>
          <cell r="AC41" t="str">
            <v>PYL</v>
          </cell>
          <cell r="AD41" t="str">
            <v>004368</v>
          </cell>
          <cell r="AE41" t="str">
            <v>EMP</v>
          </cell>
          <cell r="AF41" t="str">
            <v>13648</v>
          </cell>
          <cell r="AG41" t="str">
            <v>JUL</v>
          </cell>
          <cell r="AH41" t="str">
            <v xml:space="preserve"> 000.00</v>
          </cell>
          <cell r="AI41" t="str">
            <v>BCH</v>
          </cell>
          <cell r="AJ41" t="str">
            <v>801</v>
          </cell>
          <cell r="AK41" t="str">
            <v>CLS</v>
          </cell>
          <cell r="AL41" t="str">
            <v>R445</v>
          </cell>
          <cell r="AM41" t="str">
            <v>DTA</v>
          </cell>
          <cell r="AN41" t="str">
            <v xml:space="preserve"> 00000000000.00</v>
          </cell>
          <cell r="AO41" t="str">
            <v>DTH</v>
          </cell>
          <cell r="AP41" t="str">
            <v xml:space="preserve"> 00000000000.00</v>
          </cell>
          <cell r="AV41" t="str">
            <v>000000000</v>
          </cell>
          <cell r="AW41" t="str">
            <v>000</v>
          </cell>
          <cell r="AX41" t="str">
            <v>00</v>
          </cell>
          <cell r="AY41" t="str">
            <v>0</v>
          </cell>
          <cell r="AZ41" t="str">
            <v>FPL Fibernet</v>
          </cell>
        </row>
        <row r="42">
          <cell r="A42" t="str">
            <v>107100</v>
          </cell>
          <cell r="B42" t="str">
            <v>0368</v>
          </cell>
          <cell r="C42" t="str">
            <v>01066</v>
          </cell>
          <cell r="D42" t="str">
            <v>OMC000</v>
          </cell>
          <cell r="E42" t="str">
            <v>368000</v>
          </cell>
          <cell r="F42" t="str">
            <v>0803</v>
          </cell>
          <cell r="G42" t="str">
            <v>36000</v>
          </cell>
          <cell r="H42" t="str">
            <v>A</v>
          </cell>
          <cell r="I42" t="str">
            <v>00000041</v>
          </cell>
          <cell r="J42">
            <v>95</v>
          </cell>
          <cell r="K42">
            <v>368</v>
          </cell>
          <cell r="L42">
            <v>3213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0803</v>
          </cell>
          <cell r="R42" t="str">
            <v>36000</v>
          </cell>
          <cell r="S42" t="str">
            <v>200212</v>
          </cell>
          <cell r="T42" t="str">
            <v>PY42</v>
          </cell>
          <cell r="U42">
            <v>2754</v>
          </cell>
          <cell r="V42" t="str">
            <v>LDB</v>
          </cell>
          <cell r="W42">
            <v>0</v>
          </cell>
          <cell r="X42" t="str">
            <v>SHR</v>
          </cell>
          <cell r="Y42">
            <v>80</v>
          </cell>
          <cell r="Z42">
            <v>80</v>
          </cell>
          <cell r="AA42" t="str">
            <v>PYP</v>
          </cell>
          <cell r="AB42" t="str">
            <v xml:space="preserve"> 0000025</v>
          </cell>
          <cell r="AC42" t="str">
            <v>PYL</v>
          </cell>
          <cell r="AD42" t="str">
            <v>004368</v>
          </cell>
          <cell r="AE42" t="str">
            <v>EMP</v>
          </cell>
          <cell r="AF42" t="str">
            <v>13648</v>
          </cell>
          <cell r="AG42" t="str">
            <v>JUL</v>
          </cell>
          <cell r="AH42" t="str">
            <v xml:space="preserve"> 000.00</v>
          </cell>
          <cell r="AI42" t="str">
            <v>BCH</v>
          </cell>
          <cell r="AJ42" t="str">
            <v>801</v>
          </cell>
          <cell r="AK42" t="str">
            <v>CLS</v>
          </cell>
          <cell r="AL42" t="str">
            <v>R445</v>
          </cell>
          <cell r="AM42" t="str">
            <v>DTA</v>
          </cell>
          <cell r="AN42" t="str">
            <v xml:space="preserve"> 00000000000.00</v>
          </cell>
          <cell r="AO42" t="str">
            <v>DTH</v>
          </cell>
          <cell r="AP42" t="str">
            <v xml:space="preserve"> 00000000000.00</v>
          </cell>
          <cell r="AV42" t="str">
            <v>000000000</v>
          </cell>
          <cell r="AW42" t="str">
            <v>000</v>
          </cell>
          <cell r="AX42" t="str">
            <v>00</v>
          </cell>
          <cell r="AY42" t="str">
            <v>0</v>
          </cell>
          <cell r="AZ42" t="str">
            <v>FPL Fibernet</v>
          </cell>
        </row>
        <row r="43">
          <cell r="A43" t="str">
            <v>107100</v>
          </cell>
          <cell r="B43" t="str">
            <v>0368</v>
          </cell>
          <cell r="C43" t="str">
            <v>01066</v>
          </cell>
          <cell r="D43" t="str">
            <v>OMC000</v>
          </cell>
          <cell r="E43" t="str">
            <v>368000</v>
          </cell>
          <cell r="F43" t="str">
            <v>0803</v>
          </cell>
          <cell r="G43" t="str">
            <v>36000</v>
          </cell>
          <cell r="H43" t="str">
            <v>A</v>
          </cell>
          <cell r="I43" t="str">
            <v>00000041</v>
          </cell>
          <cell r="J43">
            <v>95</v>
          </cell>
          <cell r="K43">
            <v>368</v>
          </cell>
          <cell r="L43">
            <v>3213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0803</v>
          </cell>
          <cell r="R43" t="str">
            <v>36000</v>
          </cell>
          <cell r="S43" t="str">
            <v>200212</v>
          </cell>
          <cell r="T43" t="str">
            <v>PY42</v>
          </cell>
          <cell r="U43">
            <v>3348</v>
          </cell>
          <cell r="V43" t="str">
            <v>LDB</v>
          </cell>
          <cell r="W43">
            <v>0</v>
          </cell>
          <cell r="X43" t="str">
            <v>SHR</v>
          </cell>
          <cell r="Y43">
            <v>80</v>
          </cell>
          <cell r="Z43">
            <v>80</v>
          </cell>
          <cell r="AA43" t="str">
            <v>PYP</v>
          </cell>
          <cell r="AB43" t="str">
            <v xml:space="preserve"> 0000001</v>
          </cell>
          <cell r="AC43" t="str">
            <v>PYL</v>
          </cell>
          <cell r="AD43" t="str">
            <v>004368</v>
          </cell>
          <cell r="AE43" t="str">
            <v>EMP</v>
          </cell>
          <cell r="AF43" t="str">
            <v>64529</v>
          </cell>
          <cell r="AG43" t="str">
            <v>JUL</v>
          </cell>
          <cell r="AH43" t="str">
            <v xml:space="preserve"> 000.00</v>
          </cell>
          <cell r="AI43" t="str">
            <v>BCH</v>
          </cell>
          <cell r="AJ43" t="str">
            <v>801</v>
          </cell>
          <cell r="AK43" t="str">
            <v>CLS</v>
          </cell>
          <cell r="AL43" t="str">
            <v>R436</v>
          </cell>
          <cell r="AM43" t="str">
            <v>DTA</v>
          </cell>
          <cell r="AN43" t="str">
            <v xml:space="preserve"> 00000000000.00</v>
          </cell>
          <cell r="AO43" t="str">
            <v>DTH</v>
          </cell>
          <cell r="AP43" t="str">
            <v xml:space="preserve"> 00000000000.00</v>
          </cell>
          <cell r="AV43" t="str">
            <v>000000000</v>
          </cell>
          <cell r="AW43" t="str">
            <v>000</v>
          </cell>
          <cell r="AX43" t="str">
            <v>00</v>
          </cell>
          <cell r="AY43" t="str">
            <v>0</v>
          </cell>
          <cell r="AZ43" t="str">
            <v>FPL Fibernet</v>
          </cell>
        </row>
        <row r="44">
          <cell r="A44" t="str">
            <v>107100</v>
          </cell>
          <cell r="B44" t="str">
            <v>0368</v>
          </cell>
          <cell r="C44" t="str">
            <v>01066</v>
          </cell>
          <cell r="D44" t="str">
            <v>OMC000</v>
          </cell>
          <cell r="E44" t="str">
            <v>368000</v>
          </cell>
          <cell r="F44" t="str">
            <v>0803</v>
          </cell>
          <cell r="G44" t="str">
            <v>36000</v>
          </cell>
          <cell r="H44" t="str">
            <v>A</v>
          </cell>
          <cell r="I44" t="str">
            <v>00000041</v>
          </cell>
          <cell r="J44">
            <v>95</v>
          </cell>
          <cell r="K44">
            <v>368</v>
          </cell>
          <cell r="L44">
            <v>3213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0803</v>
          </cell>
          <cell r="R44" t="str">
            <v>36000</v>
          </cell>
          <cell r="S44" t="str">
            <v>200212</v>
          </cell>
          <cell r="T44" t="str">
            <v>PY42</v>
          </cell>
          <cell r="U44">
            <v>3462</v>
          </cell>
          <cell r="V44" t="str">
            <v>LDB</v>
          </cell>
          <cell r="W44">
            <v>0</v>
          </cell>
          <cell r="X44" t="str">
            <v>SHR</v>
          </cell>
          <cell r="Y44">
            <v>80</v>
          </cell>
          <cell r="Z44">
            <v>80</v>
          </cell>
          <cell r="AA44" t="str">
            <v>PYP</v>
          </cell>
          <cell r="AB44" t="str">
            <v xml:space="preserve"> 0000026</v>
          </cell>
          <cell r="AC44" t="str">
            <v>PYL</v>
          </cell>
          <cell r="AD44" t="str">
            <v>004368</v>
          </cell>
          <cell r="AE44" t="str">
            <v>EMP</v>
          </cell>
          <cell r="AF44" t="str">
            <v>78122</v>
          </cell>
          <cell r="AG44" t="str">
            <v>JUL</v>
          </cell>
          <cell r="AH44" t="str">
            <v xml:space="preserve"> 000.00</v>
          </cell>
          <cell r="AI44" t="str">
            <v>BCH</v>
          </cell>
          <cell r="AJ44" t="str">
            <v>801</v>
          </cell>
          <cell r="AK44" t="str">
            <v>CLS</v>
          </cell>
          <cell r="AL44" t="str">
            <v>1RB8</v>
          </cell>
          <cell r="AM44" t="str">
            <v>DTA</v>
          </cell>
          <cell r="AN44" t="str">
            <v xml:space="preserve"> 00000000000.00</v>
          </cell>
          <cell r="AO44" t="str">
            <v>DTH</v>
          </cell>
          <cell r="AP44" t="str">
            <v xml:space="preserve"> 00000000000.00</v>
          </cell>
          <cell r="AV44" t="str">
            <v>000000000</v>
          </cell>
          <cell r="AW44" t="str">
            <v>000</v>
          </cell>
          <cell r="AX44" t="str">
            <v>00</v>
          </cell>
          <cell r="AY44" t="str">
            <v>0</v>
          </cell>
          <cell r="AZ44" t="str">
            <v>FPL Fibernet</v>
          </cell>
        </row>
        <row r="45">
          <cell r="A45" t="str">
            <v>107100</v>
          </cell>
          <cell r="B45" t="str">
            <v>0368</v>
          </cell>
          <cell r="C45" t="str">
            <v>01066</v>
          </cell>
          <cell r="D45" t="str">
            <v>OMC000</v>
          </cell>
          <cell r="E45" t="str">
            <v>368000</v>
          </cell>
          <cell r="F45" t="str">
            <v>0805</v>
          </cell>
          <cell r="G45" t="str">
            <v>65000</v>
          </cell>
          <cell r="H45" t="str">
            <v>A</v>
          </cell>
          <cell r="I45" t="str">
            <v>00000041</v>
          </cell>
          <cell r="J45">
            <v>95</v>
          </cell>
          <cell r="K45">
            <v>368</v>
          </cell>
          <cell r="L45">
            <v>3213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0805</v>
          </cell>
          <cell r="R45" t="str">
            <v>65000</v>
          </cell>
          <cell r="S45" t="str">
            <v>200212</v>
          </cell>
          <cell r="T45" t="str">
            <v>CA01</v>
          </cell>
          <cell r="U45">
            <v>609</v>
          </cell>
          <cell r="V45" t="str">
            <v>LDB</v>
          </cell>
          <cell r="W45">
            <v>0</v>
          </cell>
          <cell r="Y45">
            <v>0</v>
          </cell>
          <cell r="Z45">
            <v>0</v>
          </cell>
          <cell r="AA45" t="str">
            <v>BCH</v>
          </cell>
          <cell r="AB45" t="str">
            <v>0001</v>
          </cell>
          <cell r="AC45" t="str">
            <v>WKS</v>
          </cell>
          <cell r="AE45" t="str">
            <v>JV#</v>
          </cell>
          <cell r="AF45" t="str">
            <v>122A</v>
          </cell>
          <cell r="AG45" t="str">
            <v>FRN</v>
          </cell>
          <cell r="AH45" t="str">
            <v>3213</v>
          </cell>
          <cell r="AI45" t="str">
            <v>RP#</v>
          </cell>
          <cell r="AJ45" t="str">
            <v>000</v>
          </cell>
          <cell r="AK45" t="str">
            <v>CTL</v>
          </cell>
          <cell r="AM45" t="str">
            <v>RF#</v>
          </cell>
          <cell r="AU45" t="str">
            <v>I/C-AMLONG,T,FPL</v>
          </cell>
          <cell r="AZ45" t="str">
            <v>FPL Fibernet</v>
          </cell>
        </row>
        <row r="46">
          <cell r="A46" t="str">
            <v>107100</v>
          </cell>
          <cell r="B46" t="str">
            <v>0368</v>
          </cell>
          <cell r="C46" t="str">
            <v>01066</v>
          </cell>
          <cell r="D46" t="str">
            <v>OMC000</v>
          </cell>
          <cell r="E46" t="str">
            <v>368000</v>
          </cell>
          <cell r="F46" t="str">
            <v>0805</v>
          </cell>
          <cell r="G46" t="str">
            <v>65000</v>
          </cell>
          <cell r="H46" t="str">
            <v>A</v>
          </cell>
          <cell r="I46" t="str">
            <v>00000041</v>
          </cell>
          <cell r="J46">
            <v>95</v>
          </cell>
          <cell r="K46">
            <v>368</v>
          </cell>
          <cell r="L46">
            <v>3213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0805</v>
          </cell>
          <cell r="R46" t="str">
            <v>65000</v>
          </cell>
          <cell r="S46" t="str">
            <v>200212</v>
          </cell>
          <cell r="T46" t="str">
            <v>CA01</v>
          </cell>
          <cell r="U46">
            <v>767.25</v>
          </cell>
          <cell r="V46" t="str">
            <v>LDB</v>
          </cell>
          <cell r="W46">
            <v>0</v>
          </cell>
          <cell r="Y46">
            <v>0</v>
          </cell>
          <cell r="Z46">
            <v>0</v>
          </cell>
          <cell r="AA46" t="str">
            <v>BCH</v>
          </cell>
          <cell r="AB46" t="str">
            <v>0001</v>
          </cell>
          <cell r="AC46" t="str">
            <v>WKS</v>
          </cell>
          <cell r="AE46" t="str">
            <v>JV#</v>
          </cell>
          <cell r="AF46" t="str">
            <v>122A</v>
          </cell>
          <cell r="AG46" t="str">
            <v>FRN</v>
          </cell>
          <cell r="AH46" t="str">
            <v>3213</v>
          </cell>
          <cell r="AI46" t="str">
            <v>RP#</v>
          </cell>
          <cell r="AJ46" t="str">
            <v>000</v>
          </cell>
          <cell r="AK46" t="str">
            <v>CTL</v>
          </cell>
          <cell r="AM46" t="str">
            <v>RF#</v>
          </cell>
          <cell r="AU46" t="str">
            <v>I/C-GILBERTI,D,FPL</v>
          </cell>
          <cell r="AZ46" t="str">
            <v>FPL Fibernet</v>
          </cell>
        </row>
        <row r="47">
          <cell r="A47" t="str">
            <v>107100</v>
          </cell>
          <cell r="B47" t="str">
            <v>0368</v>
          </cell>
          <cell r="C47" t="str">
            <v>01066</v>
          </cell>
          <cell r="D47" t="str">
            <v>OMC000</v>
          </cell>
          <cell r="E47" t="str">
            <v>368000</v>
          </cell>
          <cell r="F47" t="str">
            <v>0805</v>
          </cell>
          <cell r="G47" t="str">
            <v>65000</v>
          </cell>
          <cell r="H47" t="str">
            <v>A</v>
          </cell>
          <cell r="I47" t="str">
            <v>00000041</v>
          </cell>
          <cell r="J47">
            <v>95</v>
          </cell>
          <cell r="K47">
            <v>368</v>
          </cell>
          <cell r="L47">
            <v>3213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0805</v>
          </cell>
          <cell r="R47" t="str">
            <v>65000</v>
          </cell>
          <cell r="S47" t="str">
            <v>200212</v>
          </cell>
          <cell r="T47" t="str">
            <v>CA01</v>
          </cell>
          <cell r="U47">
            <v>1435.5</v>
          </cell>
          <cell r="V47" t="str">
            <v>LDB</v>
          </cell>
          <cell r="W47">
            <v>0</v>
          </cell>
          <cell r="Y47">
            <v>0</v>
          </cell>
          <cell r="Z47">
            <v>0</v>
          </cell>
          <cell r="AA47" t="str">
            <v>BCH</v>
          </cell>
          <cell r="AB47" t="str">
            <v>0001</v>
          </cell>
          <cell r="AC47" t="str">
            <v>WKS</v>
          </cell>
          <cell r="AE47" t="str">
            <v>JV#</v>
          </cell>
          <cell r="AF47" t="str">
            <v>122A</v>
          </cell>
          <cell r="AG47" t="str">
            <v>FRN</v>
          </cell>
          <cell r="AH47" t="str">
            <v>3213</v>
          </cell>
          <cell r="AI47" t="str">
            <v>RP#</v>
          </cell>
          <cell r="AJ47" t="str">
            <v>000</v>
          </cell>
          <cell r="AK47" t="str">
            <v>CTL</v>
          </cell>
          <cell r="AM47" t="str">
            <v>RF#</v>
          </cell>
          <cell r="AU47" t="str">
            <v>I/C-AUGUSTE, M,FPL</v>
          </cell>
          <cell r="AZ47" t="str">
            <v>FPL Fibernet</v>
          </cell>
        </row>
        <row r="48">
          <cell r="A48" t="str">
            <v>107100</v>
          </cell>
          <cell r="B48" t="str">
            <v>0368</v>
          </cell>
          <cell r="C48" t="str">
            <v>01066</v>
          </cell>
          <cell r="D48" t="str">
            <v>OMC000</v>
          </cell>
          <cell r="E48" t="str">
            <v>368000</v>
          </cell>
          <cell r="F48" t="str">
            <v>0805</v>
          </cell>
          <cell r="G48" t="str">
            <v>65000</v>
          </cell>
          <cell r="H48" t="str">
            <v>A</v>
          </cell>
          <cell r="I48" t="str">
            <v>00000041</v>
          </cell>
          <cell r="J48">
            <v>95</v>
          </cell>
          <cell r="K48">
            <v>368</v>
          </cell>
          <cell r="L48">
            <v>3213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0805</v>
          </cell>
          <cell r="R48" t="str">
            <v>65000</v>
          </cell>
          <cell r="S48" t="str">
            <v>200212</v>
          </cell>
          <cell r="T48" t="str">
            <v>CA01</v>
          </cell>
          <cell r="U48">
            <v>3228.75</v>
          </cell>
          <cell r="V48" t="str">
            <v>LDB</v>
          </cell>
          <cell r="W48">
            <v>0</v>
          </cell>
          <cell r="Y48">
            <v>0</v>
          </cell>
          <cell r="Z48">
            <v>0</v>
          </cell>
          <cell r="AA48" t="str">
            <v>BCH</v>
          </cell>
          <cell r="AB48" t="str">
            <v>0001</v>
          </cell>
          <cell r="AC48" t="str">
            <v>WKS</v>
          </cell>
          <cell r="AE48" t="str">
            <v>JV#</v>
          </cell>
          <cell r="AF48" t="str">
            <v>122A</v>
          </cell>
          <cell r="AG48" t="str">
            <v>FRN</v>
          </cell>
          <cell r="AH48" t="str">
            <v>3213</v>
          </cell>
          <cell r="AI48" t="str">
            <v>RP#</v>
          </cell>
          <cell r="AJ48" t="str">
            <v>000</v>
          </cell>
          <cell r="AK48" t="str">
            <v>CTL</v>
          </cell>
          <cell r="AM48" t="str">
            <v>RF#</v>
          </cell>
          <cell r="AU48" t="str">
            <v>I/C-GAUGER,C,FPL</v>
          </cell>
          <cell r="AZ48" t="str">
            <v>FPL Fibernet</v>
          </cell>
        </row>
        <row r="49">
          <cell r="A49" t="str">
            <v>107100</v>
          </cell>
          <cell r="B49" t="str">
            <v>0368</v>
          </cell>
          <cell r="C49" t="str">
            <v>01066</v>
          </cell>
          <cell r="D49" t="str">
            <v>OMC000</v>
          </cell>
          <cell r="E49" t="str">
            <v>368000</v>
          </cell>
          <cell r="F49" t="str">
            <v>0810</v>
          </cell>
          <cell r="G49" t="str">
            <v>65000</v>
          </cell>
          <cell r="H49" t="str">
            <v>A</v>
          </cell>
          <cell r="I49" t="str">
            <v>00000041</v>
          </cell>
          <cell r="J49">
            <v>95</v>
          </cell>
          <cell r="K49">
            <v>368</v>
          </cell>
          <cell r="L49">
            <v>3213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 t="str">
            <v>0810</v>
          </cell>
          <cell r="R49" t="str">
            <v>65000</v>
          </cell>
          <cell r="S49" t="str">
            <v>200212</v>
          </cell>
          <cell r="T49" t="str">
            <v>CA01</v>
          </cell>
          <cell r="U49">
            <v>37.11</v>
          </cell>
          <cell r="V49" t="str">
            <v>LDB</v>
          </cell>
          <cell r="W49">
            <v>0</v>
          </cell>
          <cell r="Y49">
            <v>0</v>
          </cell>
          <cell r="Z49">
            <v>0</v>
          </cell>
          <cell r="AA49" t="str">
            <v>BCH</v>
          </cell>
          <cell r="AB49" t="str">
            <v>0001</v>
          </cell>
          <cell r="AC49" t="str">
            <v>WKS</v>
          </cell>
          <cell r="AE49" t="str">
            <v>JV#</v>
          </cell>
          <cell r="AF49" t="str">
            <v>122A</v>
          </cell>
          <cell r="AG49" t="str">
            <v>FRN</v>
          </cell>
          <cell r="AH49" t="str">
            <v>3213</v>
          </cell>
          <cell r="AI49" t="str">
            <v>RP#</v>
          </cell>
          <cell r="AJ49" t="str">
            <v>000</v>
          </cell>
          <cell r="AK49" t="str">
            <v>CTL</v>
          </cell>
          <cell r="AM49" t="str">
            <v>RF#</v>
          </cell>
          <cell r="AU49" t="str">
            <v>I/C-PHONE CHARGES,FPL</v>
          </cell>
          <cell r="AZ49" t="str">
            <v>FPL Fibernet</v>
          </cell>
        </row>
        <row r="50">
          <cell r="A50" t="str">
            <v>107100</v>
          </cell>
          <cell r="B50" t="str">
            <v>0368</v>
          </cell>
          <cell r="C50" t="str">
            <v>01066</v>
          </cell>
          <cell r="D50" t="str">
            <v>OMC000</v>
          </cell>
          <cell r="E50" t="str">
            <v>368000</v>
          </cell>
          <cell r="F50" t="str">
            <v>0814</v>
          </cell>
          <cell r="G50" t="str">
            <v>52450</v>
          </cell>
          <cell r="H50" t="str">
            <v>A</v>
          </cell>
          <cell r="I50" t="str">
            <v>00000041</v>
          </cell>
          <cell r="J50">
            <v>95</v>
          </cell>
          <cell r="K50">
            <v>368</v>
          </cell>
          <cell r="L50">
            <v>3213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 t="str">
            <v>0814</v>
          </cell>
          <cell r="R50" t="str">
            <v>52450</v>
          </cell>
          <cell r="S50" t="str">
            <v>200212</v>
          </cell>
          <cell r="T50" t="str">
            <v>SA01</v>
          </cell>
          <cell r="U50">
            <v>70.48</v>
          </cell>
          <cell r="W50">
            <v>0</v>
          </cell>
          <cell r="Y50">
            <v>0</v>
          </cell>
          <cell r="Z50">
            <v>0</v>
          </cell>
          <cell r="AA50" t="str">
            <v>BCH</v>
          </cell>
          <cell r="AB50" t="str">
            <v>450002350</v>
          </cell>
          <cell r="AC50" t="str">
            <v>PO#</v>
          </cell>
          <cell r="AE50" t="str">
            <v>S/R</v>
          </cell>
          <cell r="AI50" t="str">
            <v>PYN</v>
          </cell>
          <cell r="AJ50" t="str">
            <v>LOPEZ M L</v>
          </cell>
          <cell r="AK50" t="str">
            <v>VND</v>
          </cell>
          <cell r="AL50" t="str">
            <v>481580814</v>
          </cell>
          <cell r="AM50" t="str">
            <v>FAC</v>
          </cell>
          <cell r="AN50" t="str">
            <v>000</v>
          </cell>
          <cell r="AQ50" t="str">
            <v>NVD</v>
          </cell>
          <cell r="AR50" t="str">
            <v>2002-12-</v>
          </cell>
          <cell r="AU50" t="str">
            <v>M LOPEZ CELLPHONE   LOPEZ M L           1900003319</v>
          </cell>
          <cell r="AV50" t="str">
            <v>WF-BATCH</v>
          </cell>
          <cell r="AW50" t="str">
            <v>000</v>
          </cell>
          <cell r="AX50" t="str">
            <v>00</v>
          </cell>
          <cell r="AY50" t="str">
            <v>0</v>
          </cell>
          <cell r="AZ50" t="str">
            <v>FPL Fibernet</v>
          </cell>
        </row>
        <row r="51">
          <cell r="A51" t="str">
            <v>107100</v>
          </cell>
          <cell r="B51" t="str">
            <v>0368</v>
          </cell>
          <cell r="C51" t="str">
            <v>01066</v>
          </cell>
          <cell r="D51" t="str">
            <v>OMC000</v>
          </cell>
          <cell r="E51" t="str">
            <v>368000</v>
          </cell>
          <cell r="F51" t="str">
            <v>0814</v>
          </cell>
          <cell r="G51" t="str">
            <v>52450</v>
          </cell>
          <cell r="H51" t="str">
            <v>A</v>
          </cell>
          <cell r="I51" t="str">
            <v>00000041</v>
          </cell>
          <cell r="J51">
            <v>95</v>
          </cell>
          <cell r="K51">
            <v>368</v>
          </cell>
          <cell r="L51">
            <v>3213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0814</v>
          </cell>
          <cell r="R51" t="str">
            <v>52450</v>
          </cell>
          <cell r="S51" t="str">
            <v>200212</v>
          </cell>
          <cell r="T51" t="str">
            <v>SA01</v>
          </cell>
          <cell r="U51">
            <v>78.05</v>
          </cell>
          <cell r="W51">
            <v>0</v>
          </cell>
          <cell r="Y51">
            <v>0</v>
          </cell>
          <cell r="Z51">
            <v>0</v>
          </cell>
          <cell r="AA51" t="str">
            <v>BCH</v>
          </cell>
          <cell r="AB51" t="str">
            <v>450002350</v>
          </cell>
          <cell r="AC51" t="str">
            <v>PO#</v>
          </cell>
          <cell r="AE51" t="str">
            <v>S/R</v>
          </cell>
          <cell r="AI51" t="str">
            <v>PYN</v>
          </cell>
          <cell r="AJ51" t="str">
            <v>PLA M</v>
          </cell>
          <cell r="AK51" t="str">
            <v>VND</v>
          </cell>
          <cell r="AL51" t="str">
            <v>266378122</v>
          </cell>
          <cell r="AM51" t="str">
            <v>FAC</v>
          </cell>
          <cell r="AN51" t="str">
            <v>000</v>
          </cell>
          <cell r="AQ51" t="str">
            <v>NVD</v>
          </cell>
          <cell r="AR51" t="str">
            <v>2002-12-</v>
          </cell>
          <cell r="AU51" t="str">
            <v>M PLA CELL PHONE    PLA M               1900003321</v>
          </cell>
          <cell r="AV51" t="str">
            <v>WF-BATCH</v>
          </cell>
          <cell r="AW51" t="str">
            <v>000</v>
          </cell>
          <cell r="AX51" t="str">
            <v>00</v>
          </cell>
          <cell r="AY51" t="str">
            <v>0</v>
          </cell>
          <cell r="AZ51" t="str">
            <v>FPL Fibernet</v>
          </cell>
        </row>
        <row r="52">
          <cell r="A52" t="str">
            <v>107100</v>
          </cell>
          <cell r="B52" t="str">
            <v>0368</v>
          </cell>
          <cell r="C52" t="str">
            <v>01066</v>
          </cell>
          <cell r="D52" t="str">
            <v>OMC000</v>
          </cell>
          <cell r="E52" t="str">
            <v>368000</v>
          </cell>
          <cell r="F52" t="str">
            <v>0901</v>
          </cell>
          <cell r="G52" t="str">
            <v>65000</v>
          </cell>
          <cell r="H52" t="str">
            <v>A</v>
          </cell>
          <cell r="I52" t="str">
            <v>00000041</v>
          </cell>
          <cell r="J52">
            <v>95</v>
          </cell>
          <cell r="K52">
            <v>368</v>
          </cell>
          <cell r="L52">
            <v>3213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0901</v>
          </cell>
          <cell r="R52" t="str">
            <v>65000</v>
          </cell>
          <cell r="S52" t="str">
            <v>200212</v>
          </cell>
          <cell r="T52" t="str">
            <v>CA01</v>
          </cell>
          <cell r="U52">
            <v>48.12</v>
          </cell>
          <cell r="V52" t="str">
            <v>LDB</v>
          </cell>
          <cell r="W52">
            <v>0</v>
          </cell>
          <cell r="Y52">
            <v>0</v>
          </cell>
          <cell r="Z52">
            <v>0</v>
          </cell>
          <cell r="AA52" t="str">
            <v>BCH</v>
          </cell>
          <cell r="AB52" t="str">
            <v>0001</v>
          </cell>
          <cell r="AC52" t="str">
            <v>WKS</v>
          </cell>
          <cell r="AE52" t="str">
            <v>JV#</v>
          </cell>
          <cell r="AF52" t="str">
            <v>122A</v>
          </cell>
          <cell r="AG52" t="str">
            <v>FRN</v>
          </cell>
          <cell r="AH52" t="str">
            <v>3213</v>
          </cell>
          <cell r="AI52" t="str">
            <v>RP#</v>
          </cell>
          <cell r="AJ52" t="str">
            <v>000</v>
          </cell>
          <cell r="AK52" t="str">
            <v>CTL</v>
          </cell>
          <cell r="AM52" t="str">
            <v>RF#</v>
          </cell>
          <cell r="AU52" t="str">
            <v>I/C-GAUGER,C,FPL</v>
          </cell>
          <cell r="AZ52" t="str">
            <v>FPL Fibernet</v>
          </cell>
        </row>
        <row r="53">
          <cell r="A53" t="str">
            <v>107100</v>
          </cell>
          <cell r="B53" t="str">
            <v>0368</v>
          </cell>
          <cell r="C53" t="str">
            <v>01066</v>
          </cell>
          <cell r="D53" t="str">
            <v>OMC000</v>
          </cell>
          <cell r="E53" t="str">
            <v>368000</v>
          </cell>
          <cell r="F53" t="str">
            <v>0902</v>
          </cell>
          <cell r="G53" t="str">
            <v>65000</v>
          </cell>
          <cell r="H53" t="str">
            <v>A</v>
          </cell>
          <cell r="I53" t="str">
            <v>00000041</v>
          </cell>
          <cell r="J53">
            <v>95</v>
          </cell>
          <cell r="K53">
            <v>368</v>
          </cell>
          <cell r="L53">
            <v>3213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 t="str">
            <v>0902</v>
          </cell>
          <cell r="R53" t="str">
            <v>65000</v>
          </cell>
          <cell r="S53" t="str">
            <v>200212</v>
          </cell>
          <cell r="T53" t="str">
            <v>CA01</v>
          </cell>
          <cell r="U53">
            <v>109.89</v>
          </cell>
          <cell r="V53" t="str">
            <v>LDB</v>
          </cell>
          <cell r="W53">
            <v>0</v>
          </cell>
          <cell r="Y53">
            <v>0</v>
          </cell>
          <cell r="Z53">
            <v>0</v>
          </cell>
          <cell r="AA53" t="str">
            <v>BCH</v>
          </cell>
          <cell r="AB53" t="str">
            <v>0001</v>
          </cell>
          <cell r="AC53" t="str">
            <v>WKS</v>
          </cell>
          <cell r="AE53" t="str">
            <v>JV#</v>
          </cell>
          <cell r="AF53" t="str">
            <v>122A</v>
          </cell>
          <cell r="AG53" t="str">
            <v>FRN</v>
          </cell>
          <cell r="AH53" t="str">
            <v>3213</v>
          </cell>
          <cell r="AI53" t="str">
            <v>RP#</v>
          </cell>
          <cell r="AJ53" t="str">
            <v>000</v>
          </cell>
          <cell r="AK53" t="str">
            <v>CTL</v>
          </cell>
          <cell r="AM53" t="str">
            <v>RF#</v>
          </cell>
          <cell r="AU53" t="str">
            <v>I/C-GAUGER,C,FPL</v>
          </cell>
          <cell r="AZ53" t="str">
            <v>FPL Fibernet</v>
          </cell>
        </row>
        <row r="54">
          <cell r="A54" t="str">
            <v>107100</v>
          </cell>
          <cell r="B54" t="str">
            <v>0399</v>
          </cell>
          <cell r="C54" t="str">
            <v>01066</v>
          </cell>
          <cell r="D54" t="str">
            <v>OMC000</v>
          </cell>
          <cell r="E54" t="str">
            <v>399000</v>
          </cell>
          <cell r="F54" t="str">
            <v>0625</v>
          </cell>
          <cell r="G54" t="str">
            <v>52450</v>
          </cell>
          <cell r="H54" t="str">
            <v>A</v>
          </cell>
          <cell r="I54" t="str">
            <v>00000041</v>
          </cell>
          <cell r="J54">
            <v>95</v>
          </cell>
          <cell r="K54">
            <v>399</v>
          </cell>
          <cell r="L54">
            <v>3218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0625</v>
          </cell>
          <cell r="R54" t="str">
            <v>52450</v>
          </cell>
          <cell r="S54" t="str">
            <v>200212</v>
          </cell>
          <cell r="T54" t="str">
            <v>SA01</v>
          </cell>
          <cell r="U54">
            <v>15.5</v>
          </cell>
          <cell r="W54">
            <v>0</v>
          </cell>
          <cell r="Y54">
            <v>0</v>
          </cell>
          <cell r="Z54">
            <v>0</v>
          </cell>
          <cell r="AA54" t="str">
            <v>BCH</v>
          </cell>
          <cell r="AB54" t="str">
            <v>450002347</v>
          </cell>
          <cell r="AC54" t="str">
            <v>PO#</v>
          </cell>
          <cell r="AE54" t="str">
            <v>S/R</v>
          </cell>
          <cell r="AI54" t="str">
            <v>PYN</v>
          </cell>
          <cell r="AJ54" t="str">
            <v>KREAFLE J E</v>
          </cell>
          <cell r="AK54" t="str">
            <v>VND</v>
          </cell>
          <cell r="AL54" t="str">
            <v>212864529</v>
          </cell>
          <cell r="AM54" t="str">
            <v>FAC</v>
          </cell>
          <cell r="AN54" t="str">
            <v>000</v>
          </cell>
          <cell r="AQ54" t="str">
            <v>NVD</v>
          </cell>
          <cell r="AR54" t="str">
            <v>2002-12-</v>
          </cell>
          <cell r="AU54" t="str">
            <v>J KREAFLE MISC      KREAFLE J E         1900003310</v>
          </cell>
          <cell r="AV54" t="str">
            <v>WF-BATCH</v>
          </cell>
          <cell r="AW54" t="str">
            <v>000</v>
          </cell>
          <cell r="AX54" t="str">
            <v>00</v>
          </cell>
          <cell r="AY54" t="str">
            <v>0</v>
          </cell>
          <cell r="AZ54" t="str">
            <v>FPL Fibernet</v>
          </cell>
        </row>
        <row r="55">
          <cell r="A55" t="str">
            <v>107100</v>
          </cell>
          <cell r="B55" t="str">
            <v>0399</v>
          </cell>
          <cell r="C55" t="str">
            <v>01066</v>
          </cell>
          <cell r="D55" t="str">
            <v>OMC000</v>
          </cell>
          <cell r="E55" t="str">
            <v>399000</v>
          </cell>
          <cell r="F55" t="str">
            <v>0625</v>
          </cell>
          <cell r="G55" t="str">
            <v>52450</v>
          </cell>
          <cell r="H55" t="str">
            <v>A</v>
          </cell>
          <cell r="I55" t="str">
            <v>00000041</v>
          </cell>
          <cell r="J55">
            <v>95</v>
          </cell>
          <cell r="K55">
            <v>399</v>
          </cell>
          <cell r="L55">
            <v>3218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0625</v>
          </cell>
          <cell r="R55" t="str">
            <v>52450</v>
          </cell>
          <cell r="S55" t="str">
            <v>200212</v>
          </cell>
          <cell r="T55" t="str">
            <v>SA01</v>
          </cell>
          <cell r="U55">
            <v>48</v>
          </cell>
          <cell r="W55">
            <v>0</v>
          </cell>
          <cell r="Y55">
            <v>0</v>
          </cell>
          <cell r="Z55">
            <v>0</v>
          </cell>
          <cell r="AA55" t="str">
            <v>BCH</v>
          </cell>
          <cell r="AB55" t="str">
            <v>450002361</v>
          </cell>
          <cell r="AC55" t="str">
            <v>PO#</v>
          </cell>
          <cell r="AE55" t="str">
            <v>S/R</v>
          </cell>
          <cell r="AI55" t="str">
            <v>PYN</v>
          </cell>
          <cell r="AJ55" t="str">
            <v>LOPEZ-GUERRERO A</v>
          </cell>
          <cell r="AK55" t="str">
            <v>VND</v>
          </cell>
          <cell r="AL55" t="str">
            <v>592927026</v>
          </cell>
          <cell r="AM55" t="str">
            <v>FAC</v>
          </cell>
          <cell r="AN55" t="str">
            <v>000</v>
          </cell>
          <cell r="AQ55" t="str">
            <v>NVD</v>
          </cell>
          <cell r="AR55" t="str">
            <v>2002-12-</v>
          </cell>
          <cell r="AU55" t="str">
            <v>A LOPEZ MISC        LOPEZ-GUERRERO A    1900003484</v>
          </cell>
          <cell r="AV55" t="str">
            <v>WF-BATCH</v>
          </cell>
          <cell r="AW55" t="str">
            <v>000</v>
          </cell>
          <cell r="AX55" t="str">
            <v>00</v>
          </cell>
          <cell r="AY55" t="str">
            <v>0</v>
          </cell>
          <cell r="AZ55" t="str">
            <v>FPL Fibernet</v>
          </cell>
        </row>
        <row r="56">
          <cell r="A56" t="str">
            <v>107100</v>
          </cell>
          <cell r="B56" t="str">
            <v>0399</v>
          </cell>
          <cell r="C56" t="str">
            <v>01066</v>
          </cell>
          <cell r="D56" t="str">
            <v>OMC000</v>
          </cell>
          <cell r="E56" t="str">
            <v>399000</v>
          </cell>
          <cell r="F56" t="str">
            <v>0625</v>
          </cell>
          <cell r="G56" t="str">
            <v>52450</v>
          </cell>
          <cell r="H56" t="str">
            <v>A</v>
          </cell>
          <cell r="I56" t="str">
            <v>00000041</v>
          </cell>
          <cell r="J56">
            <v>95</v>
          </cell>
          <cell r="K56">
            <v>399</v>
          </cell>
          <cell r="L56">
            <v>3218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 t="str">
            <v>0625</v>
          </cell>
          <cell r="R56" t="str">
            <v>52450</v>
          </cell>
          <cell r="S56" t="str">
            <v>200212</v>
          </cell>
          <cell r="T56" t="str">
            <v>SA01</v>
          </cell>
          <cell r="U56">
            <v>68.36</v>
          </cell>
          <cell r="W56">
            <v>0</v>
          </cell>
          <cell r="Y56">
            <v>0</v>
          </cell>
          <cell r="Z56">
            <v>0</v>
          </cell>
          <cell r="AA56" t="str">
            <v>BCH</v>
          </cell>
          <cell r="AB56" t="str">
            <v>450002350</v>
          </cell>
          <cell r="AC56" t="str">
            <v>PO#</v>
          </cell>
          <cell r="AE56" t="str">
            <v>S/R</v>
          </cell>
          <cell r="AI56" t="str">
            <v>PYN</v>
          </cell>
          <cell r="AJ56" t="str">
            <v>WOLFSON L</v>
          </cell>
          <cell r="AK56" t="str">
            <v>VND</v>
          </cell>
          <cell r="AL56" t="str">
            <v>266735412</v>
          </cell>
          <cell r="AM56" t="str">
            <v>FAC</v>
          </cell>
          <cell r="AN56" t="str">
            <v>000</v>
          </cell>
          <cell r="AQ56" t="str">
            <v>NVD</v>
          </cell>
          <cell r="AR56" t="str">
            <v>2002-12-</v>
          </cell>
          <cell r="AU56" t="str">
            <v>L WOLFSON MISC      WOLFSON L           1900003320</v>
          </cell>
          <cell r="AV56" t="str">
            <v>WF-BATCH</v>
          </cell>
          <cell r="AW56" t="str">
            <v>000</v>
          </cell>
          <cell r="AX56" t="str">
            <v>00</v>
          </cell>
          <cell r="AY56" t="str">
            <v>0</v>
          </cell>
          <cell r="AZ56" t="str">
            <v>FPL Fibernet</v>
          </cell>
        </row>
        <row r="57">
          <cell r="A57" t="str">
            <v>107100</v>
          </cell>
          <cell r="B57" t="str">
            <v>0399</v>
          </cell>
          <cell r="C57" t="str">
            <v>01066</v>
          </cell>
          <cell r="D57" t="str">
            <v>OMC000</v>
          </cell>
          <cell r="E57" t="str">
            <v>399000</v>
          </cell>
          <cell r="F57" t="str">
            <v>0630</v>
          </cell>
          <cell r="G57" t="str">
            <v>52450</v>
          </cell>
          <cell r="H57" t="str">
            <v>A</v>
          </cell>
          <cell r="I57" t="str">
            <v>00000041</v>
          </cell>
          <cell r="J57">
            <v>95</v>
          </cell>
          <cell r="K57">
            <v>399</v>
          </cell>
          <cell r="L57">
            <v>3218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0630</v>
          </cell>
          <cell r="R57" t="str">
            <v>52450</v>
          </cell>
          <cell r="S57" t="str">
            <v>200212</v>
          </cell>
          <cell r="T57" t="str">
            <v>SA01</v>
          </cell>
          <cell r="U57">
            <v>124.46</v>
          </cell>
          <cell r="W57">
            <v>0</v>
          </cell>
          <cell r="Y57">
            <v>0</v>
          </cell>
          <cell r="Z57">
            <v>0</v>
          </cell>
          <cell r="AA57" t="str">
            <v>BCH</v>
          </cell>
          <cell r="AB57" t="str">
            <v>450002357</v>
          </cell>
          <cell r="AC57" t="str">
            <v>PO#</v>
          </cell>
          <cell r="AE57" t="str">
            <v>S/R</v>
          </cell>
          <cell r="AI57" t="str">
            <v>PYN</v>
          </cell>
          <cell r="AJ57" t="str">
            <v>US BANK NATIONAL ASSOCIAT</v>
          </cell>
          <cell r="AK57" t="str">
            <v>VND</v>
          </cell>
          <cell r="AL57" t="str">
            <v>411881896</v>
          </cell>
          <cell r="AM57" t="str">
            <v>FAC</v>
          </cell>
          <cell r="AN57" t="str">
            <v>000</v>
          </cell>
          <cell r="AQ57" t="str">
            <v>NVD</v>
          </cell>
          <cell r="AR57" t="str">
            <v>2002-11-</v>
          </cell>
          <cell r="AU57" t="str">
            <v>4246040009043359    US BANK NATIONAL ASS1900003452</v>
          </cell>
          <cell r="AV57" t="str">
            <v>WF-BATCH</v>
          </cell>
          <cell r="AW57" t="str">
            <v>000</v>
          </cell>
          <cell r="AX57" t="str">
            <v>00</v>
          </cell>
          <cell r="AY57" t="str">
            <v>0</v>
          </cell>
          <cell r="AZ57" t="str">
            <v>FPL Fibernet</v>
          </cell>
        </row>
        <row r="58">
          <cell r="A58" t="str">
            <v>107100</v>
          </cell>
          <cell r="B58" t="str">
            <v>0399</v>
          </cell>
          <cell r="C58" t="str">
            <v>01066</v>
          </cell>
          <cell r="D58" t="str">
            <v>OMC000</v>
          </cell>
          <cell r="E58" t="str">
            <v>399000</v>
          </cell>
          <cell r="F58" t="str">
            <v>0646</v>
          </cell>
          <cell r="G58" t="str">
            <v>52450</v>
          </cell>
          <cell r="H58" t="str">
            <v>A</v>
          </cell>
          <cell r="I58" t="str">
            <v>00000041</v>
          </cell>
          <cell r="J58">
            <v>95</v>
          </cell>
          <cell r="K58">
            <v>399</v>
          </cell>
          <cell r="L58">
            <v>3218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0646</v>
          </cell>
          <cell r="R58" t="str">
            <v>52450</v>
          </cell>
          <cell r="S58" t="str">
            <v>200212</v>
          </cell>
          <cell r="T58" t="str">
            <v>SA01</v>
          </cell>
          <cell r="U58">
            <v>75.92</v>
          </cell>
          <cell r="W58">
            <v>0</v>
          </cell>
          <cell r="Y58">
            <v>0</v>
          </cell>
          <cell r="Z58">
            <v>0</v>
          </cell>
          <cell r="AA58" t="str">
            <v>BCH</v>
          </cell>
          <cell r="AB58" t="str">
            <v>450002350</v>
          </cell>
          <cell r="AC58" t="str">
            <v>PO#</v>
          </cell>
          <cell r="AE58" t="str">
            <v>S/R</v>
          </cell>
          <cell r="AI58" t="str">
            <v>PYN</v>
          </cell>
          <cell r="AJ58" t="str">
            <v>DE ZAYAS J M</v>
          </cell>
          <cell r="AK58" t="str">
            <v>VND</v>
          </cell>
          <cell r="AL58" t="str">
            <v>589128454</v>
          </cell>
          <cell r="AM58" t="str">
            <v>FAC</v>
          </cell>
          <cell r="AN58" t="str">
            <v>000</v>
          </cell>
          <cell r="AQ58" t="str">
            <v>NVD</v>
          </cell>
          <cell r="AR58" t="str">
            <v>2002-12-</v>
          </cell>
          <cell r="AU58" t="str">
            <v>J DEZAYAS MILEAGE   DE ZAYAS J M        1900003316</v>
          </cell>
          <cell r="AV58" t="str">
            <v>WF-BATCH</v>
          </cell>
          <cell r="AW58" t="str">
            <v>000</v>
          </cell>
          <cell r="AX58" t="str">
            <v>00</v>
          </cell>
          <cell r="AY58" t="str">
            <v>0</v>
          </cell>
          <cell r="AZ58" t="str">
            <v>FPL Fibernet</v>
          </cell>
        </row>
        <row r="59">
          <cell r="A59" t="str">
            <v>107100</v>
          </cell>
          <cell r="B59" t="str">
            <v>0399</v>
          </cell>
          <cell r="C59" t="str">
            <v>01066</v>
          </cell>
          <cell r="D59" t="str">
            <v>OMC000</v>
          </cell>
          <cell r="E59" t="str">
            <v>399000</v>
          </cell>
          <cell r="F59" t="str">
            <v>0646</v>
          </cell>
          <cell r="G59" t="str">
            <v>52450</v>
          </cell>
          <cell r="H59" t="str">
            <v>A</v>
          </cell>
          <cell r="I59" t="str">
            <v>00000041</v>
          </cell>
          <cell r="J59">
            <v>95</v>
          </cell>
          <cell r="K59">
            <v>399</v>
          </cell>
          <cell r="L59">
            <v>3218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 t="str">
            <v>0646</v>
          </cell>
          <cell r="R59" t="str">
            <v>52450</v>
          </cell>
          <cell r="S59" t="str">
            <v>200212</v>
          </cell>
          <cell r="T59" t="str">
            <v>SA01</v>
          </cell>
          <cell r="U59">
            <v>489.83</v>
          </cell>
          <cell r="W59">
            <v>0</v>
          </cell>
          <cell r="Y59">
            <v>0</v>
          </cell>
          <cell r="Z59">
            <v>0</v>
          </cell>
          <cell r="AA59" t="str">
            <v>BCH</v>
          </cell>
          <cell r="AB59" t="str">
            <v>450002361</v>
          </cell>
          <cell r="AC59" t="str">
            <v>PO#</v>
          </cell>
          <cell r="AE59" t="str">
            <v>S/R</v>
          </cell>
          <cell r="AI59" t="str">
            <v>PYN</v>
          </cell>
          <cell r="AJ59" t="str">
            <v>LOPEZ-GUERRERO A</v>
          </cell>
          <cell r="AK59" t="str">
            <v>VND</v>
          </cell>
          <cell r="AL59" t="str">
            <v>592927026</v>
          </cell>
          <cell r="AM59" t="str">
            <v>FAC</v>
          </cell>
          <cell r="AN59" t="str">
            <v>000</v>
          </cell>
          <cell r="AQ59" t="str">
            <v>NVD</v>
          </cell>
          <cell r="AR59" t="str">
            <v>2002-12-</v>
          </cell>
          <cell r="AU59" t="str">
            <v>A LOPEZ MILEAGE     LOPEZ-GUERRERO A    1900003484</v>
          </cell>
          <cell r="AV59" t="str">
            <v>WF-BATCH</v>
          </cell>
          <cell r="AW59" t="str">
            <v>000</v>
          </cell>
          <cell r="AX59" t="str">
            <v>00</v>
          </cell>
          <cell r="AY59" t="str">
            <v>0</v>
          </cell>
          <cell r="AZ59" t="str">
            <v>FPL Fibernet</v>
          </cell>
        </row>
        <row r="60">
          <cell r="A60" t="str">
            <v>107100</v>
          </cell>
          <cell r="B60" t="str">
            <v>0399</v>
          </cell>
          <cell r="C60" t="str">
            <v>01066</v>
          </cell>
          <cell r="D60" t="str">
            <v>OMC000</v>
          </cell>
          <cell r="E60" t="str">
            <v>399000</v>
          </cell>
          <cell r="F60" t="str">
            <v>0648</v>
          </cell>
          <cell r="G60" t="str">
            <v>52450</v>
          </cell>
          <cell r="H60" t="str">
            <v>A</v>
          </cell>
          <cell r="I60" t="str">
            <v>00000041</v>
          </cell>
          <cell r="J60">
            <v>95</v>
          </cell>
          <cell r="K60">
            <v>399</v>
          </cell>
          <cell r="L60">
            <v>3218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 t="str">
            <v>0648</v>
          </cell>
          <cell r="R60" t="str">
            <v>52450</v>
          </cell>
          <cell r="S60" t="str">
            <v>200212</v>
          </cell>
          <cell r="T60" t="str">
            <v>SA01</v>
          </cell>
          <cell r="U60">
            <v>232.14</v>
          </cell>
          <cell r="W60">
            <v>0</v>
          </cell>
          <cell r="Y60">
            <v>0</v>
          </cell>
          <cell r="Z60">
            <v>0</v>
          </cell>
          <cell r="AA60" t="str">
            <v>BCH</v>
          </cell>
          <cell r="AB60" t="str">
            <v>450002347</v>
          </cell>
          <cell r="AC60" t="str">
            <v>PO#</v>
          </cell>
          <cell r="AE60" t="str">
            <v>S/R</v>
          </cell>
          <cell r="AI60" t="str">
            <v>PYN</v>
          </cell>
          <cell r="AJ60" t="str">
            <v>KREAFLE J E</v>
          </cell>
          <cell r="AK60" t="str">
            <v>VND</v>
          </cell>
          <cell r="AL60" t="str">
            <v>212864529</v>
          </cell>
          <cell r="AM60" t="str">
            <v>FAC</v>
          </cell>
          <cell r="AN60" t="str">
            <v>000</v>
          </cell>
          <cell r="AQ60" t="str">
            <v>NVD</v>
          </cell>
          <cell r="AR60" t="str">
            <v>2002-12-</v>
          </cell>
          <cell r="AU60" t="str">
            <v>J KREAFLE MILEAGE   KREAFLE J E         1900003310</v>
          </cell>
          <cell r="AV60" t="str">
            <v>WF-BATCH</v>
          </cell>
          <cell r="AW60" t="str">
            <v>000</v>
          </cell>
          <cell r="AX60" t="str">
            <v>00</v>
          </cell>
          <cell r="AY60" t="str">
            <v>0</v>
          </cell>
          <cell r="AZ60" t="str">
            <v>FPL Fibernet</v>
          </cell>
        </row>
        <row r="61">
          <cell r="A61" t="str">
            <v>107100</v>
          </cell>
          <cell r="B61" t="str">
            <v>0399</v>
          </cell>
          <cell r="C61" t="str">
            <v>01066</v>
          </cell>
          <cell r="D61" t="str">
            <v>OMC000</v>
          </cell>
          <cell r="E61" t="str">
            <v>399000</v>
          </cell>
          <cell r="F61" t="str">
            <v>0648</v>
          </cell>
          <cell r="G61" t="str">
            <v>52450</v>
          </cell>
          <cell r="H61" t="str">
            <v>A</v>
          </cell>
          <cell r="I61" t="str">
            <v>00000041</v>
          </cell>
          <cell r="J61">
            <v>95</v>
          </cell>
          <cell r="K61">
            <v>399</v>
          </cell>
          <cell r="L61">
            <v>3218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0648</v>
          </cell>
          <cell r="R61" t="str">
            <v>52450</v>
          </cell>
          <cell r="S61" t="str">
            <v>200212</v>
          </cell>
          <cell r="T61" t="str">
            <v>SA01</v>
          </cell>
          <cell r="U61">
            <v>478.88</v>
          </cell>
          <cell r="W61">
            <v>0</v>
          </cell>
          <cell r="Y61">
            <v>0</v>
          </cell>
          <cell r="Z61">
            <v>0</v>
          </cell>
          <cell r="AA61" t="str">
            <v>BCH</v>
          </cell>
          <cell r="AB61" t="str">
            <v>450002350</v>
          </cell>
          <cell r="AC61" t="str">
            <v>PO#</v>
          </cell>
          <cell r="AE61" t="str">
            <v>S/R</v>
          </cell>
          <cell r="AI61" t="str">
            <v>PYN</v>
          </cell>
          <cell r="AJ61" t="str">
            <v>WOLFSON L</v>
          </cell>
          <cell r="AK61" t="str">
            <v>VND</v>
          </cell>
          <cell r="AL61" t="str">
            <v>266735412</v>
          </cell>
          <cell r="AM61" t="str">
            <v>FAC</v>
          </cell>
          <cell r="AN61" t="str">
            <v>000</v>
          </cell>
          <cell r="AQ61" t="str">
            <v>NVD</v>
          </cell>
          <cell r="AR61" t="str">
            <v>2002-12-</v>
          </cell>
          <cell r="AU61" t="str">
            <v>L WOLFSON MILEAGE   WOLFSON L           1900003320</v>
          </cell>
          <cell r="AV61" t="str">
            <v>WF-BATCH</v>
          </cell>
          <cell r="AW61" t="str">
            <v>000</v>
          </cell>
          <cell r="AX61" t="str">
            <v>00</v>
          </cell>
          <cell r="AY61" t="str">
            <v>0</v>
          </cell>
          <cell r="AZ61" t="str">
            <v>FPL Fibernet</v>
          </cell>
        </row>
        <row r="62">
          <cell r="A62" t="str">
            <v>107100</v>
          </cell>
          <cell r="B62" t="str">
            <v>0399</v>
          </cell>
          <cell r="C62" t="str">
            <v>01066</v>
          </cell>
          <cell r="D62" t="str">
            <v>OMC000</v>
          </cell>
          <cell r="E62" t="str">
            <v>399000</v>
          </cell>
          <cell r="F62" t="str">
            <v>0668</v>
          </cell>
          <cell r="G62" t="str">
            <v>65000</v>
          </cell>
          <cell r="H62" t="str">
            <v>A</v>
          </cell>
          <cell r="I62" t="str">
            <v>00000041</v>
          </cell>
          <cell r="J62">
            <v>95</v>
          </cell>
          <cell r="K62">
            <v>399</v>
          </cell>
          <cell r="L62">
            <v>3218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 t="str">
            <v>0668</v>
          </cell>
          <cell r="R62" t="str">
            <v>65000</v>
          </cell>
          <cell r="S62" t="str">
            <v>200212</v>
          </cell>
          <cell r="T62" t="str">
            <v>CA01</v>
          </cell>
          <cell r="U62">
            <v>255</v>
          </cell>
          <cell r="V62" t="str">
            <v>LDB</v>
          </cell>
          <cell r="W62">
            <v>0</v>
          </cell>
          <cell r="Y62">
            <v>0</v>
          </cell>
          <cell r="Z62">
            <v>0</v>
          </cell>
          <cell r="AA62" t="str">
            <v>BCH</v>
          </cell>
          <cell r="AB62" t="str">
            <v>0001</v>
          </cell>
          <cell r="AC62" t="str">
            <v>WKS</v>
          </cell>
          <cell r="AE62" t="str">
            <v>JV#</v>
          </cell>
          <cell r="AF62" t="str">
            <v>122A</v>
          </cell>
          <cell r="AG62" t="str">
            <v>FRN</v>
          </cell>
          <cell r="AH62" t="str">
            <v>3218</v>
          </cell>
          <cell r="AI62" t="str">
            <v>RP#</v>
          </cell>
          <cell r="AJ62" t="str">
            <v>000</v>
          </cell>
          <cell r="AK62" t="str">
            <v>CTL</v>
          </cell>
          <cell r="AM62" t="str">
            <v>RF#</v>
          </cell>
          <cell r="AU62" t="str">
            <v>I/C-WOLFSON,L,FPL</v>
          </cell>
          <cell r="AZ62" t="str">
            <v>FPL Fibernet</v>
          </cell>
        </row>
        <row r="63">
          <cell r="A63" t="str">
            <v>107100</v>
          </cell>
          <cell r="B63" t="str">
            <v>0399</v>
          </cell>
          <cell r="C63" t="str">
            <v>01066</v>
          </cell>
          <cell r="D63" t="str">
            <v>OMC000</v>
          </cell>
          <cell r="E63" t="str">
            <v>399000</v>
          </cell>
          <cell r="F63" t="str">
            <v>0750</v>
          </cell>
          <cell r="G63" t="str">
            <v>36000</v>
          </cell>
          <cell r="H63" t="str">
            <v>A</v>
          </cell>
          <cell r="I63" t="str">
            <v>00000041</v>
          </cell>
          <cell r="J63">
            <v>95</v>
          </cell>
          <cell r="K63">
            <v>399</v>
          </cell>
          <cell r="L63">
            <v>3218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0750</v>
          </cell>
          <cell r="R63" t="str">
            <v>36000</v>
          </cell>
          <cell r="S63" t="str">
            <v>200212</v>
          </cell>
          <cell r="T63" t="str">
            <v>PY42</v>
          </cell>
          <cell r="U63">
            <v>13.5</v>
          </cell>
          <cell r="V63" t="str">
            <v>LDB</v>
          </cell>
          <cell r="W63">
            <v>0</v>
          </cell>
          <cell r="X63" t="str">
            <v>SHR</v>
          </cell>
          <cell r="Y63">
            <v>0</v>
          </cell>
          <cell r="Z63">
            <v>0</v>
          </cell>
          <cell r="AA63" t="str">
            <v>PYP</v>
          </cell>
          <cell r="AB63" t="str">
            <v xml:space="preserve"> 0000025</v>
          </cell>
          <cell r="AC63" t="str">
            <v>PYL</v>
          </cell>
          <cell r="AD63" t="str">
            <v>004399</v>
          </cell>
          <cell r="AE63" t="str">
            <v>EMP</v>
          </cell>
          <cell r="AF63" t="str">
            <v>35412</v>
          </cell>
          <cell r="AG63" t="str">
            <v>JUL</v>
          </cell>
          <cell r="AH63" t="str">
            <v xml:space="preserve"> 000.00</v>
          </cell>
          <cell r="AI63" t="str">
            <v>BCH</v>
          </cell>
          <cell r="AJ63" t="str">
            <v>P51</v>
          </cell>
          <cell r="AK63" t="str">
            <v>CLS</v>
          </cell>
          <cell r="AL63" t="str">
            <v>R436</v>
          </cell>
          <cell r="AM63" t="str">
            <v>DTA</v>
          </cell>
          <cell r="AN63" t="str">
            <v xml:space="preserve"> 00000000000.00</v>
          </cell>
          <cell r="AO63" t="str">
            <v>DTH</v>
          </cell>
          <cell r="AP63" t="str">
            <v xml:space="preserve"> 00000000000.00</v>
          </cell>
          <cell r="AV63" t="str">
            <v>000000000</v>
          </cell>
          <cell r="AW63" t="str">
            <v>000</v>
          </cell>
          <cell r="AX63" t="str">
            <v>00</v>
          </cell>
          <cell r="AY63" t="str">
            <v>0</v>
          </cell>
          <cell r="AZ63" t="str">
            <v>FPL Fibernet</v>
          </cell>
        </row>
        <row r="64">
          <cell r="A64" t="str">
            <v>107100</v>
          </cell>
          <cell r="B64" t="str">
            <v>0399</v>
          </cell>
          <cell r="C64" t="str">
            <v>01066</v>
          </cell>
          <cell r="D64" t="str">
            <v>OMC000</v>
          </cell>
          <cell r="E64" t="str">
            <v>399000</v>
          </cell>
          <cell r="F64" t="str">
            <v>0750</v>
          </cell>
          <cell r="G64" t="str">
            <v>36000</v>
          </cell>
          <cell r="H64" t="str">
            <v>A</v>
          </cell>
          <cell r="I64" t="str">
            <v>00000041</v>
          </cell>
          <cell r="J64">
            <v>95</v>
          </cell>
          <cell r="K64">
            <v>399</v>
          </cell>
          <cell r="L64">
            <v>3218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0750</v>
          </cell>
          <cell r="R64" t="str">
            <v>36000</v>
          </cell>
          <cell r="S64" t="str">
            <v>200212</v>
          </cell>
          <cell r="T64" t="str">
            <v>PY42</v>
          </cell>
          <cell r="U64">
            <v>13.5</v>
          </cell>
          <cell r="V64" t="str">
            <v>LDB</v>
          </cell>
          <cell r="W64">
            <v>0</v>
          </cell>
          <cell r="X64" t="str">
            <v>SHR</v>
          </cell>
          <cell r="Y64">
            <v>0</v>
          </cell>
          <cell r="Z64">
            <v>0</v>
          </cell>
          <cell r="AA64" t="str">
            <v>PYP</v>
          </cell>
          <cell r="AB64" t="str">
            <v xml:space="preserve"> 0000026</v>
          </cell>
          <cell r="AC64" t="str">
            <v>PYL</v>
          </cell>
          <cell r="AD64" t="str">
            <v>004399</v>
          </cell>
          <cell r="AE64" t="str">
            <v>EMP</v>
          </cell>
          <cell r="AF64" t="str">
            <v>35412</v>
          </cell>
          <cell r="AG64" t="str">
            <v>JUL</v>
          </cell>
          <cell r="AH64" t="str">
            <v xml:space="preserve"> 000.00</v>
          </cell>
          <cell r="AI64" t="str">
            <v>BCH</v>
          </cell>
          <cell r="AJ64" t="str">
            <v>P51</v>
          </cell>
          <cell r="AK64" t="str">
            <v>CLS</v>
          </cell>
          <cell r="AL64" t="str">
            <v>R436</v>
          </cell>
          <cell r="AM64" t="str">
            <v>DTA</v>
          </cell>
          <cell r="AN64" t="str">
            <v xml:space="preserve"> 00000000000.00</v>
          </cell>
          <cell r="AO64" t="str">
            <v>DTH</v>
          </cell>
          <cell r="AP64" t="str">
            <v xml:space="preserve"> 00000000000.00</v>
          </cell>
          <cell r="AV64" t="str">
            <v>000000000</v>
          </cell>
          <cell r="AW64" t="str">
            <v>000</v>
          </cell>
          <cell r="AX64" t="str">
            <v>00</v>
          </cell>
          <cell r="AY64" t="str">
            <v>0</v>
          </cell>
          <cell r="AZ64" t="str">
            <v>FPL Fibernet</v>
          </cell>
        </row>
        <row r="65">
          <cell r="A65" t="str">
            <v>107100</v>
          </cell>
          <cell r="B65" t="str">
            <v>0399</v>
          </cell>
          <cell r="C65" t="str">
            <v>01066</v>
          </cell>
          <cell r="D65" t="str">
            <v>OMC000</v>
          </cell>
          <cell r="E65" t="str">
            <v>399000</v>
          </cell>
          <cell r="F65" t="str">
            <v>0772</v>
          </cell>
          <cell r="G65" t="str">
            <v>52450</v>
          </cell>
          <cell r="H65" t="str">
            <v>A</v>
          </cell>
          <cell r="I65" t="str">
            <v>00000041</v>
          </cell>
          <cell r="J65">
            <v>95</v>
          </cell>
          <cell r="K65">
            <v>399</v>
          </cell>
          <cell r="L65">
            <v>3218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0772</v>
          </cell>
          <cell r="R65" t="str">
            <v>52450</v>
          </cell>
          <cell r="S65" t="str">
            <v>200212</v>
          </cell>
          <cell r="T65" t="str">
            <v>SA01</v>
          </cell>
          <cell r="U65">
            <v>49.69</v>
          </cell>
          <cell r="W65">
            <v>0</v>
          </cell>
          <cell r="Y65">
            <v>0</v>
          </cell>
          <cell r="Z65">
            <v>0</v>
          </cell>
          <cell r="AA65" t="str">
            <v>BCH</v>
          </cell>
          <cell r="AB65" t="str">
            <v>450002350</v>
          </cell>
          <cell r="AC65" t="str">
            <v>PO#</v>
          </cell>
          <cell r="AE65" t="str">
            <v>S/R</v>
          </cell>
          <cell r="AI65" t="str">
            <v>PYN</v>
          </cell>
          <cell r="AJ65" t="str">
            <v>WOLFSON L</v>
          </cell>
          <cell r="AK65" t="str">
            <v>VND</v>
          </cell>
          <cell r="AL65" t="str">
            <v>266735412</v>
          </cell>
          <cell r="AM65" t="str">
            <v>FAC</v>
          </cell>
          <cell r="AN65" t="str">
            <v>000</v>
          </cell>
          <cell r="AQ65" t="str">
            <v>NVD</v>
          </cell>
          <cell r="AR65" t="str">
            <v>2002-12-</v>
          </cell>
          <cell r="AU65" t="str">
            <v>L WOLFSON CAR RENTALWOLFSON L           1900003320</v>
          </cell>
          <cell r="AV65" t="str">
            <v>WF-BATCH</v>
          </cell>
          <cell r="AW65" t="str">
            <v>000</v>
          </cell>
          <cell r="AX65" t="str">
            <v>00</v>
          </cell>
          <cell r="AY65" t="str">
            <v>0</v>
          </cell>
          <cell r="AZ65" t="str">
            <v>FPL Fibernet</v>
          </cell>
        </row>
        <row r="66">
          <cell r="A66" t="str">
            <v>107100</v>
          </cell>
          <cell r="B66" t="str">
            <v>0399</v>
          </cell>
          <cell r="C66" t="str">
            <v>01066</v>
          </cell>
          <cell r="D66" t="str">
            <v>OMC000</v>
          </cell>
          <cell r="E66" t="str">
            <v>399000</v>
          </cell>
          <cell r="F66" t="str">
            <v>0772</v>
          </cell>
          <cell r="G66" t="str">
            <v>52450</v>
          </cell>
          <cell r="H66" t="str">
            <v>A</v>
          </cell>
          <cell r="I66" t="str">
            <v>00000041</v>
          </cell>
          <cell r="J66">
            <v>95</v>
          </cell>
          <cell r="K66">
            <v>399</v>
          </cell>
          <cell r="L66">
            <v>3218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0772</v>
          </cell>
          <cell r="R66" t="str">
            <v>52450</v>
          </cell>
          <cell r="S66" t="str">
            <v>200212</v>
          </cell>
          <cell r="T66" t="str">
            <v>SA01</v>
          </cell>
          <cell r="U66">
            <v>69.42</v>
          </cell>
          <cell r="W66">
            <v>0</v>
          </cell>
          <cell r="Y66">
            <v>0</v>
          </cell>
          <cell r="Z66">
            <v>0</v>
          </cell>
          <cell r="AA66" t="str">
            <v>BCH</v>
          </cell>
          <cell r="AB66" t="str">
            <v>450002361</v>
          </cell>
          <cell r="AC66" t="str">
            <v>PO#</v>
          </cell>
          <cell r="AE66" t="str">
            <v>S/R</v>
          </cell>
          <cell r="AI66" t="str">
            <v>PYN</v>
          </cell>
          <cell r="AJ66" t="str">
            <v>LOPEZ-GUERRERO A</v>
          </cell>
          <cell r="AK66" t="str">
            <v>VND</v>
          </cell>
          <cell r="AL66" t="str">
            <v>592927026</v>
          </cell>
          <cell r="AM66" t="str">
            <v>FAC</v>
          </cell>
          <cell r="AN66" t="str">
            <v>000</v>
          </cell>
          <cell r="AQ66" t="str">
            <v>NVD</v>
          </cell>
          <cell r="AR66" t="str">
            <v>2002-12-</v>
          </cell>
          <cell r="AU66" t="str">
            <v>A LOPEZ CAR RENTAL  LOPEZ-GUERRERO A    1900003484</v>
          </cell>
          <cell r="AV66" t="str">
            <v>WF-BATCH</v>
          </cell>
          <cell r="AW66" t="str">
            <v>000</v>
          </cell>
          <cell r="AX66" t="str">
            <v>00</v>
          </cell>
          <cell r="AY66" t="str">
            <v>0</v>
          </cell>
          <cell r="AZ66" t="str">
            <v>FPL Fibernet</v>
          </cell>
        </row>
        <row r="67">
          <cell r="A67" t="str">
            <v>107100</v>
          </cell>
          <cell r="B67" t="str">
            <v>0399</v>
          </cell>
          <cell r="C67" t="str">
            <v>01066</v>
          </cell>
          <cell r="D67" t="str">
            <v>OMC000</v>
          </cell>
          <cell r="E67" t="str">
            <v>399000</v>
          </cell>
          <cell r="F67" t="str">
            <v>0803</v>
          </cell>
          <cell r="G67" t="str">
            <v>36000</v>
          </cell>
          <cell r="H67" t="str">
            <v>A</v>
          </cell>
          <cell r="I67" t="str">
            <v>00000041</v>
          </cell>
          <cell r="J67">
            <v>95</v>
          </cell>
          <cell r="K67">
            <v>399</v>
          </cell>
          <cell r="L67">
            <v>3218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 t="str">
            <v>0803</v>
          </cell>
          <cell r="R67" t="str">
            <v>36000</v>
          </cell>
          <cell r="S67" t="str">
            <v>200212</v>
          </cell>
          <cell r="T67" t="str">
            <v>PY42</v>
          </cell>
          <cell r="U67">
            <v>694.75</v>
          </cell>
          <cell r="V67" t="str">
            <v>LDB</v>
          </cell>
          <cell r="W67">
            <v>0</v>
          </cell>
          <cell r="X67" t="str">
            <v>SHR</v>
          </cell>
          <cell r="Y67">
            <v>20</v>
          </cell>
          <cell r="Z67">
            <v>20</v>
          </cell>
          <cell r="AA67" t="str">
            <v>PYP</v>
          </cell>
          <cell r="AB67" t="str">
            <v xml:space="preserve"> 0000025</v>
          </cell>
          <cell r="AC67" t="str">
            <v>PYL</v>
          </cell>
          <cell r="AD67" t="str">
            <v>004399</v>
          </cell>
          <cell r="AE67" t="str">
            <v>EMP</v>
          </cell>
          <cell r="AF67" t="str">
            <v>27026</v>
          </cell>
          <cell r="AG67" t="str">
            <v>JUL</v>
          </cell>
          <cell r="AH67" t="str">
            <v xml:space="preserve"> 000.00</v>
          </cell>
          <cell r="AI67" t="str">
            <v>BCH</v>
          </cell>
          <cell r="AJ67" t="str">
            <v>801</v>
          </cell>
          <cell r="AK67" t="str">
            <v>CLS</v>
          </cell>
          <cell r="AL67" t="str">
            <v>R445</v>
          </cell>
          <cell r="AM67" t="str">
            <v>DTA</v>
          </cell>
          <cell r="AN67" t="str">
            <v xml:space="preserve"> 00000000000.00</v>
          </cell>
          <cell r="AO67" t="str">
            <v>DTH</v>
          </cell>
          <cell r="AP67" t="str">
            <v xml:space="preserve"> 00000000000.00</v>
          </cell>
          <cell r="AV67" t="str">
            <v>000000000</v>
          </cell>
          <cell r="AW67" t="str">
            <v>000</v>
          </cell>
          <cell r="AX67" t="str">
            <v>00</v>
          </cell>
          <cell r="AY67" t="str">
            <v>0</v>
          </cell>
          <cell r="AZ67" t="str">
            <v>FPL Fibernet</v>
          </cell>
        </row>
        <row r="68">
          <cell r="A68" t="str">
            <v>107100</v>
          </cell>
          <cell r="B68" t="str">
            <v>0399</v>
          </cell>
          <cell r="C68" t="str">
            <v>01066</v>
          </cell>
          <cell r="D68" t="str">
            <v>OMC000</v>
          </cell>
          <cell r="E68" t="str">
            <v>399000</v>
          </cell>
          <cell r="F68" t="str">
            <v>0803</v>
          </cell>
          <cell r="G68" t="str">
            <v>36000</v>
          </cell>
          <cell r="H68" t="str">
            <v>A</v>
          </cell>
          <cell r="I68" t="str">
            <v>00000041</v>
          </cell>
          <cell r="J68">
            <v>95</v>
          </cell>
          <cell r="K68">
            <v>399</v>
          </cell>
          <cell r="L68">
            <v>3218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 t="str">
            <v>0803</v>
          </cell>
          <cell r="R68" t="str">
            <v>36000</v>
          </cell>
          <cell r="S68" t="str">
            <v>200212</v>
          </cell>
          <cell r="T68" t="str">
            <v>PY42</v>
          </cell>
          <cell r="U68">
            <v>833.7</v>
          </cell>
          <cell r="V68" t="str">
            <v>LDB</v>
          </cell>
          <cell r="W68">
            <v>0</v>
          </cell>
          <cell r="X68" t="str">
            <v>SHR</v>
          </cell>
          <cell r="Y68">
            <v>24</v>
          </cell>
          <cell r="Z68">
            <v>24</v>
          </cell>
          <cell r="AA68" t="str">
            <v>PYP</v>
          </cell>
          <cell r="AB68" t="str">
            <v xml:space="preserve"> 0000026</v>
          </cell>
          <cell r="AC68" t="str">
            <v>PYL</v>
          </cell>
          <cell r="AD68" t="str">
            <v>004399</v>
          </cell>
          <cell r="AE68" t="str">
            <v>EMP</v>
          </cell>
          <cell r="AF68" t="str">
            <v>27026</v>
          </cell>
          <cell r="AG68" t="str">
            <v>JUL</v>
          </cell>
          <cell r="AH68" t="str">
            <v xml:space="preserve"> 000.00</v>
          </cell>
          <cell r="AI68" t="str">
            <v>BCH</v>
          </cell>
          <cell r="AJ68" t="str">
            <v>801</v>
          </cell>
          <cell r="AK68" t="str">
            <v>CLS</v>
          </cell>
          <cell r="AL68" t="str">
            <v>R445</v>
          </cell>
          <cell r="AM68" t="str">
            <v>DTA</v>
          </cell>
          <cell r="AN68" t="str">
            <v xml:space="preserve"> 00000000000.00</v>
          </cell>
          <cell r="AO68" t="str">
            <v>DTH</v>
          </cell>
          <cell r="AP68" t="str">
            <v xml:space="preserve"> 00000000000.00</v>
          </cell>
          <cell r="AV68" t="str">
            <v>000000000</v>
          </cell>
          <cell r="AW68" t="str">
            <v>000</v>
          </cell>
          <cell r="AX68" t="str">
            <v>00</v>
          </cell>
          <cell r="AY68" t="str">
            <v>0</v>
          </cell>
          <cell r="AZ68" t="str">
            <v>FPL Fibernet</v>
          </cell>
        </row>
        <row r="69">
          <cell r="A69" t="str">
            <v>107100</v>
          </cell>
          <cell r="B69" t="str">
            <v>0399</v>
          </cell>
          <cell r="C69" t="str">
            <v>01066</v>
          </cell>
          <cell r="D69" t="str">
            <v>OMC000</v>
          </cell>
          <cell r="E69" t="str">
            <v>399000</v>
          </cell>
          <cell r="F69" t="str">
            <v>0803</v>
          </cell>
          <cell r="G69" t="str">
            <v>36000</v>
          </cell>
          <cell r="H69" t="str">
            <v>A</v>
          </cell>
          <cell r="I69" t="str">
            <v>00000041</v>
          </cell>
          <cell r="J69">
            <v>95</v>
          </cell>
          <cell r="K69">
            <v>399</v>
          </cell>
          <cell r="L69">
            <v>3218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 t="str">
            <v>0803</v>
          </cell>
          <cell r="R69" t="str">
            <v>36000</v>
          </cell>
          <cell r="S69" t="str">
            <v>200212</v>
          </cell>
          <cell r="T69" t="str">
            <v>PY42</v>
          </cell>
          <cell r="U69">
            <v>984.9</v>
          </cell>
          <cell r="V69" t="str">
            <v>LDB</v>
          </cell>
          <cell r="W69">
            <v>0</v>
          </cell>
          <cell r="X69" t="str">
            <v>SHR</v>
          </cell>
          <cell r="Y69">
            <v>24</v>
          </cell>
          <cell r="Z69">
            <v>24</v>
          </cell>
          <cell r="AA69" t="str">
            <v>PYP</v>
          </cell>
          <cell r="AB69" t="str">
            <v xml:space="preserve"> 0000025</v>
          </cell>
          <cell r="AC69" t="str">
            <v>PYL</v>
          </cell>
          <cell r="AD69" t="str">
            <v>004399</v>
          </cell>
          <cell r="AE69" t="str">
            <v>EMP</v>
          </cell>
          <cell r="AF69" t="str">
            <v>35412</v>
          </cell>
          <cell r="AG69" t="str">
            <v>JUL</v>
          </cell>
          <cell r="AH69" t="str">
            <v xml:space="preserve"> 000.00</v>
          </cell>
          <cell r="AI69" t="str">
            <v>BCH</v>
          </cell>
          <cell r="AJ69" t="str">
            <v>801</v>
          </cell>
          <cell r="AK69" t="str">
            <v>CLS</v>
          </cell>
          <cell r="AL69" t="str">
            <v>R436</v>
          </cell>
          <cell r="AM69" t="str">
            <v>DTA</v>
          </cell>
          <cell r="AN69" t="str">
            <v xml:space="preserve"> 00000000000.00</v>
          </cell>
          <cell r="AO69" t="str">
            <v>DTH</v>
          </cell>
          <cell r="AP69" t="str">
            <v xml:space="preserve"> 00000000000.00</v>
          </cell>
          <cell r="AV69" t="str">
            <v>000000000</v>
          </cell>
          <cell r="AW69" t="str">
            <v>000</v>
          </cell>
          <cell r="AX69" t="str">
            <v>00</v>
          </cell>
          <cell r="AY69" t="str">
            <v>0</v>
          </cell>
          <cell r="AZ69" t="str">
            <v>FPL Fibernet</v>
          </cell>
        </row>
        <row r="70">
          <cell r="A70" t="str">
            <v>107100</v>
          </cell>
          <cell r="B70" t="str">
            <v>0399</v>
          </cell>
          <cell r="C70" t="str">
            <v>01066</v>
          </cell>
          <cell r="D70" t="str">
            <v>OMC000</v>
          </cell>
          <cell r="E70" t="str">
            <v>399000</v>
          </cell>
          <cell r="F70" t="str">
            <v>0803</v>
          </cell>
          <cell r="G70" t="str">
            <v>36000</v>
          </cell>
          <cell r="H70" t="str">
            <v>A</v>
          </cell>
          <cell r="I70" t="str">
            <v>00000041</v>
          </cell>
          <cell r="J70">
            <v>95</v>
          </cell>
          <cell r="K70">
            <v>399</v>
          </cell>
          <cell r="L70">
            <v>3218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0803</v>
          </cell>
          <cell r="R70" t="str">
            <v>36000</v>
          </cell>
          <cell r="S70" t="str">
            <v>200212</v>
          </cell>
          <cell r="T70" t="str">
            <v>PY42</v>
          </cell>
          <cell r="U70">
            <v>1615.6</v>
          </cell>
          <cell r="V70" t="str">
            <v>LDB</v>
          </cell>
          <cell r="W70">
            <v>0</v>
          </cell>
          <cell r="X70" t="str">
            <v>SHR</v>
          </cell>
          <cell r="Y70">
            <v>32</v>
          </cell>
          <cell r="Z70">
            <v>32</v>
          </cell>
          <cell r="AA70" t="str">
            <v>PYP</v>
          </cell>
          <cell r="AB70" t="str">
            <v xml:space="preserve"> 0000025</v>
          </cell>
          <cell r="AC70" t="str">
            <v>PYL</v>
          </cell>
          <cell r="AD70" t="str">
            <v>004399</v>
          </cell>
          <cell r="AE70" t="str">
            <v>EMP</v>
          </cell>
          <cell r="AF70" t="str">
            <v>40663</v>
          </cell>
          <cell r="AG70" t="str">
            <v>JUL</v>
          </cell>
          <cell r="AH70" t="str">
            <v xml:space="preserve"> 000.00</v>
          </cell>
          <cell r="AI70" t="str">
            <v>BCH</v>
          </cell>
          <cell r="AJ70" t="str">
            <v>801</v>
          </cell>
          <cell r="AK70" t="str">
            <v>CLS</v>
          </cell>
          <cell r="AL70" t="str">
            <v>1RB8</v>
          </cell>
          <cell r="AM70" t="str">
            <v>DTA</v>
          </cell>
          <cell r="AN70" t="str">
            <v xml:space="preserve"> 00000000000.00</v>
          </cell>
          <cell r="AO70" t="str">
            <v>DTH</v>
          </cell>
          <cell r="AP70" t="str">
            <v xml:space="preserve"> 00000000000.00</v>
          </cell>
          <cell r="AV70" t="str">
            <v>000000000</v>
          </cell>
          <cell r="AW70" t="str">
            <v>000</v>
          </cell>
          <cell r="AX70" t="str">
            <v>00</v>
          </cell>
          <cell r="AY70" t="str">
            <v>0</v>
          </cell>
          <cell r="AZ70" t="str">
            <v>FPL Fibernet</v>
          </cell>
        </row>
        <row r="71">
          <cell r="A71" t="str">
            <v>107100</v>
          </cell>
          <cell r="B71" t="str">
            <v>0399</v>
          </cell>
          <cell r="C71" t="str">
            <v>01066</v>
          </cell>
          <cell r="D71" t="str">
            <v>OMC000</v>
          </cell>
          <cell r="E71" t="str">
            <v>399000</v>
          </cell>
          <cell r="F71" t="str">
            <v>0803</v>
          </cell>
          <cell r="G71" t="str">
            <v>36000</v>
          </cell>
          <cell r="H71" t="str">
            <v>A</v>
          </cell>
          <cell r="I71" t="str">
            <v>00000041</v>
          </cell>
          <cell r="J71">
            <v>95</v>
          </cell>
          <cell r="K71">
            <v>399</v>
          </cell>
          <cell r="L71">
            <v>3218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0803</v>
          </cell>
          <cell r="R71" t="str">
            <v>36000</v>
          </cell>
          <cell r="S71" t="str">
            <v>200212</v>
          </cell>
          <cell r="T71" t="str">
            <v>PY42</v>
          </cell>
          <cell r="U71">
            <v>1641.5</v>
          </cell>
          <cell r="V71" t="str">
            <v>LDB</v>
          </cell>
          <cell r="W71">
            <v>0</v>
          </cell>
          <cell r="X71" t="str">
            <v>SHR</v>
          </cell>
          <cell r="Y71">
            <v>40</v>
          </cell>
          <cell r="Z71">
            <v>40</v>
          </cell>
          <cell r="AA71" t="str">
            <v>PYP</v>
          </cell>
          <cell r="AB71" t="str">
            <v xml:space="preserve"> 0000001</v>
          </cell>
          <cell r="AC71" t="str">
            <v>PYL</v>
          </cell>
          <cell r="AD71" t="str">
            <v>004399</v>
          </cell>
          <cell r="AE71" t="str">
            <v>EMP</v>
          </cell>
          <cell r="AF71" t="str">
            <v>35412</v>
          </cell>
          <cell r="AG71" t="str">
            <v>JUL</v>
          </cell>
          <cell r="AH71" t="str">
            <v xml:space="preserve"> 000.00</v>
          </cell>
          <cell r="AI71" t="str">
            <v>BCH</v>
          </cell>
          <cell r="AJ71" t="str">
            <v>801</v>
          </cell>
          <cell r="AK71" t="str">
            <v>CLS</v>
          </cell>
          <cell r="AL71" t="str">
            <v>R436</v>
          </cell>
          <cell r="AM71" t="str">
            <v>DTA</v>
          </cell>
          <cell r="AN71" t="str">
            <v xml:space="preserve"> 00000000000.00</v>
          </cell>
          <cell r="AO71" t="str">
            <v>DTH</v>
          </cell>
          <cell r="AP71" t="str">
            <v xml:space="preserve"> 00000000000.00</v>
          </cell>
          <cell r="AV71" t="str">
            <v>000000000</v>
          </cell>
          <cell r="AW71" t="str">
            <v>000</v>
          </cell>
          <cell r="AX71" t="str">
            <v>00</v>
          </cell>
          <cell r="AY71" t="str">
            <v>0</v>
          </cell>
          <cell r="AZ71" t="str">
            <v>FPL Fibernet</v>
          </cell>
        </row>
        <row r="72">
          <cell r="A72" t="str">
            <v>107100</v>
          </cell>
          <cell r="B72" t="str">
            <v>0399</v>
          </cell>
          <cell r="C72" t="str">
            <v>01066</v>
          </cell>
          <cell r="D72" t="str">
            <v>OMC000</v>
          </cell>
          <cell r="E72" t="str">
            <v>399000</v>
          </cell>
          <cell r="F72" t="str">
            <v>0803</v>
          </cell>
          <cell r="G72" t="str">
            <v>36000</v>
          </cell>
          <cell r="H72" t="str">
            <v>A</v>
          </cell>
          <cell r="I72" t="str">
            <v>00000041</v>
          </cell>
          <cell r="J72">
            <v>95</v>
          </cell>
          <cell r="K72">
            <v>399</v>
          </cell>
          <cell r="L72">
            <v>3218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0803</v>
          </cell>
          <cell r="R72" t="str">
            <v>36000</v>
          </cell>
          <cell r="S72" t="str">
            <v>200212</v>
          </cell>
          <cell r="T72" t="str">
            <v>PY42</v>
          </cell>
          <cell r="U72">
            <v>1767.06</v>
          </cell>
          <cell r="V72" t="str">
            <v>LDB</v>
          </cell>
          <cell r="W72">
            <v>0</v>
          </cell>
          <cell r="X72" t="str">
            <v>SHR</v>
          </cell>
          <cell r="Y72">
            <v>35</v>
          </cell>
          <cell r="Z72">
            <v>35</v>
          </cell>
          <cell r="AA72" t="str">
            <v>PYP</v>
          </cell>
          <cell r="AB72" t="str">
            <v xml:space="preserve"> 0000026</v>
          </cell>
          <cell r="AC72" t="str">
            <v>PYL</v>
          </cell>
          <cell r="AD72" t="str">
            <v>004399</v>
          </cell>
          <cell r="AE72" t="str">
            <v>EMP</v>
          </cell>
          <cell r="AF72" t="str">
            <v>40663</v>
          </cell>
          <cell r="AG72" t="str">
            <v>JUL</v>
          </cell>
          <cell r="AH72" t="str">
            <v xml:space="preserve"> 000.00</v>
          </cell>
          <cell r="AI72" t="str">
            <v>BCH</v>
          </cell>
          <cell r="AJ72" t="str">
            <v>801</v>
          </cell>
          <cell r="AK72" t="str">
            <v>CLS</v>
          </cell>
          <cell r="AL72" t="str">
            <v>1RB8</v>
          </cell>
          <cell r="AM72" t="str">
            <v>DTA</v>
          </cell>
          <cell r="AN72" t="str">
            <v xml:space="preserve"> 00000000000.00</v>
          </cell>
          <cell r="AO72" t="str">
            <v>DTH</v>
          </cell>
          <cell r="AP72" t="str">
            <v xml:space="preserve"> 00000000000.00</v>
          </cell>
          <cell r="AV72" t="str">
            <v>000000000</v>
          </cell>
          <cell r="AW72" t="str">
            <v>000</v>
          </cell>
          <cell r="AX72" t="str">
            <v>00</v>
          </cell>
          <cell r="AY72" t="str">
            <v>0</v>
          </cell>
          <cell r="AZ72" t="str">
            <v>FPL Fibernet</v>
          </cell>
        </row>
        <row r="73">
          <cell r="A73" t="str">
            <v>107100</v>
          </cell>
          <cell r="B73" t="str">
            <v>0399</v>
          </cell>
          <cell r="C73" t="str">
            <v>01066</v>
          </cell>
          <cell r="D73" t="str">
            <v>OMC000</v>
          </cell>
          <cell r="E73" t="str">
            <v>399000</v>
          </cell>
          <cell r="F73" t="str">
            <v>0803</v>
          </cell>
          <cell r="G73" t="str">
            <v>36000</v>
          </cell>
          <cell r="H73" t="str">
            <v>A</v>
          </cell>
          <cell r="I73" t="str">
            <v>00000041</v>
          </cell>
          <cell r="J73">
            <v>95</v>
          </cell>
          <cell r="K73">
            <v>399</v>
          </cell>
          <cell r="L73">
            <v>3218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0803</v>
          </cell>
          <cell r="R73" t="str">
            <v>36000</v>
          </cell>
          <cell r="S73" t="str">
            <v>200212</v>
          </cell>
          <cell r="T73" t="str">
            <v>PY42</v>
          </cell>
          <cell r="U73">
            <v>1890.63</v>
          </cell>
          <cell r="V73" t="str">
            <v>LDB</v>
          </cell>
          <cell r="W73">
            <v>0</v>
          </cell>
          <cell r="X73" t="str">
            <v>SHR</v>
          </cell>
          <cell r="Y73">
            <v>50</v>
          </cell>
          <cell r="Z73">
            <v>50</v>
          </cell>
          <cell r="AA73" t="str">
            <v>PYP</v>
          </cell>
          <cell r="AB73" t="str">
            <v xml:space="preserve"> 0000001</v>
          </cell>
          <cell r="AC73" t="str">
            <v>PYL</v>
          </cell>
          <cell r="AD73" t="str">
            <v>004399</v>
          </cell>
          <cell r="AE73" t="str">
            <v>EMP</v>
          </cell>
          <cell r="AF73" t="str">
            <v>80814</v>
          </cell>
          <cell r="AG73" t="str">
            <v>JUL</v>
          </cell>
          <cell r="AH73" t="str">
            <v xml:space="preserve"> 000.00</v>
          </cell>
          <cell r="AI73" t="str">
            <v>BCH</v>
          </cell>
          <cell r="AJ73" t="str">
            <v>801</v>
          </cell>
          <cell r="AK73" t="str">
            <v>CLS</v>
          </cell>
          <cell r="AL73" t="str">
            <v>R437</v>
          </cell>
          <cell r="AM73" t="str">
            <v>DTA</v>
          </cell>
          <cell r="AN73" t="str">
            <v xml:space="preserve"> 00000000000.00</v>
          </cell>
          <cell r="AO73" t="str">
            <v>DTH</v>
          </cell>
          <cell r="AP73" t="str">
            <v xml:space="preserve"> 00000000000.00</v>
          </cell>
          <cell r="AV73" t="str">
            <v>000000000</v>
          </cell>
          <cell r="AW73" t="str">
            <v>000</v>
          </cell>
          <cell r="AX73" t="str">
            <v>00</v>
          </cell>
          <cell r="AY73" t="str">
            <v>0</v>
          </cell>
          <cell r="AZ73" t="str">
            <v>FPL Fibernet</v>
          </cell>
        </row>
        <row r="74">
          <cell r="A74" t="str">
            <v>107100</v>
          </cell>
          <cell r="B74" t="str">
            <v>0399</v>
          </cell>
          <cell r="C74" t="str">
            <v>01066</v>
          </cell>
          <cell r="D74" t="str">
            <v>OMC000</v>
          </cell>
          <cell r="E74" t="str">
            <v>399000</v>
          </cell>
          <cell r="F74" t="str">
            <v>0803</v>
          </cell>
          <cell r="G74" t="str">
            <v>36000</v>
          </cell>
          <cell r="H74" t="str">
            <v>A</v>
          </cell>
          <cell r="I74" t="str">
            <v>00000041</v>
          </cell>
          <cell r="J74">
            <v>95</v>
          </cell>
          <cell r="K74">
            <v>399</v>
          </cell>
          <cell r="L74">
            <v>3218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0803</v>
          </cell>
          <cell r="R74" t="str">
            <v>36000</v>
          </cell>
          <cell r="S74" t="str">
            <v>200212</v>
          </cell>
          <cell r="T74" t="str">
            <v>PY42</v>
          </cell>
          <cell r="U74">
            <v>2019.5</v>
          </cell>
          <cell r="V74" t="str">
            <v>LDB</v>
          </cell>
          <cell r="W74">
            <v>0</v>
          </cell>
          <cell r="X74" t="str">
            <v>SHR</v>
          </cell>
          <cell r="Y74">
            <v>40</v>
          </cell>
          <cell r="Z74">
            <v>40</v>
          </cell>
          <cell r="AA74" t="str">
            <v>PYP</v>
          </cell>
          <cell r="AB74" t="str">
            <v xml:space="preserve"> 0000001</v>
          </cell>
          <cell r="AC74" t="str">
            <v>PYL</v>
          </cell>
          <cell r="AD74" t="str">
            <v>004399</v>
          </cell>
          <cell r="AE74" t="str">
            <v>EMP</v>
          </cell>
          <cell r="AF74" t="str">
            <v>40663</v>
          </cell>
          <cell r="AG74" t="str">
            <v>JUL</v>
          </cell>
          <cell r="AH74" t="str">
            <v xml:space="preserve"> 000.00</v>
          </cell>
          <cell r="AI74" t="str">
            <v>BCH</v>
          </cell>
          <cell r="AJ74" t="str">
            <v>801</v>
          </cell>
          <cell r="AK74" t="str">
            <v>CLS</v>
          </cell>
          <cell r="AL74" t="str">
            <v>1RB8</v>
          </cell>
          <cell r="AM74" t="str">
            <v>DTA</v>
          </cell>
          <cell r="AN74" t="str">
            <v xml:space="preserve"> 00000000000.00</v>
          </cell>
          <cell r="AO74" t="str">
            <v>DTH</v>
          </cell>
          <cell r="AP74" t="str">
            <v xml:space="preserve"> 00000000000.00</v>
          </cell>
          <cell r="AV74" t="str">
            <v>000000000</v>
          </cell>
          <cell r="AW74" t="str">
            <v>000</v>
          </cell>
          <cell r="AX74" t="str">
            <v>00</v>
          </cell>
          <cell r="AY74" t="str">
            <v>0</v>
          </cell>
          <cell r="AZ74" t="str">
            <v>FPL Fibernet</v>
          </cell>
        </row>
        <row r="75">
          <cell r="A75" t="str">
            <v>107100</v>
          </cell>
          <cell r="B75" t="str">
            <v>0399</v>
          </cell>
          <cell r="C75" t="str">
            <v>01066</v>
          </cell>
          <cell r="D75" t="str">
            <v>OMC000</v>
          </cell>
          <cell r="E75" t="str">
            <v>399000</v>
          </cell>
          <cell r="F75" t="str">
            <v>0803</v>
          </cell>
          <cell r="G75" t="str">
            <v>36000</v>
          </cell>
          <cell r="H75" t="str">
            <v>A</v>
          </cell>
          <cell r="I75" t="str">
            <v>00000041</v>
          </cell>
          <cell r="J75">
            <v>95</v>
          </cell>
          <cell r="K75">
            <v>399</v>
          </cell>
          <cell r="L75">
            <v>3218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 t="str">
            <v>0803</v>
          </cell>
          <cell r="R75" t="str">
            <v>36000</v>
          </cell>
          <cell r="S75" t="str">
            <v>200212</v>
          </cell>
          <cell r="T75" t="str">
            <v>PY42</v>
          </cell>
          <cell r="U75">
            <v>2268.75</v>
          </cell>
          <cell r="V75" t="str">
            <v>LDB</v>
          </cell>
          <cell r="W75">
            <v>0</v>
          </cell>
          <cell r="X75" t="str">
            <v>SHR</v>
          </cell>
          <cell r="Y75">
            <v>60</v>
          </cell>
          <cell r="Z75">
            <v>60</v>
          </cell>
          <cell r="AA75" t="str">
            <v>PYP</v>
          </cell>
          <cell r="AB75" t="str">
            <v xml:space="preserve"> 0000025</v>
          </cell>
          <cell r="AC75" t="str">
            <v>PYL</v>
          </cell>
          <cell r="AD75" t="str">
            <v>004399</v>
          </cell>
          <cell r="AE75" t="str">
            <v>EMP</v>
          </cell>
          <cell r="AF75" t="str">
            <v>80814</v>
          </cell>
          <cell r="AG75" t="str">
            <v>JUL</v>
          </cell>
          <cell r="AH75" t="str">
            <v xml:space="preserve"> 000.00</v>
          </cell>
          <cell r="AI75" t="str">
            <v>BCH</v>
          </cell>
          <cell r="AJ75" t="str">
            <v>801</v>
          </cell>
          <cell r="AK75" t="str">
            <v>CLS</v>
          </cell>
          <cell r="AL75" t="str">
            <v>R437</v>
          </cell>
          <cell r="AM75" t="str">
            <v>DTA</v>
          </cell>
          <cell r="AN75" t="str">
            <v xml:space="preserve"> 00000000000.00</v>
          </cell>
          <cell r="AO75" t="str">
            <v>DTH</v>
          </cell>
          <cell r="AP75" t="str">
            <v xml:space="preserve"> 00000000000.00</v>
          </cell>
          <cell r="AV75" t="str">
            <v>000000000</v>
          </cell>
          <cell r="AW75" t="str">
            <v>000</v>
          </cell>
          <cell r="AX75" t="str">
            <v>00</v>
          </cell>
          <cell r="AY75" t="str">
            <v>0</v>
          </cell>
          <cell r="AZ75" t="str">
            <v>FPL Fibernet</v>
          </cell>
        </row>
        <row r="76">
          <cell r="A76" t="str">
            <v>107100</v>
          </cell>
          <cell r="B76" t="str">
            <v>0399</v>
          </cell>
          <cell r="C76" t="str">
            <v>01066</v>
          </cell>
          <cell r="D76" t="str">
            <v>OMC000</v>
          </cell>
          <cell r="E76" t="str">
            <v>399000</v>
          </cell>
          <cell r="F76" t="str">
            <v>0803</v>
          </cell>
          <cell r="G76" t="str">
            <v>36000</v>
          </cell>
          <cell r="H76" t="str">
            <v>A</v>
          </cell>
          <cell r="I76" t="str">
            <v>00000041</v>
          </cell>
          <cell r="J76">
            <v>95</v>
          </cell>
          <cell r="K76">
            <v>399</v>
          </cell>
          <cell r="L76">
            <v>3218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0803</v>
          </cell>
          <cell r="R76" t="str">
            <v>36000</v>
          </cell>
          <cell r="S76" t="str">
            <v>200212</v>
          </cell>
          <cell r="T76" t="str">
            <v>PY42</v>
          </cell>
          <cell r="U76">
            <v>2344.36</v>
          </cell>
          <cell r="V76" t="str">
            <v>LDB</v>
          </cell>
          <cell r="W76">
            <v>0</v>
          </cell>
          <cell r="X76" t="str">
            <v>SHR</v>
          </cell>
          <cell r="Y76">
            <v>62</v>
          </cell>
          <cell r="Z76">
            <v>62</v>
          </cell>
          <cell r="AA76" t="str">
            <v>PYP</v>
          </cell>
          <cell r="AB76" t="str">
            <v xml:space="preserve"> 0000026</v>
          </cell>
          <cell r="AC76" t="str">
            <v>PYL</v>
          </cell>
          <cell r="AD76" t="str">
            <v>004399</v>
          </cell>
          <cell r="AE76" t="str">
            <v>EMP</v>
          </cell>
          <cell r="AF76" t="str">
            <v>80814</v>
          </cell>
          <cell r="AG76" t="str">
            <v>JUL</v>
          </cell>
          <cell r="AH76" t="str">
            <v xml:space="preserve"> 000.00</v>
          </cell>
          <cell r="AI76" t="str">
            <v>BCH</v>
          </cell>
          <cell r="AJ76" t="str">
            <v>801</v>
          </cell>
          <cell r="AK76" t="str">
            <v>CLS</v>
          </cell>
          <cell r="AL76" t="str">
            <v>R437</v>
          </cell>
          <cell r="AM76" t="str">
            <v>DTA</v>
          </cell>
          <cell r="AN76" t="str">
            <v xml:space="preserve"> 00000000000.00</v>
          </cell>
          <cell r="AO76" t="str">
            <v>DTH</v>
          </cell>
          <cell r="AP76" t="str">
            <v xml:space="preserve"> 00000000000.00</v>
          </cell>
          <cell r="AV76" t="str">
            <v>000000000</v>
          </cell>
          <cell r="AW76" t="str">
            <v>000</v>
          </cell>
          <cell r="AX76" t="str">
            <v>00</v>
          </cell>
          <cell r="AY76" t="str">
            <v>0</v>
          </cell>
          <cell r="AZ76" t="str">
            <v>FPL Fibernet</v>
          </cell>
        </row>
        <row r="77">
          <cell r="A77" t="str">
            <v>107100</v>
          </cell>
          <cell r="B77" t="str">
            <v>0399</v>
          </cell>
          <cell r="C77" t="str">
            <v>01066</v>
          </cell>
          <cell r="D77" t="str">
            <v>OMC000</v>
          </cell>
          <cell r="E77" t="str">
            <v>399000</v>
          </cell>
          <cell r="F77" t="str">
            <v>0803</v>
          </cell>
          <cell r="G77" t="str">
            <v>36000</v>
          </cell>
          <cell r="H77" t="str">
            <v>A</v>
          </cell>
          <cell r="I77" t="str">
            <v>00000041</v>
          </cell>
          <cell r="J77">
            <v>95</v>
          </cell>
          <cell r="K77">
            <v>399</v>
          </cell>
          <cell r="L77">
            <v>3218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 t="str">
            <v>0803</v>
          </cell>
          <cell r="R77" t="str">
            <v>36000</v>
          </cell>
          <cell r="S77" t="str">
            <v>200212</v>
          </cell>
          <cell r="T77" t="str">
            <v>PY42</v>
          </cell>
          <cell r="U77">
            <v>2570.58</v>
          </cell>
          <cell r="V77" t="str">
            <v>LDB</v>
          </cell>
          <cell r="W77">
            <v>0</v>
          </cell>
          <cell r="X77" t="str">
            <v>SHR</v>
          </cell>
          <cell r="Y77">
            <v>74</v>
          </cell>
          <cell r="Z77">
            <v>74</v>
          </cell>
          <cell r="AA77" t="str">
            <v>PYP</v>
          </cell>
          <cell r="AB77" t="str">
            <v xml:space="preserve"> 0000001</v>
          </cell>
          <cell r="AC77" t="str">
            <v>PYL</v>
          </cell>
          <cell r="AD77" t="str">
            <v>004399</v>
          </cell>
          <cell r="AE77" t="str">
            <v>EMP</v>
          </cell>
          <cell r="AF77" t="str">
            <v>27026</v>
          </cell>
          <cell r="AG77" t="str">
            <v>JUL</v>
          </cell>
          <cell r="AH77" t="str">
            <v xml:space="preserve"> 000.00</v>
          </cell>
          <cell r="AI77" t="str">
            <v>BCH</v>
          </cell>
          <cell r="AJ77" t="str">
            <v>801</v>
          </cell>
          <cell r="AK77" t="str">
            <v>CLS</v>
          </cell>
          <cell r="AL77" t="str">
            <v>R445</v>
          </cell>
          <cell r="AM77" t="str">
            <v>DTA</v>
          </cell>
          <cell r="AN77" t="str">
            <v xml:space="preserve"> 00000000000.00</v>
          </cell>
          <cell r="AO77" t="str">
            <v>DTH</v>
          </cell>
          <cell r="AP77" t="str">
            <v xml:space="preserve"> 00000000000.00</v>
          </cell>
          <cell r="AV77" t="str">
            <v>000000000</v>
          </cell>
          <cell r="AW77" t="str">
            <v>000</v>
          </cell>
          <cell r="AX77" t="str">
            <v>00</v>
          </cell>
          <cell r="AY77" t="str">
            <v>0</v>
          </cell>
          <cell r="AZ77" t="str">
            <v>FPL Fibernet</v>
          </cell>
        </row>
        <row r="78">
          <cell r="A78" t="str">
            <v>107100</v>
          </cell>
          <cell r="B78" t="str">
            <v>0399</v>
          </cell>
          <cell r="C78" t="str">
            <v>01066</v>
          </cell>
          <cell r="D78" t="str">
            <v>OMC000</v>
          </cell>
          <cell r="E78" t="str">
            <v>399000</v>
          </cell>
          <cell r="F78" t="str">
            <v>0803</v>
          </cell>
          <cell r="G78" t="str">
            <v>36000</v>
          </cell>
          <cell r="H78" t="str">
            <v>A</v>
          </cell>
          <cell r="I78" t="str">
            <v>00000041</v>
          </cell>
          <cell r="J78">
            <v>95</v>
          </cell>
          <cell r="K78">
            <v>399</v>
          </cell>
          <cell r="L78">
            <v>3218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0803</v>
          </cell>
          <cell r="R78" t="str">
            <v>36000</v>
          </cell>
          <cell r="S78" t="str">
            <v>200212</v>
          </cell>
          <cell r="T78" t="str">
            <v>PY42</v>
          </cell>
          <cell r="U78">
            <v>2782</v>
          </cell>
          <cell r="V78" t="str">
            <v>LDB</v>
          </cell>
          <cell r="W78">
            <v>0</v>
          </cell>
          <cell r="X78" t="str">
            <v>SHR</v>
          </cell>
          <cell r="Y78">
            <v>80</v>
          </cell>
          <cell r="Z78">
            <v>80</v>
          </cell>
          <cell r="AA78" t="str">
            <v>PYP</v>
          </cell>
          <cell r="AB78" t="str">
            <v xml:space="preserve"> 0000001</v>
          </cell>
          <cell r="AC78" t="str">
            <v>PYL</v>
          </cell>
          <cell r="AD78" t="str">
            <v>004399</v>
          </cell>
          <cell r="AE78" t="str">
            <v>EMP</v>
          </cell>
          <cell r="AF78" t="str">
            <v>28454</v>
          </cell>
          <cell r="AG78" t="str">
            <v>JUL</v>
          </cell>
          <cell r="AH78" t="str">
            <v xml:space="preserve"> 000.00</v>
          </cell>
          <cell r="AI78" t="str">
            <v>BCH</v>
          </cell>
          <cell r="AJ78" t="str">
            <v>801</v>
          </cell>
          <cell r="AK78" t="str">
            <v>CLS</v>
          </cell>
          <cell r="AL78" t="str">
            <v>R437</v>
          </cell>
          <cell r="AM78" t="str">
            <v>DTA</v>
          </cell>
          <cell r="AN78" t="str">
            <v xml:space="preserve"> 00000000000.00</v>
          </cell>
          <cell r="AO78" t="str">
            <v>DTH</v>
          </cell>
          <cell r="AP78" t="str">
            <v xml:space="preserve"> 00000000000.00</v>
          </cell>
          <cell r="AV78" t="str">
            <v>000000000</v>
          </cell>
          <cell r="AW78" t="str">
            <v>000</v>
          </cell>
          <cell r="AX78" t="str">
            <v>00</v>
          </cell>
          <cell r="AY78" t="str">
            <v>0</v>
          </cell>
          <cell r="AZ78" t="str">
            <v>FPL Fibernet</v>
          </cell>
        </row>
        <row r="79">
          <cell r="A79" t="str">
            <v>107100</v>
          </cell>
          <cell r="B79" t="str">
            <v>0399</v>
          </cell>
          <cell r="C79" t="str">
            <v>01066</v>
          </cell>
          <cell r="D79" t="str">
            <v>OMC000</v>
          </cell>
          <cell r="E79" t="str">
            <v>399000</v>
          </cell>
          <cell r="F79" t="str">
            <v>0803</v>
          </cell>
          <cell r="G79" t="str">
            <v>36000</v>
          </cell>
          <cell r="H79" t="str">
            <v>A</v>
          </cell>
          <cell r="I79" t="str">
            <v>00000041</v>
          </cell>
          <cell r="J79">
            <v>95</v>
          </cell>
          <cell r="K79">
            <v>399</v>
          </cell>
          <cell r="L79">
            <v>3218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 t="str">
            <v>0803</v>
          </cell>
          <cell r="R79" t="str">
            <v>36000</v>
          </cell>
          <cell r="S79" t="str">
            <v>200212</v>
          </cell>
          <cell r="T79" t="str">
            <v>PY42</v>
          </cell>
          <cell r="U79">
            <v>2782</v>
          </cell>
          <cell r="V79" t="str">
            <v>LDB</v>
          </cell>
          <cell r="W79">
            <v>0</v>
          </cell>
          <cell r="X79" t="str">
            <v>SHR</v>
          </cell>
          <cell r="Y79">
            <v>80</v>
          </cell>
          <cell r="Z79">
            <v>80</v>
          </cell>
          <cell r="AA79" t="str">
            <v>PYP</v>
          </cell>
          <cell r="AB79" t="str">
            <v xml:space="preserve"> 0000025</v>
          </cell>
          <cell r="AC79" t="str">
            <v>PYL</v>
          </cell>
          <cell r="AD79" t="str">
            <v>004399</v>
          </cell>
          <cell r="AE79" t="str">
            <v>EMP</v>
          </cell>
          <cell r="AF79" t="str">
            <v>28454</v>
          </cell>
          <cell r="AG79" t="str">
            <v>JUL</v>
          </cell>
          <cell r="AH79" t="str">
            <v xml:space="preserve"> 000.00</v>
          </cell>
          <cell r="AI79" t="str">
            <v>BCH</v>
          </cell>
          <cell r="AJ79" t="str">
            <v>801</v>
          </cell>
          <cell r="AK79" t="str">
            <v>CLS</v>
          </cell>
          <cell r="AL79" t="str">
            <v>R437</v>
          </cell>
          <cell r="AM79" t="str">
            <v>DTA</v>
          </cell>
          <cell r="AN79" t="str">
            <v xml:space="preserve"> 00000000000.00</v>
          </cell>
          <cell r="AO79" t="str">
            <v>DTH</v>
          </cell>
          <cell r="AP79" t="str">
            <v xml:space="preserve"> 00000000000.00</v>
          </cell>
          <cell r="AV79" t="str">
            <v>000000000</v>
          </cell>
          <cell r="AW79" t="str">
            <v>000</v>
          </cell>
          <cell r="AX79" t="str">
            <v>00</v>
          </cell>
          <cell r="AY79" t="str">
            <v>0</v>
          </cell>
          <cell r="AZ79" t="str">
            <v>FPL Fibernet</v>
          </cell>
        </row>
        <row r="80">
          <cell r="A80" t="str">
            <v>107100</v>
          </cell>
          <cell r="B80" t="str">
            <v>0399</v>
          </cell>
          <cell r="C80" t="str">
            <v>01066</v>
          </cell>
          <cell r="D80" t="str">
            <v>OMC000</v>
          </cell>
          <cell r="E80" t="str">
            <v>399000</v>
          </cell>
          <cell r="F80" t="str">
            <v>0803</v>
          </cell>
          <cell r="G80" t="str">
            <v>36000</v>
          </cell>
          <cell r="H80" t="str">
            <v>A</v>
          </cell>
          <cell r="I80" t="str">
            <v>00000041</v>
          </cell>
          <cell r="J80">
            <v>95</v>
          </cell>
          <cell r="K80">
            <v>399</v>
          </cell>
          <cell r="L80">
            <v>3218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 t="str">
            <v>0803</v>
          </cell>
          <cell r="R80" t="str">
            <v>36000</v>
          </cell>
          <cell r="S80" t="str">
            <v>200212</v>
          </cell>
          <cell r="T80" t="str">
            <v>PY42</v>
          </cell>
          <cell r="U80">
            <v>2782</v>
          </cell>
          <cell r="V80" t="str">
            <v>LDB</v>
          </cell>
          <cell r="W80">
            <v>0</v>
          </cell>
          <cell r="X80" t="str">
            <v>SHR</v>
          </cell>
          <cell r="Y80">
            <v>80</v>
          </cell>
          <cell r="Z80">
            <v>80</v>
          </cell>
          <cell r="AA80" t="str">
            <v>PYP</v>
          </cell>
          <cell r="AB80" t="str">
            <v xml:space="preserve"> 0000026</v>
          </cell>
          <cell r="AC80" t="str">
            <v>PYL</v>
          </cell>
          <cell r="AD80" t="str">
            <v>004399</v>
          </cell>
          <cell r="AE80" t="str">
            <v>EMP</v>
          </cell>
          <cell r="AF80" t="str">
            <v>28454</v>
          </cell>
          <cell r="AG80" t="str">
            <v>JUL</v>
          </cell>
          <cell r="AH80" t="str">
            <v xml:space="preserve"> 000.00</v>
          </cell>
          <cell r="AI80" t="str">
            <v>BCH</v>
          </cell>
          <cell r="AJ80" t="str">
            <v>801</v>
          </cell>
          <cell r="AK80" t="str">
            <v>CLS</v>
          </cell>
          <cell r="AL80" t="str">
            <v>R437</v>
          </cell>
          <cell r="AM80" t="str">
            <v>DTA</v>
          </cell>
          <cell r="AN80" t="str">
            <v xml:space="preserve"> 00000000000.00</v>
          </cell>
          <cell r="AO80" t="str">
            <v>DTH</v>
          </cell>
          <cell r="AP80" t="str">
            <v xml:space="preserve"> 00000000000.00</v>
          </cell>
          <cell r="AV80" t="str">
            <v>000000000</v>
          </cell>
          <cell r="AW80" t="str">
            <v>000</v>
          </cell>
          <cell r="AX80" t="str">
            <v>00</v>
          </cell>
          <cell r="AY80" t="str">
            <v>0</v>
          </cell>
          <cell r="AZ80" t="str">
            <v>FPL Fibernet</v>
          </cell>
        </row>
        <row r="81">
          <cell r="A81" t="str">
            <v>107100</v>
          </cell>
          <cell r="B81" t="str">
            <v>0399</v>
          </cell>
          <cell r="C81" t="str">
            <v>01066</v>
          </cell>
          <cell r="D81" t="str">
            <v>OMC000</v>
          </cell>
          <cell r="E81" t="str">
            <v>399000</v>
          </cell>
          <cell r="F81" t="str">
            <v>0803</v>
          </cell>
          <cell r="G81" t="str">
            <v>36000</v>
          </cell>
          <cell r="H81" t="str">
            <v>A</v>
          </cell>
          <cell r="I81" t="str">
            <v>00000041</v>
          </cell>
          <cell r="J81">
            <v>95</v>
          </cell>
          <cell r="K81">
            <v>399</v>
          </cell>
          <cell r="L81">
            <v>3218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0803</v>
          </cell>
          <cell r="R81" t="str">
            <v>36000</v>
          </cell>
          <cell r="S81" t="str">
            <v>200212</v>
          </cell>
          <cell r="T81" t="str">
            <v>PY42</v>
          </cell>
          <cell r="U81">
            <v>4001</v>
          </cell>
          <cell r="V81" t="str">
            <v>LDB</v>
          </cell>
          <cell r="W81">
            <v>0</v>
          </cell>
          <cell r="X81" t="str">
            <v>SHR</v>
          </cell>
          <cell r="Y81">
            <v>80</v>
          </cell>
          <cell r="Z81">
            <v>80</v>
          </cell>
          <cell r="AA81" t="str">
            <v>PYP</v>
          </cell>
          <cell r="AB81" t="str">
            <v xml:space="preserve"> 0000001</v>
          </cell>
          <cell r="AC81" t="str">
            <v>PYL</v>
          </cell>
          <cell r="AD81" t="str">
            <v>003054</v>
          </cell>
          <cell r="AE81" t="str">
            <v>EMP</v>
          </cell>
          <cell r="AF81" t="str">
            <v>04875</v>
          </cell>
          <cell r="AG81" t="str">
            <v>JUL</v>
          </cell>
          <cell r="AH81" t="str">
            <v xml:space="preserve"> 000.00</v>
          </cell>
          <cell r="AI81" t="str">
            <v>BCH</v>
          </cell>
          <cell r="AJ81" t="str">
            <v>801</v>
          </cell>
          <cell r="AK81" t="str">
            <v>CLS</v>
          </cell>
          <cell r="AL81" t="str">
            <v>R447</v>
          </cell>
          <cell r="AM81" t="str">
            <v>DTA</v>
          </cell>
          <cell r="AN81" t="str">
            <v xml:space="preserve"> 00000000000.00</v>
          </cell>
          <cell r="AO81" t="str">
            <v>DTH</v>
          </cell>
          <cell r="AP81" t="str">
            <v xml:space="preserve"> 00000000000.00</v>
          </cell>
          <cell r="AV81" t="str">
            <v>000000000</v>
          </cell>
          <cell r="AW81" t="str">
            <v>000</v>
          </cell>
          <cell r="AX81" t="str">
            <v>00</v>
          </cell>
          <cell r="AY81" t="str">
            <v>0</v>
          </cell>
          <cell r="AZ81" t="str">
            <v>FPL Fibernet</v>
          </cell>
        </row>
        <row r="82">
          <cell r="A82" t="str">
            <v>107100</v>
          </cell>
          <cell r="B82" t="str">
            <v>0399</v>
          </cell>
          <cell r="C82" t="str">
            <v>01066</v>
          </cell>
          <cell r="D82" t="str">
            <v>OMC000</v>
          </cell>
          <cell r="E82" t="str">
            <v>399000</v>
          </cell>
          <cell r="F82" t="str">
            <v>0803</v>
          </cell>
          <cell r="G82" t="str">
            <v>36000</v>
          </cell>
          <cell r="H82" t="str">
            <v>A</v>
          </cell>
          <cell r="I82" t="str">
            <v>00000041</v>
          </cell>
          <cell r="J82">
            <v>95</v>
          </cell>
          <cell r="K82">
            <v>399</v>
          </cell>
          <cell r="L82">
            <v>3218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0803</v>
          </cell>
          <cell r="R82" t="str">
            <v>36000</v>
          </cell>
          <cell r="S82" t="str">
            <v>200212</v>
          </cell>
          <cell r="T82" t="str">
            <v>PY42</v>
          </cell>
          <cell r="U82">
            <v>4001</v>
          </cell>
          <cell r="V82" t="str">
            <v>LDB</v>
          </cell>
          <cell r="W82">
            <v>0</v>
          </cell>
          <cell r="X82" t="str">
            <v>SHR</v>
          </cell>
          <cell r="Y82">
            <v>80</v>
          </cell>
          <cell r="Z82">
            <v>80</v>
          </cell>
          <cell r="AA82" t="str">
            <v>PYP</v>
          </cell>
          <cell r="AB82" t="str">
            <v xml:space="preserve"> 0000025</v>
          </cell>
          <cell r="AC82" t="str">
            <v>PYL</v>
          </cell>
          <cell r="AD82" t="str">
            <v>003054</v>
          </cell>
          <cell r="AE82" t="str">
            <v>EMP</v>
          </cell>
          <cell r="AF82" t="str">
            <v>04875</v>
          </cell>
          <cell r="AG82" t="str">
            <v>JUL</v>
          </cell>
          <cell r="AH82" t="str">
            <v xml:space="preserve"> 000.00</v>
          </cell>
          <cell r="AI82" t="str">
            <v>BCH</v>
          </cell>
          <cell r="AJ82" t="str">
            <v>801</v>
          </cell>
          <cell r="AK82" t="str">
            <v>CLS</v>
          </cell>
          <cell r="AL82" t="str">
            <v>R447</v>
          </cell>
          <cell r="AM82" t="str">
            <v>DTA</v>
          </cell>
          <cell r="AN82" t="str">
            <v xml:space="preserve"> 00000000000.00</v>
          </cell>
          <cell r="AO82" t="str">
            <v>DTH</v>
          </cell>
          <cell r="AP82" t="str">
            <v xml:space="preserve"> 00000000000.00</v>
          </cell>
          <cell r="AV82" t="str">
            <v>000000000</v>
          </cell>
          <cell r="AW82" t="str">
            <v>000</v>
          </cell>
          <cell r="AX82" t="str">
            <v>00</v>
          </cell>
          <cell r="AY82" t="str">
            <v>0</v>
          </cell>
          <cell r="AZ82" t="str">
            <v>FPL Fibernet</v>
          </cell>
        </row>
        <row r="83">
          <cell r="A83" t="str">
            <v>107100</v>
          </cell>
          <cell r="B83" t="str">
            <v>0399</v>
          </cell>
          <cell r="C83" t="str">
            <v>01066</v>
          </cell>
          <cell r="D83" t="str">
            <v>OMC000</v>
          </cell>
          <cell r="E83" t="str">
            <v>399000</v>
          </cell>
          <cell r="F83" t="str">
            <v>0803</v>
          </cell>
          <cell r="G83" t="str">
            <v>36000</v>
          </cell>
          <cell r="H83" t="str">
            <v>A</v>
          </cell>
          <cell r="I83" t="str">
            <v>00000041</v>
          </cell>
          <cell r="J83">
            <v>95</v>
          </cell>
          <cell r="K83">
            <v>399</v>
          </cell>
          <cell r="L83">
            <v>3218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 t="str">
            <v>0803</v>
          </cell>
          <cell r="R83" t="str">
            <v>36000</v>
          </cell>
          <cell r="S83" t="str">
            <v>200212</v>
          </cell>
          <cell r="T83" t="str">
            <v>PY42</v>
          </cell>
          <cell r="U83">
            <v>4001</v>
          </cell>
          <cell r="V83" t="str">
            <v>LDB</v>
          </cell>
          <cell r="W83">
            <v>0</v>
          </cell>
          <cell r="X83" t="str">
            <v>SHR</v>
          </cell>
          <cell r="Y83">
            <v>80</v>
          </cell>
          <cell r="Z83">
            <v>80</v>
          </cell>
          <cell r="AA83" t="str">
            <v>PYP</v>
          </cell>
          <cell r="AB83" t="str">
            <v xml:space="preserve"> 0000026</v>
          </cell>
          <cell r="AC83" t="str">
            <v>PYL</v>
          </cell>
          <cell r="AD83" t="str">
            <v>003054</v>
          </cell>
          <cell r="AE83" t="str">
            <v>EMP</v>
          </cell>
          <cell r="AF83" t="str">
            <v>04875</v>
          </cell>
          <cell r="AG83" t="str">
            <v>JUL</v>
          </cell>
          <cell r="AH83" t="str">
            <v xml:space="preserve"> 000.00</v>
          </cell>
          <cell r="AI83" t="str">
            <v>BCH</v>
          </cell>
          <cell r="AJ83" t="str">
            <v>801</v>
          </cell>
          <cell r="AK83" t="str">
            <v>CLS</v>
          </cell>
          <cell r="AL83" t="str">
            <v>R447</v>
          </cell>
          <cell r="AM83" t="str">
            <v>DTA</v>
          </cell>
          <cell r="AN83" t="str">
            <v xml:space="preserve"> 00000000000.00</v>
          </cell>
          <cell r="AO83" t="str">
            <v>DTH</v>
          </cell>
          <cell r="AP83" t="str">
            <v xml:space="preserve"> 00000000000.00</v>
          </cell>
          <cell r="AV83" t="str">
            <v>000000000</v>
          </cell>
          <cell r="AW83" t="str">
            <v>000</v>
          </cell>
          <cell r="AX83" t="str">
            <v>00</v>
          </cell>
          <cell r="AY83" t="str">
            <v>0</v>
          </cell>
          <cell r="AZ83" t="str">
            <v>FPL Fibernet</v>
          </cell>
        </row>
        <row r="84">
          <cell r="A84" t="str">
            <v>107100</v>
          </cell>
          <cell r="B84" t="str">
            <v>0399</v>
          </cell>
          <cell r="C84" t="str">
            <v>01066</v>
          </cell>
          <cell r="D84" t="str">
            <v>OMC000</v>
          </cell>
          <cell r="E84" t="str">
            <v>399000</v>
          </cell>
          <cell r="F84" t="str">
            <v>0810</v>
          </cell>
          <cell r="G84" t="str">
            <v>65000</v>
          </cell>
          <cell r="H84" t="str">
            <v>A</v>
          </cell>
          <cell r="I84" t="str">
            <v>00000041</v>
          </cell>
          <cell r="J84">
            <v>95</v>
          </cell>
          <cell r="K84">
            <v>399</v>
          </cell>
          <cell r="L84">
            <v>3218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0810</v>
          </cell>
          <cell r="R84" t="str">
            <v>65000</v>
          </cell>
          <cell r="S84" t="str">
            <v>200212</v>
          </cell>
          <cell r="T84" t="str">
            <v>CA01</v>
          </cell>
          <cell r="U84">
            <v>36.909999999999997</v>
          </cell>
          <cell r="V84" t="str">
            <v>LDB</v>
          </cell>
          <cell r="W84">
            <v>0</v>
          </cell>
          <cell r="Y84">
            <v>0</v>
          </cell>
          <cell r="Z84">
            <v>0</v>
          </cell>
          <cell r="AA84" t="str">
            <v>BCH</v>
          </cell>
          <cell r="AB84" t="str">
            <v>0001</v>
          </cell>
          <cell r="AC84" t="str">
            <v>WKS</v>
          </cell>
          <cell r="AE84" t="str">
            <v>JV#</v>
          </cell>
          <cell r="AF84" t="str">
            <v>122A</v>
          </cell>
          <cell r="AG84" t="str">
            <v>FRN</v>
          </cell>
          <cell r="AH84" t="str">
            <v>3218</v>
          </cell>
          <cell r="AI84" t="str">
            <v>RP#</v>
          </cell>
          <cell r="AJ84" t="str">
            <v>000</v>
          </cell>
          <cell r="AK84" t="str">
            <v>CTL</v>
          </cell>
          <cell r="AM84" t="str">
            <v>RF#</v>
          </cell>
          <cell r="AU84" t="str">
            <v>I/C-PHONE CHARGES,FPL</v>
          </cell>
          <cell r="AZ84" t="str">
            <v>FPL Fibernet</v>
          </cell>
        </row>
        <row r="85">
          <cell r="A85" t="str">
            <v>107100</v>
          </cell>
          <cell r="B85" t="str">
            <v>0399</v>
          </cell>
          <cell r="C85" t="str">
            <v>01066</v>
          </cell>
          <cell r="D85" t="str">
            <v>OMC000</v>
          </cell>
          <cell r="E85" t="str">
            <v>399000</v>
          </cell>
          <cell r="F85" t="str">
            <v>0811</v>
          </cell>
          <cell r="G85" t="str">
            <v>52450</v>
          </cell>
          <cell r="H85" t="str">
            <v>A</v>
          </cell>
          <cell r="I85" t="str">
            <v>00000041</v>
          </cell>
          <cell r="J85">
            <v>95</v>
          </cell>
          <cell r="K85">
            <v>399</v>
          </cell>
          <cell r="L85">
            <v>3218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 t="str">
            <v>0811</v>
          </cell>
          <cell r="R85" t="str">
            <v>52450</v>
          </cell>
          <cell r="S85" t="str">
            <v>200212</v>
          </cell>
          <cell r="T85" t="str">
            <v>SA01</v>
          </cell>
          <cell r="U85">
            <v>21.37</v>
          </cell>
          <cell r="W85">
            <v>0</v>
          </cell>
          <cell r="Y85">
            <v>0</v>
          </cell>
          <cell r="Z85">
            <v>0</v>
          </cell>
          <cell r="AA85" t="str">
            <v>BCH</v>
          </cell>
          <cell r="AB85" t="str">
            <v>450002350</v>
          </cell>
          <cell r="AC85" t="str">
            <v>PO#</v>
          </cell>
          <cell r="AE85" t="str">
            <v>S/R</v>
          </cell>
          <cell r="AI85" t="str">
            <v>PYN</v>
          </cell>
          <cell r="AJ85" t="str">
            <v>WOLFSON L</v>
          </cell>
          <cell r="AK85" t="str">
            <v>VND</v>
          </cell>
          <cell r="AL85" t="str">
            <v>266735412</v>
          </cell>
          <cell r="AM85" t="str">
            <v>FAC</v>
          </cell>
          <cell r="AN85" t="str">
            <v>000</v>
          </cell>
          <cell r="AQ85" t="str">
            <v>NVD</v>
          </cell>
          <cell r="AR85" t="str">
            <v>2002-12-</v>
          </cell>
          <cell r="AU85" t="str">
            <v>L WOLFSON LOCALCALLSWOLFSON L           1900003320</v>
          </cell>
          <cell r="AV85" t="str">
            <v>WF-BATCH</v>
          </cell>
          <cell r="AW85" t="str">
            <v>000</v>
          </cell>
          <cell r="AX85" t="str">
            <v>00</v>
          </cell>
          <cell r="AY85" t="str">
            <v>0</v>
          </cell>
          <cell r="AZ85" t="str">
            <v>FPL Fibernet</v>
          </cell>
        </row>
        <row r="86">
          <cell r="A86" t="str">
            <v>107100</v>
          </cell>
          <cell r="B86" t="str">
            <v>0399</v>
          </cell>
          <cell r="C86" t="str">
            <v>01066</v>
          </cell>
          <cell r="D86" t="str">
            <v>OMC000</v>
          </cell>
          <cell r="E86" t="str">
            <v>399000</v>
          </cell>
          <cell r="F86" t="str">
            <v>0814</v>
          </cell>
          <cell r="G86" t="str">
            <v>52450</v>
          </cell>
          <cell r="H86" t="str">
            <v>A</v>
          </cell>
          <cell r="I86" t="str">
            <v>00000041</v>
          </cell>
          <cell r="J86">
            <v>95</v>
          </cell>
          <cell r="K86">
            <v>399</v>
          </cell>
          <cell r="L86">
            <v>3218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0814</v>
          </cell>
          <cell r="R86" t="str">
            <v>52450</v>
          </cell>
          <cell r="S86" t="str">
            <v>200212</v>
          </cell>
          <cell r="T86" t="str">
            <v>SA01</v>
          </cell>
          <cell r="U86">
            <v>33.5</v>
          </cell>
          <cell r="W86">
            <v>0</v>
          </cell>
          <cell r="Y86">
            <v>0</v>
          </cell>
          <cell r="Z86">
            <v>0</v>
          </cell>
          <cell r="AA86" t="str">
            <v>BCH</v>
          </cell>
          <cell r="AB86" t="str">
            <v>450002347</v>
          </cell>
          <cell r="AC86" t="str">
            <v>PO#</v>
          </cell>
          <cell r="AE86" t="str">
            <v>S/R</v>
          </cell>
          <cell r="AI86" t="str">
            <v>PYN</v>
          </cell>
          <cell r="AJ86" t="str">
            <v>KREAFLE J E</v>
          </cell>
          <cell r="AK86" t="str">
            <v>VND</v>
          </cell>
          <cell r="AL86" t="str">
            <v>212864529</v>
          </cell>
          <cell r="AM86" t="str">
            <v>FAC</v>
          </cell>
          <cell r="AN86" t="str">
            <v>000</v>
          </cell>
          <cell r="AQ86" t="str">
            <v>NVD</v>
          </cell>
          <cell r="AR86" t="str">
            <v>2002-12-</v>
          </cell>
          <cell r="AU86" t="str">
            <v>J KREAFLE CELLPHONE KREAFLE J E         1900003310</v>
          </cell>
          <cell r="AV86" t="str">
            <v>WF-BATCH</v>
          </cell>
          <cell r="AW86" t="str">
            <v>000</v>
          </cell>
          <cell r="AX86" t="str">
            <v>00</v>
          </cell>
          <cell r="AY86" t="str">
            <v>0</v>
          </cell>
          <cell r="AZ86" t="str">
            <v>FPL Fibernet</v>
          </cell>
        </row>
        <row r="87">
          <cell r="A87" t="str">
            <v>107100</v>
          </cell>
          <cell r="B87" t="str">
            <v>0399</v>
          </cell>
          <cell r="C87" t="str">
            <v>01066</v>
          </cell>
          <cell r="D87" t="str">
            <v>OMC000</v>
          </cell>
          <cell r="E87" t="str">
            <v>399000</v>
          </cell>
          <cell r="F87" t="str">
            <v>0814</v>
          </cell>
          <cell r="G87" t="str">
            <v>52450</v>
          </cell>
          <cell r="H87" t="str">
            <v>A</v>
          </cell>
          <cell r="I87" t="str">
            <v>00000041</v>
          </cell>
          <cell r="J87">
            <v>95</v>
          </cell>
          <cell r="K87">
            <v>399</v>
          </cell>
          <cell r="L87">
            <v>3218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0814</v>
          </cell>
          <cell r="R87" t="str">
            <v>52450</v>
          </cell>
          <cell r="S87" t="str">
            <v>200212</v>
          </cell>
          <cell r="T87" t="str">
            <v>SA01</v>
          </cell>
          <cell r="U87">
            <v>56.5</v>
          </cell>
          <cell r="W87">
            <v>0</v>
          </cell>
          <cell r="Y87">
            <v>0</v>
          </cell>
          <cell r="Z87">
            <v>0</v>
          </cell>
          <cell r="AA87" t="str">
            <v>BCH</v>
          </cell>
          <cell r="AB87" t="str">
            <v>450002350</v>
          </cell>
          <cell r="AC87" t="str">
            <v>PO#</v>
          </cell>
          <cell r="AE87" t="str">
            <v>S/R</v>
          </cell>
          <cell r="AI87" t="str">
            <v>PYN</v>
          </cell>
          <cell r="AJ87" t="str">
            <v>WOLFSON L</v>
          </cell>
          <cell r="AK87" t="str">
            <v>VND</v>
          </cell>
          <cell r="AL87" t="str">
            <v>266735412</v>
          </cell>
          <cell r="AM87" t="str">
            <v>FAC</v>
          </cell>
          <cell r="AN87" t="str">
            <v>000</v>
          </cell>
          <cell r="AQ87" t="str">
            <v>NVD</v>
          </cell>
          <cell r="AR87" t="str">
            <v>2002-12-</v>
          </cell>
          <cell r="AU87" t="str">
            <v>L WOLFSON CELL PHONEWOLFSON L           1900003320</v>
          </cell>
          <cell r="AV87" t="str">
            <v>WF-BATCH</v>
          </cell>
          <cell r="AW87" t="str">
            <v>000</v>
          </cell>
          <cell r="AX87" t="str">
            <v>00</v>
          </cell>
          <cell r="AY87" t="str">
            <v>0</v>
          </cell>
          <cell r="AZ87" t="str">
            <v>FPL Fibernet</v>
          </cell>
        </row>
        <row r="88">
          <cell r="A88" t="str">
            <v>107100</v>
          </cell>
          <cell r="B88" t="str">
            <v>0399</v>
          </cell>
          <cell r="C88" t="str">
            <v>01066</v>
          </cell>
          <cell r="D88" t="str">
            <v>OMC000</v>
          </cell>
          <cell r="E88" t="str">
            <v>399000</v>
          </cell>
          <cell r="F88" t="str">
            <v>0814</v>
          </cell>
          <cell r="G88" t="str">
            <v>52450</v>
          </cell>
          <cell r="H88" t="str">
            <v>A</v>
          </cell>
          <cell r="I88" t="str">
            <v>00000041</v>
          </cell>
          <cell r="J88">
            <v>95</v>
          </cell>
          <cell r="K88">
            <v>399</v>
          </cell>
          <cell r="L88">
            <v>3218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0814</v>
          </cell>
          <cell r="R88" t="str">
            <v>52450</v>
          </cell>
          <cell r="S88" t="str">
            <v>200212</v>
          </cell>
          <cell r="T88" t="str">
            <v>SA01</v>
          </cell>
          <cell r="U88">
            <v>73.2</v>
          </cell>
          <cell r="W88">
            <v>0</v>
          </cell>
          <cell r="Y88">
            <v>0</v>
          </cell>
          <cell r="Z88">
            <v>0</v>
          </cell>
          <cell r="AA88" t="str">
            <v>BCH</v>
          </cell>
          <cell r="AB88" t="str">
            <v>450002350</v>
          </cell>
          <cell r="AC88" t="str">
            <v>PO#</v>
          </cell>
          <cell r="AE88" t="str">
            <v>S/R</v>
          </cell>
          <cell r="AI88" t="str">
            <v>PYN</v>
          </cell>
          <cell r="AJ88" t="str">
            <v>DE ZAYAS J M</v>
          </cell>
          <cell r="AK88" t="str">
            <v>VND</v>
          </cell>
          <cell r="AL88" t="str">
            <v>589128454</v>
          </cell>
          <cell r="AM88" t="str">
            <v>FAC</v>
          </cell>
          <cell r="AN88" t="str">
            <v>000</v>
          </cell>
          <cell r="AQ88" t="str">
            <v>NVD</v>
          </cell>
          <cell r="AR88" t="str">
            <v>2002-12-</v>
          </cell>
          <cell r="AU88" t="str">
            <v>J DEZAYAS CELLPHONE DE ZAYAS J M        1900003316</v>
          </cell>
          <cell r="AV88" t="str">
            <v>WF-BATCH</v>
          </cell>
          <cell r="AW88" t="str">
            <v>000</v>
          </cell>
          <cell r="AX88" t="str">
            <v>00</v>
          </cell>
          <cell r="AY88" t="str">
            <v>0</v>
          </cell>
          <cell r="AZ88" t="str">
            <v>FPL Fibernet</v>
          </cell>
        </row>
        <row r="89">
          <cell r="A89" t="str">
            <v>107100</v>
          </cell>
          <cell r="B89" t="str">
            <v>0399</v>
          </cell>
          <cell r="C89" t="str">
            <v>01066</v>
          </cell>
          <cell r="D89" t="str">
            <v>OMC000</v>
          </cell>
          <cell r="E89" t="str">
            <v>399000</v>
          </cell>
          <cell r="F89" t="str">
            <v>0814</v>
          </cell>
          <cell r="G89" t="str">
            <v>52450</v>
          </cell>
          <cell r="H89" t="str">
            <v>A</v>
          </cell>
          <cell r="I89" t="str">
            <v>00000041</v>
          </cell>
          <cell r="J89">
            <v>95</v>
          </cell>
          <cell r="K89">
            <v>399</v>
          </cell>
          <cell r="L89">
            <v>3218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0814</v>
          </cell>
          <cell r="R89" t="str">
            <v>52450</v>
          </cell>
          <cell r="S89" t="str">
            <v>200212</v>
          </cell>
          <cell r="T89" t="str">
            <v>SA01</v>
          </cell>
          <cell r="U89">
            <v>89.46</v>
          </cell>
          <cell r="W89">
            <v>0</v>
          </cell>
          <cell r="Y89">
            <v>0</v>
          </cell>
          <cell r="Z89">
            <v>0</v>
          </cell>
          <cell r="AA89" t="str">
            <v>BCH</v>
          </cell>
          <cell r="AB89" t="str">
            <v>450002340</v>
          </cell>
          <cell r="AC89" t="str">
            <v>PO#</v>
          </cell>
          <cell r="AE89" t="str">
            <v>S/R</v>
          </cell>
          <cell r="AI89" t="str">
            <v>PYN</v>
          </cell>
          <cell r="AJ89" t="str">
            <v>DE ZAYAS J M</v>
          </cell>
          <cell r="AK89" t="str">
            <v>VND</v>
          </cell>
          <cell r="AL89" t="str">
            <v>589128454</v>
          </cell>
          <cell r="AM89" t="str">
            <v>FAC</v>
          </cell>
          <cell r="AN89" t="str">
            <v>000</v>
          </cell>
          <cell r="AQ89" t="str">
            <v>NVD</v>
          </cell>
          <cell r="AR89" t="str">
            <v>2002-12-</v>
          </cell>
          <cell r="AU89" t="str">
            <v>J DEZAYAS CELLPHONE DE ZAYAS J M        1900003277</v>
          </cell>
          <cell r="AV89" t="str">
            <v>WF-BATCH</v>
          </cell>
          <cell r="AW89" t="str">
            <v>000</v>
          </cell>
          <cell r="AX89" t="str">
            <v>00</v>
          </cell>
          <cell r="AY89" t="str">
            <v>0</v>
          </cell>
          <cell r="AZ89" t="str">
            <v>FPL Fibernet</v>
          </cell>
        </row>
        <row r="90">
          <cell r="A90" t="str">
            <v>107100</v>
          </cell>
          <cell r="B90" t="str">
            <v>0399</v>
          </cell>
          <cell r="C90" t="str">
            <v>01066</v>
          </cell>
          <cell r="D90" t="str">
            <v>OMC000</v>
          </cell>
          <cell r="E90" t="str">
            <v>399000</v>
          </cell>
          <cell r="F90" t="str">
            <v>0814</v>
          </cell>
          <cell r="G90" t="str">
            <v>52450</v>
          </cell>
          <cell r="H90" t="str">
            <v>A</v>
          </cell>
          <cell r="I90" t="str">
            <v>00000041</v>
          </cell>
          <cell r="J90">
            <v>95</v>
          </cell>
          <cell r="K90">
            <v>399</v>
          </cell>
          <cell r="L90">
            <v>3218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0814</v>
          </cell>
          <cell r="R90" t="str">
            <v>52450</v>
          </cell>
          <cell r="S90" t="str">
            <v>200212</v>
          </cell>
          <cell r="T90" t="str">
            <v>SA01</v>
          </cell>
          <cell r="U90">
            <v>179.02</v>
          </cell>
          <cell r="W90">
            <v>0</v>
          </cell>
          <cell r="Y90">
            <v>0</v>
          </cell>
          <cell r="Z90">
            <v>0</v>
          </cell>
          <cell r="AA90" t="str">
            <v>BCH</v>
          </cell>
          <cell r="AB90" t="str">
            <v>450002361</v>
          </cell>
          <cell r="AC90" t="str">
            <v>PO#</v>
          </cell>
          <cell r="AE90" t="str">
            <v>S/R</v>
          </cell>
          <cell r="AI90" t="str">
            <v>PYN</v>
          </cell>
          <cell r="AJ90" t="str">
            <v>LOPEZ-GUERRERO A</v>
          </cell>
          <cell r="AK90" t="str">
            <v>VND</v>
          </cell>
          <cell r="AL90" t="str">
            <v>592927026</v>
          </cell>
          <cell r="AM90" t="str">
            <v>FAC</v>
          </cell>
          <cell r="AN90" t="str">
            <v>000</v>
          </cell>
          <cell r="AQ90" t="str">
            <v>NVD</v>
          </cell>
          <cell r="AR90" t="str">
            <v>2002-12-</v>
          </cell>
          <cell r="AU90" t="str">
            <v>A LOPEZ CELL PHONE  LOPEZ-GUERRERO A    1900003484</v>
          </cell>
          <cell r="AV90" t="str">
            <v>WF-BATCH</v>
          </cell>
          <cell r="AW90" t="str">
            <v>000</v>
          </cell>
          <cell r="AX90" t="str">
            <v>00</v>
          </cell>
          <cell r="AY90" t="str">
            <v>0</v>
          </cell>
          <cell r="AZ90" t="str">
            <v>FPL Fibernet</v>
          </cell>
        </row>
        <row r="91">
          <cell r="A91" t="str">
            <v>107100</v>
          </cell>
          <cell r="B91" t="str">
            <v>0399</v>
          </cell>
          <cell r="C91" t="str">
            <v>01066</v>
          </cell>
          <cell r="D91" t="str">
            <v>OMC000</v>
          </cell>
          <cell r="E91" t="str">
            <v>399000</v>
          </cell>
          <cell r="F91" t="str">
            <v>0821</v>
          </cell>
          <cell r="G91" t="str">
            <v>36000</v>
          </cell>
          <cell r="H91" t="str">
            <v>A</v>
          </cell>
          <cell r="I91" t="str">
            <v>00000041</v>
          </cell>
          <cell r="J91">
            <v>95</v>
          </cell>
          <cell r="K91">
            <v>399</v>
          </cell>
          <cell r="L91">
            <v>3218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>0821</v>
          </cell>
          <cell r="R91" t="str">
            <v>36000</v>
          </cell>
          <cell r="S91" t="str">
            <v>200212</v>
          </cell>
          <cell r="T91" t="str">
            <v>PY42</v>
          </cell>
          <cell r="U91">
            <v>1375.6</v>
          </cell>
          <cell r="V91" t="str">
            <v>LDB</v>
          </cell>
          <cell r="W91">
            <v>0</v>
          </cell>
          <cell r="X91" t="str">
            <v>SHR</v>
          </cell>
          <cell r="Y91">
            <v>0</v>
          </cell>
          <cell r="Z91">
            <v>0</v>
          </cell>
          <cell r="AA91" t="str">
            <v>PYP</v>
          </cell>
          <cell r="AB91" t="str">
            <v xml:space="preserve"> 0000026</v>
          </cell>
          <cell r="AC91" t="str">
            <v>PYL</v>
          </cell>
          <cell r="AD91" t="str">
            <v>004399</v>
          </cell>
          <cell r="AE91" t="str">
            <v>EMP</v>
          </cell>
          <cell r="AF91" t="str">
            <v>27026</v>
          </cell>
          <cell r="AG91" t="str">
            <v>JUL</v>
          </cell>
          <cell r="AH91" t="str">
            <v xml:space="preserve"> 000.00</v>
          </cell>
          <cell r="AI91" t="str">
            <v>BCH</v>
          </cell>
          <cell r="AJ91" t="str">
            <v>C37</v>
          </cell>
          <cell r="AK91" t="str">
            <v>CLS</v>
          </cell>
          <cell r="AL91" t="str">
            <v>R445</v>
          </cell>
          <cell r="AM91" t="str">
            <v>DTA</v>
          </cell>
          <cell r="AN91" t="str">
            <v xml:space="preserve"> 00000000000.00</v>
          </cell>
          <cell r="AO91" t="str">
            <v>DTH</v>
          </cell>
          <cell r="AP91" t="str">
            <v xml:space="preserve"> 00000000000.00</v>
          </cell>
          <cell r="AV91" t="str">
            <v>000000000</v>
          </cell>
          <cell r="AW91" t="str">
            <v>000</v>
          </cell>
          <cell r="AX91" t="str">
            <v>00</v>
          </cell>
          <cell r="AY91" t="str">
            <v>0</v>
          </cell>
          <cell r="AZ91" t="str">
            <v>FPL Fibernet</v>
          </cell>
        </row>
        <row r="92">
          <cell r="A92" t="str">
            <v>107100</v>
          </cell>
          <cell r="B92" t="str">
            <v>0399</v>
          </cell>
          <cell r="C92" t="str">
            <v>01066</v>
          </cell>
          <cell r="D92" t="str">
            <v>OMC000</v>
          </cell>
          <cell r="E92" t="str">
            <v>399000</v>
          </cell>
          <cell r="F92" t="str">
            <v>0821</v>
          </cell>
          <cell r="G92" t="str">
            <v>36000</v>
          </cell>
          <cell r="H92" t="str">
            <v>A</v>
          </cell>
          <cell r="I92" t="str">
            <v>00000041</v>
          </cell>
          <cell r="J92">
            <v>95</v>
          </cell>
          <cell r="K92">
            <v>399</v>
          </cell>
          <cell r="L92">
            <v>3218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 t="str">
            <v>0821</v>
          </cell>
          <cell r="R92" t="str">
            <v>36000</v>
          </cell>
          <cell r="S92" t="str">
            <v>200212</v>
          </cell>
          <cell r="T92" t="str">
            <v>PY42</v>
          </cell>
          <cell r="U92">
            <v>-34.32</v>
          </cell>
          <cell r="V92" t="str">
            <v>LDB</v>
          </cell>
          <cell r="W92">
            <v>0</v>
          </cell>
          <cell r="X92" t="str">
            <v>SHR</v>
          </cell>
          <cell r="Y92">
            <v>0</v>
          </cell>
          <cell r="Z92">
            <v>0</v>
          </cell>
          <cell r="AA92" t="str">
            <v>PYP</v>
          </cell>
          <cell r="AB92" t="str">
            <v xml:space="preserve"> 0000025</v>
          </cell>
          <cell r="AC92" t="str">
            <v>PYL</v>
          </cell>
          <cell r="AD92" t="str">
            <v>004399</v>
          </cell>
          <cell r="AE92" t="str">
            <v>EMP</v>
          </cell>
          <cell r="AF92" t="str">
            <v>80814</v>
          </cell>
          <cell r="AG92" t="str">
            <v>JUL</v>
          </cell>
          <cell r="AH92" t="str">
            <v xml:space="preserve"> 000.00</v>
          </cell>
          <cell r="AI92" t="str">
            <v>BCH</v>
          </cell>
          <cell r="AJ92" t="str">
            <v>979</v>
          </cell>
          <cell r="AK92" t="str">
            <v>CLS</v>
          </cell>
          <cell r="AL92" t="str">
            <v>R437</v>
          </cell>
          <cell r="AM92" t="str">
            <v>DTA</v>
          </cell>
          <cell r="AN92" t="str">
            <v xml:space="preserve"> 00000000000.00</v>
          </cell>
          <cell r="AO92" t="str">
            <v>DTH</v>
          </cell>
          <cell r="AP92" t="str">
            <v xml:space="preserve"> 00000000000.00</v>
          </cell>
          <cell r="AV92" t="str">
            <v>000000000</v>
          </cell>
          <cell r="AW92" t="str">
            <v>000</v>
          </cell>
          <cell r="AX92" t="str">
            <v>00</v>
          </cell>
          <cell r="AY92" t="str">
            <v>0</v>
          </cell>
          <cell r="AZ92" t="str">
            <v>FPL Fibernet</v>
          </cell>
        </row>
        <row r="93">
          <cell r="A93" t="str">
            <v>107100</v>
          </cell>
          <cell r="B93" t="str">
            <v>0399</v>
          </cell>
          <cell r="C93" t="str">
            <v>01066</v>
          </cell>
          <cell r="D93" t="str">
            <v>OMC000</v>
          </cell>
          <cell r="E93" t="str">
            <v>399000</v>
          </cell>
          <cell r="F93" t="str">
            <v>0821</v>
          </cell>
          <cell r="G93" t="str">
            <v>36000</v>
          </cell>
          <cell r="H93" t="str">
            <v>A</v>
          </cell>
          <cell r="I93" t="str">
            <v>00000041</v>
          </cell>
          <cell r="J93">
            <v>95</v>
          </cell>
          <cell r="K93">
            <v>399</v>
          </cell>
          <cell r="L93">
            <v>3218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 t="str">
            <v>0821</v>
          </cell>
          <cell r="R93" t="str">
            <v>36000</v>
          </cell>
          <cell r="S93" t="str">
            <v>200212</v>
          </cell>
          <cell r="T93" t="str">
            <v>PY42</v>
          </cell>
          <cell r="U93">
            <v>-34.32</v>
          </cell>
          <cell r="V93" t="str">
            <v>LDB</v>
          </cell>
          <cell r="W93">
            <v>0</v>
          </cell>
          <cell r="X93" t="str">
            <v>SHR</v>
          </cell>
          <cell r="Y93">
            <v>0</v>
          </cell>
          <cell r="Z93">
            <v>0</v>
          </cell>
          <cell r="AA93" t="str">
            <v>PYP</v>
          </cell>
          <cell r="AB93" t="str">
            <v xml:space="preserve"> 0000026</v>
          </cell>
          <cell r="AC93" t="str">
            <v>PYL</v>
          </cell>
          <cell r="AD93" t="str">
            <v>004399</v>
          </cell>
          <cell r="AE93" t="str">
            <v>EMP</v>
          </cell>
          <cell r="AF93" t="str">
            <v>80814</v>
          </cell>
          <cell r="AG93" t="str">
            <v>JUL</v>
          </cell>
          <cell r="AH93" t="str">
            <v xml:space="preserve"> 000.00</v>
          </cell>
          <cell r="AI93" t="str">
            <v>BCH</v>
          </cell>
          <cell r="AJ93" t="str">
            <v>979</v>
          </cell>
          <cell r="AK93" t="str">
            <v>CLS</v>
          </cell>
          <cell r="AL93" t="str">
            <v>R437</v>
          </cell>
          <cell r="AM93" t="str">
            <v>DTA</v>
          </cell>
          <cell r="AN93" t="str">
            <v xml:space="preserve"> 00000000000.00</v>
          </cell>
          <cell r="AO93" t="str">
            <v>DTH</v>
          </cell>
          <cell r="AP93" t="str">
            <v xml:space="preserve"> 00000000000.00</v>
          </cell>
          <cell r="AV93" t="str">
            <v>000000000</v>
          </cell>
          <cell r="AW93" t="str">
            <v>000</v>
          </cell>
          <cell r="AX93" t="str">
            <v>00</v>
          </cell>
          <cell r="AY93" t="str">
            <v>0</v>
          </cell>
          <cell r="AZ93" t="str">
            <v>FPL Fibernet</v>
          </cell>
        </row>
        <row r="94">
          <cell r="A94" t="str">
            <v>107100</v>
          </cell>
          <cell r="B94" t="str">
            <v>0399</v>
          </cell>
          <cell r="C94" t="str">
            <v>01066</v>
          </cell>
          <cell r="D94" t="str">
            <v>OMC000</v>
          </cell>
          <cell r="E94" t="str">
            <v>399000</v>
          </cell>
          <cell r="F94" t="str">
            <v>0821</v>
          </cell>
          <cell r="G94" t="str">
            <v>36000</v>
          </cell>
          <cell r="H94" t="str">
            <v>A</v>
          </cell>
          <cell r="I94" t="str">
            <v>00000041</v>
          </cell>
          <cell r="J94">
            <v>95</v>
          </cell>
          <cell r="K94">
            <v>399</v>
          </cell>
          <cell r="L94">
            <v>3218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0821</v>
          </cell>
          <cell r="R94" t="str">
            <v>36000</v>
          </cell>
          <cell r="S94" t="str">
            <v>200212</v>
          </cell>
          <cell r="T94" t="str">
            <v>PY42</v>
          </cell>
          <cell r="U94">
            <v>-52.6</v>
          </cell>
          <cell r="V94" t="str">
            <v>LDB</v>
          </cell>
          <cell r="W94">
            <v>0</v>
          </cell>
          <cell r="X94" t="str">
            <v>SHR</v>
          </cell>
          <cell r="Y94">
            <v>0</v>
          </cell>
          <cell r="Z94">
            <v>0</v>
          </cell>
          <cell r="AA94" t="str">
            <v>PYP</v>
          </cell>
          <cell r="AB94" t="str">
            <v xml:space="preserve"> 0000025</v>
          </cell>
          <cell r="AC94" t="str">
            <v>PYL</v>
          </cell>
          <cell r="AD94" t="str">
            <v>004399</v>
          </cell>
          <cell r="AE94" t="str">
            <v>EMP</v>
          </cell>
          <cell r="AF94" t="str">
            <v>28454</v>
          </cell>
          <cell r="AG94" t="str">
            <v>JUL</v>
          </cell>
          <cell r="AH94" t="str">
            <v xml:space="preserve"> 000.00</v>
          </cell>
          <cell r="AI94" t="str">
            <v>BCH</v>
          </cell>
          <cell r="AJ94" t="str">
            <v>979</v>
          </cell>
          <cell r="AK94" t="str">
            <v>CLS</v>
          </cell>
          <cell r="AL94" t="str">
            <v>R437</v>
          </cell>
          <cell r="AM94" t="str">
            <v>DTA</v>
          </cell>
          <cell r="AN94" t="str">
            <v xml:space="preserve"> 00000000000.00</v>
          </cell>
          <cell r="AO94" t="str">
            <v>DTH</v>
          </cell>
          <cell r="AP94" t="str">
            <v xml:space="preserve"> 00000000000.00</v>
          </cell>
          <cell r="AV94" t="str">
            <v>000000000</v>
          </cell>
          <cell r="AW94" t="str">
            <v>000</v>
          </cell>
          <cell r="AX94" t="str">
            <v>00</v>
          </cell>
          <cell r="AY94" t="str">
            <v>0</v>
          </cell>
          <cell r="AZ94" t="str">
            <v>FPL Fibernet</v>
          </cell>
        </row>
        <row r="95">
          <cell r="A95" t="str">
            <v>107100</v>
          </cell>
          <cell r="B95" t="str">
            <v>0399</v>
          </cell>
          <cell r="C95" t="str">
            <v>01066</v>
          </cell>
          <cell r="D95" t="str">
            <v>OMC000</v>
          </cell>
          <cell r="E95" t="str">
            <v>399000</v>
          </cell>
          <cell r="F95" t="str">
            <v>0821</v>
          </cell>
          <cell r="G95" t="str">
            <v>36000</v>
          </cell>
          <cell r="H95" t="str">
            <v>A</v>
          </cell>
          <cell r="I95" t="str">
            <v>00000041</v>
          </cell>
          <cell r="J95">
            <v>95</v>
          </cell>
          <cell r="K95">
            <v>399</v>
          </cell>
          <cell r="L95">
            <v>3218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0821</v>
          </cell>
          <cell r="R95" t="str">
            <v>36000</v>
          </cell>
          <cell r="S95" t="str">
            <v>200212</v>
          </cell>
          <cell r="T95" t="str">
            <v>PY42</v>
          </cell>
          <cell r="U95">
            <v>-52.6</v>
          </cell>
          <cell r="V95" t="str">
            <v>LDB</v>
          </cell>
          <cell r="W95">
            <v>0</v>
          </cell>
          <cell r="X95" t="str">
            <v>SHR</v>
          </cell>
          <cell r="Y95">
            <v>0</v>
          </cell>
          <cell r="Z95">
            <v>0</v>
          </cell>
          <cell r="AA95" t="str">
            <v>PYP</v>
          </cell>
          <cell r="AB95" t="str">
            <v xml:space="preserve"> 0000026</v>
          </cell>
          <cell r="AC95" t="str">
            <v>PYL</v>
          </cell>
          <cell r="AD95" t="str">
            <v>004399</v>
          </cell>
          <cell r="AE95" t="str">
            <v>EMP</v>
          </cell>
          <cell r="AF95" t="str">
            <v>28454</v>
          </cell>
          <cell r="AG95" t="str">
            <v>JUL</v>
          </cell>
          <cell r="AH95" t="str">
            <v xml:space="preserve"> 000.00</v>
          </cell>
          <cell r="AI95" t="str">
            <v>BCH</v>
          </cell>
          <cell r="AJ95" t="str">
            <v>979</v>
          </cell>
          <cell r="AK95" t="str">
            <v>CLS</v>
          </cell>
          <cell r="AL95" t="str">
            <v>R437</v>
          </cell>
          <cell r="AM95" t="str">
            <v>DTA</v>
          </cell>
          <cell r="AN95" t="str">
            <v xml:space="preserve"> 00000000000.00</v>
          </cell>
          <cell r="AO95" t="str">
            <v>DTH</v>
          </cell>
          <cell r="AP95" t="str">
            <v xml:space="preserve"> 00000000000.00</v>
          </cell>
          <cell r="AV95" t="str">
            <v>000000000</v>
          </cell>
          <cell r="AW95" t="str">
            <v>000</v>
          </cell>
          <cell r="AX95" t="str">
            <v>00</v>
          </cell>
          <cell r="AY95" t="str">
            <v>0</v>
          </cell>
          <cell r="AZ95" t="str">
            <v>FPL Fibernet</v>
          </cell>
        </row>
        <row r="96">
          <cell r="A96" t="str">
            <v>107100</v>
          </cell>
          <cell r="B96" t="str">
            <v>0399</v>
          </cell>
          <cell r="C96" t="str">
            <v>01066</v>
          </cell>
          <cell r="D96" t="str">
            <v>OMC000</v>
          </cell>
          <cell r="E96" t="str">
            <v>399000</v>
          </cell>
          <cell r="F96" t="str">
            <v>0821</v>
          </cell>
          <cell r="G96" t="str">
            <v>36000</v>
          </cell>
          <cell r="H96" t="str">
            <v>A</v>
          </cell>
          <cell r="I96" t="str">
            <v>00000041</v>
          </cell>
          <cell r="J96">
            <v>95</v>
          </cell>
          <cell r="K96">
            <v>399</v>
          </cell>
          <cell r="L96">
            <v>3218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0821</v>
          </cell>
          <cell r="R96" t="str">
            <v>36000</v>
          </cell>
          <cell r="S96" t="str">
            <v>200212</v>
          </cell>
          <cell r="T96" t="str">
            <v>PY42</v>
          </cell>
          <cell r="U96">
            <v>-57.31</v>
          </cell>
          <cell r="V96" t="str">
            <v>LDB</v>
          </cell>
          <cell r="W96">
            <v>0</v>
          </cell>
          <cell r="X96" t="str">
            <v>SHR</v>
          </cell>
          <cell r="Y96">
            <v>0</v>
          </cell>
          <cell r="Z96">
            <v>0</v>
          </cell>
          <cell r="AA96" t="str">
            <v>PYP</v>
          </cell>
          <cell r="AB96" t="str">
            <v xml:space="preserve"> 0000025</v>
          </cell>
          <cell r="AC96" t="str">
            <v>PYL</v>
          </cell>
          <cell r="AD96" t="str">
            <v>004399</v>
          </cell>
          <cell r="AE96" t="str">
            <v>EMP</v>
          </cell>
          <cell r="AF96" t="str">
            <v>27026</v>
          </cell>
          <cell r="AG96" t="str">
            <v>JUL</v>
          </cell>
          <cell r="AH96" t="str">
            <v xml:space="preserve"> 000.00</v>
          </cell>
          <cell r="AI96" t="str">
            <v>BCH</v>
          </cell>
          <cell r="AJ96" t="str">
            <v>979</v>
          </cell>
          <cell r="AK96" t="str">
            <v>CLS</v>
          </cell>
          <cell r="AL96" t="str">
            <v>R445</v>
          </cell>
          <cell r="AM96" t="str">
            <v>DTA</v>
          </cell>
          <cell r="AN96" t="str">
            <v xml:space="preserve"> 00000000000.00</v>
          </cell>
          <cell r="AO96" t="str">
            <v>DTH</v>
          </cell>
          <cell r="AP96" t="str">
            <v xml:space="preserve"> 00000000000.00</v>
          </cell>
          <cell r="AV96" t="str">
            <v>000000000</v>
          </cell>
          <cell r="AW96" t="str">
            <v>000</v>
          </cell>
          <cell r="AX96" t="str">
            <v>00</v>
          </cell>
          <cell r="AY96" t="str">
            <v>0</v>
          </cell>
          <cell r="AZ96" t="str">
            <v>FPL Fibernet</v>
          </cell>
        </row>
        <row r="97">
          <cell r="A97" t="str">
            <v>107100</v>
          </cell>
          <cell r="B97" t="str">
            <v>0399</v>
          </cell>
          <cell r="C97" t="str">
            <v>01066</v>
          </cell>
          <cell r="D97" t="str">
            <v>OMC000</v>
          </cell>
          <cell r="E97" t="str">
            <v>399000</v>
          </cell>
          <cell r="F97" t="str">
            <v>0821</v>
          </cell>
          <cell r="G97" t="str">
            <v>36000</v>
          </cell>
          <cell r="H97" t="str">
            <v>A</v>
          </cell>
          <cell r="I97" t="str">
            <v>00000041</v>
          </cell>
          <cell r="J97">
            <v>95</v>
          </cell>
          <cell r="K97">
            <v>399</v>
          </cell>
          <cell r="L97">
            <v>3218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0821</v>
          </cell>
          <cell r="R97" t="str">
            <v>36000</v>
          </cell>
          <cell r="S97" t="str">
            <v>200212</v>
          </cell>
          <cell r="T97" t="str">
            <v>PY42</v>
          </cell>
          <cell r="U97">
            <v>-57.31</v>
          </cell>
          <cell r="V97" t="str">
            <v>LDB</v>
          </cell>
          <cell r="W97">
            <v>0</v>
          </cell>
          <cell r="X97" t="str">
            <v>SHR</v>
          </cell>
          <cell r="Y97">
            <v>0</v>
          </cell>
          <cell r="Z97">
            <v>0</v>
          </cell>
          <cell r="AA97" t="str">
            <v>PYP</v>
          </cell>
          <cell r="AB97" t="str">
            <v xml:space="preserve"> 0000026</v>
          </cell>
          <cell r="AC97" t="str">
            <v>PYL</v>
          </cell>
          <cell r="AD97" t="str">
            <v>004399</v>
          </cell>
          <cell r="AE97" t="str">
            <v>EMP</v>
          </cell>
          <cell r="AF97" t="str">
            <v>27026</v>
          </cell>
          <cell r="AG97" t="str">
            <v>JUL</v>
          </cell>
          <cell r="AH97" t="str">
            <v xml:space="preserve"> 000.00</v>
          </cell>
          <cell r="AI97" t="str">
            <v>BCH</v>
          </cell>
          <cell r="AJ97" t="str">
            <v>979</v>
          </cell>
          <cell r="AK97" t="str">
            <v>CLS</v>
          </cell>
          <cell r="AL97" t="str">
            <v>R445</v>
          </cell>
          <cell r="AM97" t="str">
            <v>DTA</v>
          </cell>
          <cell r="AN97" t="str">
            <v xml:space="preserve"> 00000000000.00</v>
          </cell>
          <cell r="AO97" t="str">
            <v>DTH</v>
          </cell>
          <cell r="AP97" t="str">
            <v xml:space="preserve"> 00000000000.00</v>
          </cell>
          <cell r="AV97" t="str">
            <v>000000000</v>
          </cell>
          <cell r="AW97" t="str">
            <v>000</v>
          </cell>
          <cell r="AX97" t="str">
            <v>00</v>
          </cell>
          <cell r="AY97" t="str">
            <v>0</v>
          </cell>
          <cell r="AZ97" t="str">
            <v>FPL Fibernet</v>
          </cell>
        </row>
        <row r="98">
          <cell r="A98" t="str">
            <v>107100</v>
          </cell>
          <cell r="B98" t="str">
            <v>0399</v>
          </cell>
          <cell r="C98" t="str">
            <v>01066</v>
          </cell>
          <cell r="D98" t="str">
            <v>OMC000</v>
          </cell>
          <cell r="E98" t="str">
            <v>399000</v>
          </cell>
          <cell r="F98" t="str">
            <v>0821</v>
          </cell>
          <cell r="G98" t="str">
            <v>36000</v>
          </cell>
          <cell r="H98" t="str">
            <v>A</v>
          </cell>
          <cell r="I98" t="str">
            <v>00000041</v>
          </cell>
          <cell r="J98">
            <v>95</v>
          </cell>
          <cell r="K98">
            <v>399</v>
          </cell>
          <cell r="L98">
            <v>3218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0821</v>
          </cell>
          <cell r="R98" t="str">
            <v>36000</v>
          </cell>
          <cell r="S98" t="str">
            <v>200212</v>
          </cell>
          <cell r="T98" t="str">
            <v>PY42</v>
          </cell>
          <cell r="U98">
            <v>-83.36</v>
          </cell>
          <cell r="V98" t="str">
            <v>LDB</v>
          </cell>
          <cell r="W98">
            <v>0</v>
          </cell>
          <cell r="X98" t="str">
            <v>SHR</v>
          </cell>
          <cell r="Y98">
            <v>0</v>
          </cell>
          <cell r="Z98">
            <v>0</v>
          </cell>
          <cell r="AA98" t="str">
            <v>PYP</v>
          </cell>
          <cell r="AB98" t="str">
            <v xml:space="preserve"> 0000025</v>
          </cell>
          <cell r="AC98" t="str">
            <v>PYL</v>
          </cell>
          <cell r="AD98" t="str">
            <v>003054</v>
          </cell>
          <cell r="AE98" t="str">
            <v>EMP</v>
          </cell>
          <cell r="AF98" t="str">
            <v>04875</v>
          </cell>
          <cell r="AG98" t="str">
            <v>JUL</v>
          </cell>
          <cell r="AH98" t="str">
            <v xml:space="preserve"> 000.00</v>
          </cell>
          <cell r="AI98" t="str">
            <v>BCH</v>
          </cell>
          <cell r="AJ98" t="str">
            <v>979</v>
          </cell>
          <cell r="AK98" t="str">
            <v>CLS</v>
          </cell>
          <cell r="AL98" t="str">
            <v>R447</v>
          </cell>
          <cell r="AM98" t="str">
            <v>DTA</v>
          </cell>
          <cell r="AN98" t="str">
            <v xml:space="preserve"> 00000000000.00</v>
          </cell>
          <cell r="AO98" t="str">
            <v>DTH</v>
          </cell>
          <cell r="AP98" t="str">
            <v xml:space="preserve"> 00000000000.00</v>
          </cell>
          <cell r="AV98" t="str">
            <v>000000000</v>
          </cell>
          <cell r="AW98" t="str">
            <v>000</v>
          </cell>
          <cell r="AX98" t="str">
            <v>00</v>
          </cell>
          <cell r="AY98" t="str">
            <v>0</v>
          </cell>
          <cell r="AZ98" t="str">
            <v>FPL Fibernet</v>
          </cell>
        </row>
        <row r="99">
          <cell r="A99" t="str">
            <v>107100</v>
          </cell>
          <cell r="B99" t="str">
            <v>0399</v>
          </cell>
          <cell r="C99" t="str">
            <v>01066</v>
          </cell>
          <cell r="D99" t="str">
            <v>OMC000</v>
          </cell>
          <cell r="E99" t="str">
            <v>399000</v>
          </cell>
          <cell r="F99" t="str">
            <v>0821</v>
          </cell>
          <cell r="G99" t="str">
            <v>36000</v>
          </cell>
          <cell r="H99" t="str">
            <v>A</v>
          </cell>
          <cell r="I99" t="str">
            <v>00000041</v>
          </cell>
          <cell r="J99">
            <v>95</v>
          </cell>
          <cell r="K99">
            <v>399</v>
          </cell>
          <cell r="L99">
            <v>3218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 t="str">
            <v>0821</v>
          </cell>
          <cell r="R99" t="str">
            <v>36000</v>
          </cell>
          <cell r="S99" t="str">
            <v>200212</v>
          </cell>
          <cell r="T99" t="str">
            <v>PY42</v>
          </cell>
          <cell r="U99">
            <v>-83.36</v>
          </cell>
          <cell r="V99" t="str">
            <v>LDB</v>
          </cell>
          <cell r="W99">
            <v>0</v>
          </cell>
          <cell r="X99" t="str">
            <v>SHR</v>
          </cell>
          <cell r="Y99">
            <v>0</v>
          </cell>
          <cell r="Z99">
            <v>0</v>
          </cell>
          <cell r="AA99" t="str">
            <v>PYP</v>
          </cell>
          <cell r="AB99" t="str">
            <v xml:space="preserve"> 0000026</v>
          </cell>
          <cell r="AC99" t="str">
            <v>PYL</v>
          </cell>
          <cell r="AD99" t="str">
            <v>003054</v>
          </cell>
          <cell r="AE99" t="str">
            <v>EMP</v>
          </cell>
          <cell r="AF99" t="str">
            <v>04875</v>
          </cell>
          <cell r="AG99" t="str">
            <v>JUL</v>
          </cell>
          <cell r="AH99" t="str">
            <v xml:space="preserve"> 000.00</v>
          </cell>
          <cell r="AI99" t="str">
            <v>BCH</v>
          </cell>
          <cell r="AJ99" t="str">
            <v>979</v>
          </cell>
          <cell r="AK99" t="str">
            <v>CLS</v>
          </cell>
          <cell r="AL99" t="str">
            <v>R447</v>
          </cell>
          <cell r="AM99" t="str">
            <v>DTA</v>
          </cell>
          <cell r="AN99" t="str">
            <v xml:space="preserve"> 00000000000.00</v>
          </cell>
          <cell r="AO99" t="str">
            <v>DTH</v>
          </cell>
          <cell r="AP99" t="str">
            <v xml:space="preserve"> 00000000000.00</v>
          </cell>
          <cell r="AV99" t="str">
            <v>000000000</v>
          </cell>
          <cell r="AW99" t="str">
            <v>000</v>
          </cell>
          <cell r="AX99" t="str">
            <v>00</v>
          </cell>
          <cell r="AY99" t="str">
            <v>0</v>
          </cell>
          <cell r="AZ99" t="str">
            <v>FPL Fibernet</v>
          </cell>
        </row>
        <row r="100">
          <cell r="A100" t="str">
            <v>107100</v>
          </cell>
          <cell r="B100" t="str">
            <v>0399</v>
          </cell>
          <cell r="C100" t="str">
            <v>01066</v>
          </cell>
          <cell r="D100" t="str">
            <v>OMC000</v>
          </cell>
          <cell r="E100" t="str">
            <v>399000</v>
          </cell>
          <cell r="F100" t="str">
            <v>0901</v>
          </cell>
          <cell r="G100" t="str">
            <v>52450</v>
          </cell>
          <cell r="H100" t="str">
            <v>A</v>
          </cell>
          <cell r="I100" t="str">
            <v>00000041</v>
          </cell>
          <cell r="J100">
            <v>95</v>
          </cell>
          <cell r="K100">
            <v>399</v>
          </cell>
          <cell r="L100">
            <v>3218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0901</v>
          </cell>
          <cell r="R100" t="str">
            <v>52450</v>
          </cell>
          <cell r="S100" t="str">
            <v>200212</v>
          </cell>
          <cell r="T100" t="str">
            <v>SA01</v>
          </cell>
          <cell r="U100">
            <v>15</v>
          </cell>
          <cell r="W100">
            <v>0</v>
          </cell>
          <cell r="Y100">
            <v>0</v>
          </cell>
          <cell r="Z100">
            <v>0</v>
          </cell>
          <cell r="AA100" t="str">
            <v>BCH</v>
          </cell>
          <cell r="AB100" t="str">
            <v>450002361</v>
          </cell>
          <cell r="AC100" t="str">
            <v>PO#</v>
          </cell>
          <cell r="AE100" t="str">
            <v>S/R</v>
          </cell>
          <cell r="AI100" t="str">
            <v>PYN</v>
          </cell>
          <cell r="AJ100" t="str">
            <v>LOPEZ-GUERRERO A</v>
          </cell>
          <cell r="AK100" t="str">
            <v>VND</v>
          </cell>
          <cell r="AL100" t="str">
            <v>592927026</v>
          </cell>
          <cell r="AM100" t="str">
            <v>FAC</v>
          </cell>
          <cell r="AN100" t="str">
            <v>000</v>
          </cell>
          <cell r="AQ100" t="str">
            <v>NVD</v>
          </cell>
          <cell r="AR100" t="str">
            <v>2002-12-</v>
          </cell>
          <cell r="AU100" t="str">
            <v>A LOPEZ MEALS       LOPEZ-GUERRERO A    1900003484</v>
          </cell>
          <cell r="AV100" t="str">
            <v>WF-BATCH</v>
          </cell>
          <cell r="AW100" t="str">
            <v>000</v>
          </cell>
          <cell r="AX100" t="str">
            <v>00</v>
          </cell>
          <cell r="AY100" t="str">
            <v>0</v>
          </cell>
          <cell r="AZ100" t="str">
            <v>FPL Fibernet</v>
          </cell>
        </row>
        <row r="101">
          <cell r="A101" t="str">
            <v>107100</v>
          </cell>
          <cell r="B101" t="str">
            <v>0399</v>
          </cell>
          <cell r="C101" t="str">
            <v>01066</v>
          </cell>
          <cell r="D101" t="str">
            <v>OMC000</v>
          </cell>
          <cell r="E101" t="str">
            <v>399000</v>
          </cell>
          <cell r="F101" t="str">
            <v>0901</v>
          </cell>
          <cell r="G101" t="str">
            <v>52450</v>
          </cell>
          <cell r="H101" t="str">
            <v>A</v>
          </cell>
          <cell r="I101" t="str">
            <v>00000041</v>
          </cell>
          <cell r="J101">
            <v>95</v>
          </cell>
          <cell r="K101">
            <v>399</v>
          </cell>
          <cell r="L101">
            <v>3218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 t="str">
            <v>0901</v>
          </cell>
          <cell r="R101" t="str">
            <v>52450</v>
          </cell>
          <cell r="S101" t="str">
            <v>200212</v>
          </cell>
          <cell r="T101" t="str">
            <v>SA01</v>
          </cell>
          <cell r="U101">
            <v>116.8</v>
          </cell>
          <cell r="W101">
            <v>0</v>
          </cell>
          <cell r="Y101">
            <v>0</v>
          </cell>
          <cell r="Z101">
            <v>0</v>
          </cell>
          <cell r="AA101" t="str">
            <v>BCH</v>
          </cell>
          <cell r="AB101" t="str">
            <v>450002350</v>
          </cell>
          <cell r="AC101" t="str">
            <v>PO#</v>
          </cell>
          <cell r="AE101" t="str">
            <v>S/R</v>
          </cell>
          <cell r="AI101" t="str">
            <v>PYN</v>
          </cell>
          <cell r="AJ101" t="str">
            <v>WOLFSON L</v>
          </cell>
          <cell r="AK101" t="str">
            <v>VND</v>
          </cell>
          <cell r="AL101" t="str">
            <v>266735412</v>
          </cell>
          <cell r="AM101" t="str">
            <v>FAC</v>
          </cell>
          <cell r="AN101" t="str">
            <v>000</v>
          </cell>
          <cell r="AQ101" t="str">
            <v>NVD</v>
          </cell>
          <cell r="AR101" t="str">
            <v>2002-12-</v>
          </cell>
          <cell r="AU101" t="str">
            <v>L WOLFSON MEALS     WOLFSON L           1900003320</v>
          </cell>
          <cell r="AV101" t="str">
            <v>WF-BATCH</v>
          </cell>
          <cell r="AW101" t="str">
            <v>000</v>
          </cell>
          <cell r="AX101" t="str">
            <v>00</v>
          </cell>
          <cell r="AY101" t="str">
            <v>0</v>
          </cell>
          <cell r="AZ101" t="str">
            <v>FPL Fibernet</v>
          </cell>
        </row>
        <row r="102">
          <cell r="A102" t="str">
            <v>107100</v>
          </cell>
          <cell r="B102" t="str">
            <v>0399</v>
          </cell>
          <cell r="C102" t="str">
            <v>01066</v>
          </cell>
          <cell r="D102" t="str">
            <v>OMC000</v>
          </cell>
          <cell r="E102" t="str">
            <v>399000</v>
          </cell>
          <cell r="F102" t="str">
            <v>0902</v>
          </cell>
          <cell r="G102" t="str">
            <v>52450</v>
          </cell>
          <cell r="H102" t="str">
            <v>A</v>
          </cell>
          <cell r="I102" t="str">
            <v>00000041</v>
          </cell>
          <cell r="J102">
            <v>95</v>
          </cell>
          <cell r="K102">
            <v>399</v>
          </cell>
          <cell r="L102">
            <v>3218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0902</v>
          </cell>
          <cell r="R102" t="str">
            <v>52450</v>
          </cell>
          <cell r="S102" t="str">
            <v>200212</v>
          </cell>
          <cell r="T102" t="str">
            <v>SA01</v>
          </cell>
          <cell r="U102">
            <v>126.67</v>
          </cell>
          <cell r="W102">
            <v>0</v>
          </cell>
          <cell r="Y102">
            <v>0</v>
          </cell>
          <cell r="Z102">
            <v>0</v>
          </cell>
          <cell r="AA102" t="str">
            <v>BCH</v>
          </cell>
          <cell r="AB102" t="str">
            <v>450002350</v>
          </cell>
          <cell r="AC102" t="str">
            <v>PO#</v>
          </cell>
          <cell r="AE102" t="str">
            <v>S/R</v>
          </cell>
          <cell r="AI102" t="str">
            <v>PYN</v>
          </cell>
          <cell r="AJ102" t="str">
            <v>WOLFSON L</v>
          </cell>
          <cell r="AK102" t="str">
            <v>VND</v>
          </cell>
          <cell r="AL102" t="str">
            <v>266735412</v>
          </cell>
          <cell r="AM102" t="str">
            <v>FAC</v>
          </cell>
          <cell r="AN102" t="str">
            <v>000</v>
          </cell>
          <cell r="AQ102" t="str">
            <v>NVD</v>
          </cell>
          <cell r="AR102" t="str">
            <v>2002-12-</v>
          </cell>
          <cell r="AU102" t="str">
            <v>L WOLFSON HOTEL     WOLFSON L           1900003320</v>
          </cell>
          <cell r="AV102" t="str">
            <v>WF-BATCH</v>
          </cell>
          <cell r="AW102" t="str">
            <v>000</v>
          </cell>
          <cell r="AX102" t="str">
            <v>00</v>
          </cell>
          <cell r="AY102" t="str">
            <v>0</v>
          </cell>
          <cell r="AZ102" t="str">
            <v>FPL Fibernet</v>
          </cell>
        </row>
        <row r="103">
          <cell r="A103" t="str">
            <v>107100</v>
          </cell>
          <cell r="B103" t="str">
            <v>0399</v>
          </cell>
          <cell r="C103" t="str">
            <v>01066</v>
          </cell>
          <cell r="D103" t="str">
            <v>OMC000</v>
          </cell>
          <cell r="E103" t="str">
            <v>399000</v>
          </cell>
          <cell r="F103" t="str">
            <v>0903</v>
          </cell>
          <cell r="G103" t="str">
            <v>52450</v>
          </cell>
          <cell r="H103" t="str">
            <v>A</v>
          </cell>
          <cell r="I103" t="str">
            <v>00000041</v>
          </cell>
          <cell r="J103">
            <v>95</v>
          </cell>
          <cell r="K103">
            <v>399</v>
          </cell>
          <cell r="L103">
            <v>3218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 t="str">
            <v>0903</v>
          </cell>
          <cell r="R103" t="str">
            <v>52450</v>
          </cell>
          <cell r="S103" t="str">
            <v>200212</v>
          </cell>
          <cell r="T103" t="str">
            <v>SA01</v>
          </cell>
          <cell r="U103">
            <v>5.5</v>
          </cell>
          <cell r="W103">
            <v>0</v>
          </cell>
          <cell r="Y103">
            <v>0</v>
          </cell>
          <cell r="Z103">
            <v>0</v>
          </cell>
          <cell r="AA103" t="str">
            <v>BCH</v>
          </cell>
          <cell r="AB103" t="str">
            <v>450002361</v>
          </cell>
          <cell r="AC103" t="str">
            <v>PO#</v>
          </cell>
          <cell r="AE103" t="str">
            <v>S/R</v>
          </cell>
          <cell r="AI103" t="str">
            <v>PYN</v>
          </cell>
          <cell r="AJ103" t="str">
            <v>LOPEZ-GUERRERO A</v>
          </cell>
          <cell r="AK103" t="str">
            <v>VND</v>
          </cell>
          <cell r="AL103" t="str">
            <v>592927026</v>
          </cell>
          <cell r="AM103" t="str">
            <v>FAC</v>
          </cell>
          <cell r="AN103" t="str">
            <v>000</v>
          </cell>
          <cell r="AQ103" t="str">
            <v>NVD</v>
          </cell>
          <cell r="AR103" t="str">
            <v>2002-12-</v>
          </cell>
          <cell r="AU103" t="str">
            <v>A LOPEZ AIR FARE    LOPEZ-GUERRERO A    1900003484</v>
          </cell>
          <cell r="AV103" t="str">
            <v>WF-BATCH</v>
          </cell>
          <cell r="AW103" t="str">
            <v>000</v>
          </cell>
          <cell r="AX103" t="str">
            <v>00</v>
          </cell>
          <cell r="AY103" t="str">
            <v>0</v>
          </cell>
          <cell r="AZ103" t="str">
            <v>FPL Fibernet</v>
          </cell>
        </row>
        <row r="104">
          <cell r="A104" t="str">
            <v>107100</v>
          </cell>
          <cell r="B104" t="str">
            <v>0399</v>
          </cell>
          <cell r="C104" t="str">
            <v>01066</v>
          </cell>
          <cell r="D104" t="str">
            <v>OMC000</v>
          </cell>
          <cell r="E104" t="str">
            <v>399000</v>
          </cell>
          <cell r="F104" t="str">
            <v>0903</v>
          </cell>
          <cell r="G104" t="str">
            <v>52450</v>
          </cell>
          <cell r="H104" t="str">
            <v>A</v>
          </cell>
          <cell r="I104" t="str">
            <v>00000041</v>
          </cell>
          <cell r="J104">
            <v>95</v>
          </cell>
          <cell r="K104">
            <v>399</v>
          </cell>
          <cell r="L104">
            <v>3218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 t="str">
            <v>0903</v>
          </cell>
          <cell r="R104" t="str">
            <v>52450</v>
          </cell>
          <cell r="S104" t="str">
            <v>200212</v>
          </cell>
          <cell r="T104" t="str">
            <v>SA01</v>
          </cell>
          <cell r="U104">
            <v>169</v>
          </cell>
          <cell r="W104">
            <v>0</v>
          </cell>
          <cell r="Y104">
            <v>0</v>
          </cell>
          <cell r="Z104">
            <v>0</v>
          </cell>
          <cell r="AA104" t="str">
            <v>BCH</v>
          </cell>
          <cell r="AB104" t="str">
            <v>450002350</v>
          </cell>
          <cell r="AC104" t="str">
            <v>PO#</v>
          </cell>
          <cell r="AE104" t="str">
            <v>S/R</v>
          </cell>
          <cell r="AI104" t="str">
            <v>PYN</v>
          </cell>
          <cell r="AJ104" t="str">
            <v>WOLFSON L</v>
          </cell>
          <cell r="AK104" t="str">
            <v>VND</v>
          </cell>
          <cell r="AL104" t="str">
            <v>266735412</v>
          </cell>
          <cell r="AM104" t="str">
            <v>FAC</v>
          </cell>
          <cell r="AN104" t="str">
            <v>000</v>
          </cell>
          <cell r="AQ104" t="str">
            <v>NVD</v>
          </cell>
          <cell r="AR104" t="str">
            <v>2002-12-</v>
          </cell>
          <cell r="AU104" t="str">
            <v>L WOLFSON AIR FARE  WOLFSON L           1900003320</v>
          </cell>
          <cell r="AV104" t="str">
            <v>WF-BATCH</v>
          </cell>
          <cell r="AW104" t="str">
            <v>000</v>
          </cell>
          <cell r="AX104" t="str">
            <v>00</v>
          </cell>
          <cell r="AY104" t="str">
            <v>0</v>
          </cell>
          <cell r="AZ104" t="str">
            <v>FPL Fibernet</v>
          </cell>
        </row>
        <row r="105">
          <cell r="A105" t="str">
            <v>107100</v>
          </cell>
          <cell r="B105" t="str">
            <v>0382</v>
          </cell>
          <cell r="C105" t="str">
            <v>01066</v>
          </cell>
          <cell r="D105" t="str">
            <v>OMC000</v>
          </cell>
          <cell r="E105" t="str">
            <v>382000</v>
          </cell>
          <cell r="F105" t="str">
            <v>0625</v>
          </cell>
          <cell r="G105" t="str">
            <v>52450</v>
          </cell>
          <cell r="H105" t="str">
            <v>A</v>
          </cell>
          <cell r="I105" t="str">
            <v>00000041</v>
          </cell>
          <cell r="J105">
            <v>95</v>
          </cell>
          <cell r="K105">
            <v>382</v>
          </cell>
          <cell r="L105">
            <v>3219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 t="str">
            <v>0625</v>
          </cell>
          <cell r="R105" t="str">
            <v>52450</v>
          </cell>
          <cell r="S105" t="str">
            <v>200212</v>
          </cell>
          <cell r="T105" t="str">
            <v>SA01</v>
          </cell>
          <cell r="U105">
            <v>13.78</v>
          </cell>
          <cell r="W105">
            <v>0</v>
          </cell>
          <cell r="Y105">
            <v>0</v>
          </cell>
          <cell r="Z105">
            <v>0</v>
          </cell>
          <cell r="AA105" t="str">
            <v>BCH</v>
          </cell>
          <cell r="AB105" t="str">
            <v>450002350</v>
          </cell>
          <cell r="AC105" t="str">
            <v>PO#</v>
          </cell>
          <cell r="AE105" t="str">
            <v>S/R</v>
          </cell>
          <cell r="AI105" t="str">
            <v>PYN</v>
          </cell>
          <cell r="AJ105" t="str">
            <v>CAJIGAS R C</v>
          </cell>
          <cell r="AK105" t="str">
            <v>VND</v>
          </cell>
          <cell r="AL105" t="str">
            <v>264370702</v>
          </cell>
          <cell r="AM105" t="str">
            <v>FAC</v>
          </cell>
          <cell r="AN105" t="str">
            <v>000</v>
          </cell>
          <cell r="AQ105" t="str">
            <v>NVD</v>
          </cell>
          <cell r="AR105" t="str">
            <v>2002-12-</v>
          </cell>
          <cell r="AU105" t="str">
            <v>R CAJIGAS MISC      CAJIGAS R C         1900003317</v>
          </cell>
          <cell r="AV105" t="str">
            <v>WF-BATCH</v>
          </cell>
          <cell r="AW105" t="str">
            <v>000</v>
          </cell>
          <cell r="AX105" t="str">
            <v>00</v>
          </cell>
          <cell r="AY105" t="str">
            <v>0</v>
          </cell>
          <cell r="AZ105" t="str">
            <v>FPL Fibernet</v>
          </cell>
        </row>
        <row r="106">
          <cell r="A106" t="str">
            <v>107100</v>
          </cell>
          <cell r="B106" t="str">
            <v>0382</v>
          </cell>
          <cell r="C106" t="str">
            <v>01066</v>
          </cell>
          <cell r="D106" t="str">
            <v>OMC000</v>
          </cell>
          <cell r="E106" t="str">
            <v>382000</v>
          </cell>
          <cell r="F106" t="str">
            <v>0629</v>
          </cell>
          <cell r="G106" t="str">
            <v>52450</v>
          </cell>
          <cell r="H106" t="str">
            <v>A</v>
          </cell>
          <cell r="I106" t="str">
            <v>00000041</v>
          </cell>
          <cell r="J106">
            <v>95</v>
          </cell>
          <cell r="K106">
            <v>382</v>
          </cell>
          <cell r="L106">
            <v>3219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 t="str">
            <v>0629</v>
          </cell>
          <cell r="R106" t="str">
            <v>52450</v>
          </cell>
          <cell r="S106" t="str">
            <v>200212</v>
          </cell>
          <cell r="T106" t="str">
            <v>SA01</v>
          </cell>
          <cell r="U106">
            <v>8.51</v>
          </cell>
          <cell r="W106">
            <v>0</v>
          </cell>
          <cell r="Y106">
            <v>0</v>
          </cell>
          <cell r="Z106">
            <v>0</v>
          </cell>
          <cell r="AA106" t="str">
            <v>BCH</v>
          </cell>
          <cell r="AB106" t="str">
            <v>450002337</v>
          </cell>
          <cell r="AC106" t="str">
            <v>PO#</v>
          </cell>
          <cell r="AE106" t="str">
            <v>S/R</v>
          </cell>
          <cell r="AI106" t="str">
            <v>PYN</v>
          </cell>
          <cell r="AJ106" t="str">
            <v>US BANK NATIONAL ASSOCIAT</v>
          </cell>
          <cell r="AK106" t="str">
            <v>VND</v>
          </cell>
          <cell r="AL106" t="str">
            <v>411881896</v>
          </cell>
          <cell r="AM106" t="str">
            <v>FAC</v>
          </cell>
          <cell r="AN106" t="str">
            <v>000</v>
          </cell>
          <cell r="AQ106" t="str">
            <v>NVD</v>
          </cell>
          <cell r="AR106" t="str">
            <v>2002-09-</v>
          </cell>
          <cell r="AU106" t="str">
            <v>4246044100408099    US BANK NATIONAL ASS1900003263</v>
          </cell>
          <cell r="AV106" t="str">
            <v>WF-BATCH</v>
          </cell>
          <cell r="AW106" t="str">
            <v>000</v>
          </cell>
          <cell r="AX106" t="str">
            <v>00</v>
          </cell>
          <cell r="AY106" t="str">
            <v>0</v>
          </cell>
          <cell r="AZ106" t="str">
            <v>FPL Fibernet</v>
          </cell>
        </row>
        <row r="107">
          <cell r="A107" t="str">
            <v>107100</v>
          </cell>
          <cell r="B107" t="str">
            <v>0382</v>
          </cell>
          <cell r="C107" t="str">
            <v>01066</v>
          </cell>
          <cell r="D107" t="str">
            <v>OMC000</v>
          </cell>
          <cell r="E107" t="str">
            <v>382000</v>
          </cell>
          <cell r="F107" t="str">
            <v>0642</v>
          </cell>
          <cell r="G107" t="str">
            <v>52450</v>
          </cell>
          <cell r="H107" t="str">
            <v>A</v>
          </cell>
          <cell r="I107" t="str">
            <v>00000041</v>
          </cell>
          <cell r="J107">
            <v>95</v>
          </cell>
          <cell r="K107">
            <v>382</v>
          </cell>
          <cell r="L107">
            <v>3219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0642</v>
          </cell>
          <cell r="R107" t="str">
            <v>52450</v>
          </cell>
          <cell r="S107" t="str">
            <v>200212</v>
          </cell>
          <cell r="T107" t="str">
            <v>SA01</v>
          </cell>
          <cell r="U107">
            <v>879.45</v>
          </cell>
          <cell r="W107">
            <v>0</v>
          </cell>
          <cell r="Y107">
            <v>0</v>
          </cell>
          <cell r="Z107">
            <v>0</v>
          </cell>
          <cell r="AA107" t="str">
            <v>BCH</v>
          </cell>
          <cell r="AB107" t="str">
            <v>450002338</v>
          </cell>
          <cell r="AC107" t="str">
            <v>PO#</v>
          </cell>
          <cell r="AE107" t="str">
            <v>S/R</v>
          </cell>
          <cell r="AI107" t="str">
            <v>PYN</v>
          </cell>
          <cell r="AJ107" t="str">
            <v>FLORIDA POWER &amp; LIGHT CO</v>
          </cell>
          <cell r="AK107" t="str">
            <v>VND</v>
          </cell>
          <cell r="AL107" t="str">
            <v>590247775</v>
          </cell>
          <cell r="AM107" t="str">
            <v>FAC</v>
          </cell>
          <cell r="AN107" t="str">
            <v>000</v>
          </cell>
          <cell r="AQ107" t="str">
            <v>NVD</v>
          </cell>
          <cell r="AR107" t="str">
            <v>2002-11-</v>
          </cell>
          <cell r="AU107" t="str">
            <v>519873-25401 DEC    FLORIDA POWER &amp; LIGH1900003272</v>
          </cell>
          <cell r="AV107" t="str">
            <v>WF-BATCH</v>
          </cell>
          <cell r="AW107" t="str">
            <v>000</v>
          </cell>
          <cell r="AX107" t="str">
            <v>00</v>
          </cell>
          <cell r="AY107" t="str">
            <v>0</v>
          </cell>
          <cell r="AZ107" t="str">
            <v>FPL Fibernet</v>
          </cell>
        </row>
        <row r="108">
          <cell r="A108" t="str">
            <v>107100</v>
          </cell>
          <cell r="B108" t="str">
            <v>0382</v>
          </cell>
          <cell r="C108" t="str">
            <v>01066</v>
          </cell>
          <cell r="D108" t="str">
            <v>OMC000</v>
          </cell>
          <cell r="E108" t="str">
            <v>382000</v>
          </cell>
          <cell r="F108" t="str">
            <v>0662</v>
          </cell>
          <cell r="G108" t="str">
            <v>52450</v>
          </cell>
          <cell r="H108" t="str">
            <v>A</v>
          </cell>
          <cell r="I108" t="str">
            <v>00000041</v>
          </cell>
          <cell r="J108">
            <v>95</v>
          </cell>
          <cell r="K108">
            <v>382</v>
          </cell>
          <cell r="L108">
            <v>3219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 t="str">
            <v>0662</v>
          </cell>
          <cell r="R108" t="str">
            <v>52450</v>
          </cell>
          <cell r="S108" t="str">
            <v>200212</v>
          </cell>
          <cell r="T108" t="str">
            <v>SA01</v>
          </cell>
          <cell r="U108">
            <v>55</v>
          </cell>
          <cell r="W108">
            <v>0</v>
          </cell>
          <cell r="Y108">
            <v>0</v>
          </cell>
          <cell r="Z108">
            <v>0</v>
          </cell>
          <cell r="AA108" t="str">
            <v>BCH</v>
          </cell>
          <cell r="AB108" t="str">
            <v>450002351</v>
          </cell>
          <cell r="AC108" t="str">
            <v>PO#</v>
          </cell>
          <cell r="AE108" t="str">
            <v>S/R</v>
          </cell>
          <cell r="AI108" t="str">
            <v>PYN</v>
          </cell>
          <cell r="AJ108" t="str">
            <v>DATA SEARCH NETWORK INC</v>
          </cell>
          <cell r="AK108" t="str">
            <v>VND</v>
          </cell>
          <cell r="AL108" t="str">
            <v>582172465</v>
          </cell>
          <cell r="AM108" t="str">
            <v>FAC</v>
          </cell>
          <cell r="AN108" t="str">
            <v>000</v>
          </cell>
          <cell r="AQ108" t="str">
            <v>NVD</v>
          </cell>
          <cell r="AR108" t="str">
            <v>2002-10-</v>
          </cell>
          <cell r="AU108" t="str">
            <v>INVOICE# 11898      DATA SEARCH NETWORK 1900003358</v>
          </cell>
          <cell r="AV108" t="str">
            <v>WF-BATCH</v>
          </cell>
          <cell r="AW108" t="str">
            <v>000</v>
          </cell>
          <cell r="AX108" t="str">
            <v>00</v>
          </cell>
          <cell r="AY108" t="str">
            <v>0</v>
          </cell>
          <cell r="AZ108" t="str">
            <v>FPL Fibernet</v>
          </cell>
        </row>
        <row r="109">
          <cell r="A109" t="str">
            <v>107100</v>
          </cell>
          <cell r="B109" t="str">
            <v>0382</v>
          </cell>
          <cell r="C109" t="str">
            <v>01066</v>
          </cell>
          <cell r="D109" t="str">
            <v>OMC000</v>
          </cell>
          <cell r="E109" t="str">
            <v>382000</v>
          </cell>
          <cell r="F109" t="str">
            <v>0662</v>
          </cell>
          <cell r="G109" t="str">
            <v>52450</v>
          </cell>
          <cell r="H109" t="str">
            <v>A</v>
          </cell>
          <cell r="I109" t="str">
            <v>00000041</v>
          </cell>
          <cell r="J109">
            <v>95</v>
          </cell>
          <cell r="K109">
            <v>382</v>
          </cell>
          <cell r="L109">
            <v>3219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 t="str">
            <v>0662</v>
          </cell>
          <cell r="R109" t="str">
            <v>52450</v>
          </cell>
          <cell r="S109" t="str">
            <v>200212</v>
          </cell>
          <cell r="T109" t="str">
            <v>SA01</v>
          </cell>
          <cell r="U109">
            <v>110</v>
          </cell>
          <cell r="W109">
            <v>0</v>
          </cell>
          <cell r="Y109">
            <v>0</v>
          </cell>
          <cell r="Z109">
            <v>0</v>
          </cell>
          <cell r="AA109" t="str">
            <v>BCH</v>
          </cell>
          <cell r="AB109" t="str">
            <v>450002351</v>
          </cell>
          <cell r="AC109" t="str">
            <v>PO#</v>
          </cell>
          <cell r="AE109" t="str">
            <v>S/R</v>
          </cell>
          <cell r="AI109" t="str">
            <v>PYN</v>
          </cell>
          <cell r="AJ109" t="str">
            <v>DATA SEARCH NETWORK INC</v>
          </cell>
          <cell r="AK109" t="str">
            <v>VND</v>
          </cell>
          <cell r="AL109" t="str">
            <v>582172465</v>
          </cell>
          <cell r="AM109" t="str">
            <v>FAC</v>
          </cell>
          <cell r="AN109" t="str">
            <v>000</v>
          </cell>
          <cell r="AQ109" t="str">
            <v>NVD</v>
          </cell>
          <cell r="AR109" t="str">
            <v>2002-10-</v>
          </cell>
          <cell r="AU109" t="str">
            <v>INVOICE# 11867      DATA SEARCH NETWORK 1900003356</v>
          </cell>
          <cell r="AV109" t="str">
            <v>WF-BATCH</v>
          </cell>
          <cell r="AW109" t="str">
            <v>000</v>
          </cell>
          <cell r="AX109" t="str">
            <v>00</v>
          </cell>
          <cell r="AY109" t="str">
            <v>0</v>
          </cell>
          <cell r="AZ109" t="str">
            <v>FPL Fibernet</v>
          </cell>
        </row>
        <row r="110">
          <cell r="A110" t="str">
            <v>107100</v>
          </cell>
          <cell r="B110" t="str">
            <v>0382</v>
          </cell>
          <cell r="C110" t="str">
            <v>01066</v>
          </cell>
          <cell r="D110" t="str">
            <v>OMC000</v>
          </cell>
          <cell r="E110" t="str">
            <v>382000</v>
          </cell>
          <cell r="F110" t="str">
            <v>0662</v>
          </cell>
          <cell r="G110" t="str">
            <v>52450</v>
          </cell>
          <cell r="H110" t="str">
            <v>A</v>
          </cell>
          <cell r="I110" t="str">
            <v>00000041</v>
          </cell>
          <cell r="J110">
            <v>95</v>
          </cell>
          <cell r="K110">
            <v>382</v>
          </cell>
          <cell r="L110">
            <v>3219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0662</v>
          </cell>
          <cell r="R110" t="str">
            <v>52450</v>
          </cell>
          <cell r="S110" t="str">
            <v>200212</v>
          </cell>
          <cell r="T110" t="str">
            <v>SA01</v>
          </cell>
          <cell r="U110">
            <v>110</v>
          </cell>
          <cell r="W110">
            <v>0</v>
          </cell>
          <cell r="Y110">
            <v>0</v>
          </cell>
          <cell r="Z110">
            <v>0</v>
          </cell>
          <cell r="AA110" t="str">
            <v>BCH</v>
          </cell>
          <cell r="AB110" t="str">
            <v>450002351</v>
          </cell>
          <cell r="AC110" t="str">
            <v>PO#</v>
          </cell>
          <cell r="AE110" t="str">
            <v>S/R</v>
          </cell>
          <cell r="AI110" t="str">
            <v>PYN</v>
          </cell>
          <cell r="AJ110" t="str">
            <v>DATA SEARCH NETWORK INC</v>
          </cell>
          <cell r="AK110" t="str">
            <v>VND</v>
          </cell>
          <cell r="AL110" t="str">
            <v>582172465</v>
          </cell>
          <cell r="AM110" t="str">
            <v>FAC</v>
          </cell>
          <cell r="AN110" t="str">
            <v>000</v>
          </cell>
          <cell r="AQ110" t="str">
            <v>NVD</v>
          </cell>
          <cell r="AR110" t="str">
            <v>2002-10-</v>
          </cell>
          <cell r="AU110" t="str">
            <v>INVOICE# 11882      DATA SEARCH NETWORK 1900003357</v>
          </cell>
          <cell r="AV110" t="str">
            <v>WF-BATCH</v>
          </cell>
          <cell r="AW110" t="str">
            <v>000</v>
          </cell>
          <cell r="AX110" t="str">
            <v>00</v>
          </cell>
          <cell r="AY110" t="str">
            <v>0</v>
          </cell>
          <cell r="AZ110" t="str">
            <v>FPL Fibernet</v>
          </cell>
        </row>
        <row r="111">
          <cell r="A111" t="str">
            <v>107100</v>
          </cell>
          <cell r="B111" t="str">
            <v>0382</v>
          </cell>
          <cell r="C111" t="str">
            <v>01066</v>
          </cell>
          <cell r="D111" t="str">
            <v>OMC000</v>
          </cell>
          <cell r="E111" t="str">
            <v>382000</v>
          </cell>
          <cell r="F111" t="str">
            <v>0676</v>
          </cell>
          <cell r="G111" t="str">
            <v>52450</v>
          </cell>
          <cell r="H111" t="str">
            <v>A</v>
          </cell>
          <cell r="I111" t="str">
            <v>00000041</v>
          </cell>
          <cell r="J111">
            <v>95</v>
          </cell>
          <cell r="K111">
            <v>382</v>
          </cell>
          <cell r="L111">
            <v>3219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 t="str">
            <v>0676</v>
          </cell>
          <cell r="R111" t="str">
            <v>52450</v>
          </cell>
          <cell r="S111" t="str">
            <v>200212</v>
          </cell>
          <cell r="T111" t="str">
            <v>SA01</v>
          </cell>
          <cell r="U111">
            <v>278.93</v>
          </cell>
          <cell r="W111">
            <v>0</v>
          </cell>
          <cell r="Y111">
            <v>0</v>
          </cell>
          <cell r="Z111">
            <v>0</v>
          </cell>
          <cell r="AA111" t="str">
            <v>BCH</v>
          </cell>
          <cell r="AB111" t="str">
            <v>450002360</v>
          </cell>
          <cell r="AC111" t="str">
            <v>PO#</v>
          </cell>
          <cell r="AE111" t="str">
            <v>S/R</v>
          </cell>
          <cell r="AI111" t="str">
            <v>PYN</v>
          </cell>
          <cell r="AJ111" t="str">
            <v>TELEPHONE TOOLS OF GEORGI</v>
          </cell>
          <cell r="AK111" t="str">
            <v>VND</v>
          </cell>
          <cell r="AL111" t="str">
            <v>621457597</v>
          </cell>
          <cell r="AM111" t="str">
            <v>FAC</v>
          </cell>
          <cell r="AN111" t="str">
            <v>000</v>
          </cell>
          <cell r="AQ111" t="str">
            <v>NVD</v>
          </cell>
          <cell r="AR111" t="str">
            <v>2002-12-</v>
          </cell>
          <cell r="AU111" t="str">
            <v>INVOICE# 21029      TELEPHONE TOOLS OF G1900003471</v>
          </cell>
          <cell r="AV111" t="str">
            <v>WF-BATCH</v>
          </cell>
          <cell r="AW111" t="str">
            <v>000</v>
          </cell>
          <cell r="AX111" t="str">
            <v>00</v>
          </cell>
          <cell r="AY111" t="str">
            <v>0</v>
          </cell>
          <cell r="AZ111" t="str">
            <v>FPL Fibernet</v>
          </cell>
        </row>
        <row r="112">
          <cell r="A112" t="str">
            <v>107100</v>
          </cell>
          <cell r="B112" t="str">
            <v>0382</v>
          </cell>
          <cell r="C112" t="str">
            <v>01066</v>
          </cell>
          <cell r="D112" t="str">
            <v>OMC000</v>
          </cell>
          <cell r="E112" t="str">
            <v>382000</v>
          </cell>
          <cell r="F112" t="str">
            <v>0695</v>
          </cell>
          <cell r="G112" t="str">
            <v>52450</v>
          </cell>
          <cell r="H112" t="str">
            <v>A</v>
          </cell>
          <cell r="I112" t="str">
            <v>00000041</v>
          </cell>
          <cell r="J112">
            <v>95</v>
          </cell>
          <cell r="K112">
            <v>382</v>
          </cell>
          <cell r="L112">
            <v>3219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0695</v>
          </cell>
          <cell r="R112" t="str">
            <v>52450</v>
          </cell>
          <cell r="S112" t="str">
            <v>200212</v>
          </cell>
          <cell r="T112" t="str">
            <v>SA01</v>
          </cell>
          <cell r="U112">
            <v>350</v>
          </cell>
          <cell r="W112">
            <v>0</v>
          </cell>
          <cell r="Y112">
            <v>0</v>
          </cell>
          <cell r="Z112">
            <v>0</v>
          </cell>
          <cell r="AA112" t="str">
            <v>BCH</v>
          </cell>
          <cell r="AB112" t="str">
            <v>450002346</v>
          </cell>
          <cell r="AC112" t="str">
            <v>PO#</v>
          </cell>
          <cell r="AE112" t="str">
            <v>S/R</v>
          </cell>
          <cell r="AI112" t="str">
            <v>PYN</v>
          </cell>
          <cell r="AJ112" t="str">
            <v>FLORIDA EAST COAST RAILWA</v>
          </cell>
          <cell r="AK112" t="str">
            <v>VND</v>
          </cell>
          <cell r="AL112" t="str">
            <v>596001115</v>
          </cell>
          <cell r="AM112" t="str">
            <v>FAC</v>
          </cell>
          <cell r="AN112" t="str">
            <v>000</v>
          </cell>
          <cell r="AQ112" t="str">
            <v>NVD</v>
          </cell>
          <cell r="AR112" t="str">
            <v>2002-12-</v>
          </cell>
          <cell r="AU112" t="str">
            <v>UTILITY CROSSING APPFLORIDA EAST COAST R1900003307</v>
          </cell>
          <cell r="AV112" t="str">
            <v>WF-BATCH</v>
          </cell>
          <cell r="AW112" t="str">
            <v>000</v>
          </cell>
          <cell r="AX112" t="str">
            <v>00</v>
          </cell>
          <cell r="AY112" t="str">
            <v>0</v>
          </cell>
          <cell r="AZ112" t="str">
            <v>FPL Fibernet</v>
          </cell>
        </row>
        <row r="113">
          <cell r="A113" t="str">
            <v>107100</v>
          </cell>
          <cell r="B113" t="str">
            <v>0382</v>
          </cell>
          <cell r="C113" t="str">
            <v>01066</v>
          </cell>
          <cell r="D113" t="str">
            <v>OMC000</v>
          </cell>
          <cell r="E113" t="str">
            <v>382000</v>
          </cell>
          <cell r="F113" t="str">
            <v>0750</v>
          </cell>
          <cell r="G113" t="str">
            <v>36000</v>
          </cell>
          <cell r="H113" t="str">
            <v>A</v>
          </cell>
          <cell r="I113" t="str">
            <v>00000041</v>
          </cell>
          <cell r="J113">
            <v>95</v>
          </cell>
          <cell r="K113">
            <v>382</v>
          </cell>
          <cell r="L113">
            <v>3219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0750</v>
          </cell>
          <cell r="R113" t="str">
            <v>36000</v>
          </cell>
          <cell r="S113" t="str">
            <v>200212</v>
          </cell>
          <cell r="T113" t="str">
            <v>PY42</v>
          </cell>
          <cell r="U113">
            <v>18.5</v>
          </cell>
          <cell r="V113" t="str">
            <v>LDB</v>
          </cell>
          <cell r="W113">
            <v>0</v>
          </cell>
          <cell r="X113" t="str">
            <v>SHR</v>
          </cell>
          <cell r="Y113">
            <v>0</v>
          </cell>
          <cell r="Z113">
            <v>0</v>
          </cell>
          <cell r="AA113" t="str">
            <v>PYP</v>
          </cell>
          <cell r="AB113" t="str">
            <v xml:space="preserve"> 0000025</v>
          </cell>
          <cell r="AC113" t="str">
            <v>PYL</v>
          </cell>
          <cell r="AD113" t="str">
            <v>004382</v>
          </cell>
          <cell r="AE113" t="str">
            <v>EMP</v>
          </cell>
          <cell r="AF113" t="str">
            <v>46869</v>
          </cell>
          <cell r="AG113" t="str">
            <v>JUL</v>
          </cell>
          <cell r="AH113" t="str">
            <v xml:space="preserve"> 000.00</v>
          </cell>
          <cell r="AI113" t="str">
            <v>BCH</v>
          </cell>
          <cell r="AJ113" t="str">
            <v>P52</v>
          </cell>
          <cell r="AK113" t="str">
            <v>CLS</v>
          </cell>
          <cell r="AL113" t="str">
            <v>R431</v>
          </cell>
          <cell r="AM113" t="str">
            <v>DTA</v>
          </cell>
          <cell r="AN113" t="str">
            <v xml:space="preserve"> 00000000000.00</v>
          </cell>
          <cell r="AO113" t="str">
            <v>DTH</v>
          </cell>
          <cell r="AP113" t="str">
            <v xml:space="preserve"> 00000000000.00</v>
          </cell>
          <cell r="AV113" t="str">
            <v>000000000</v>
          </cell>
          <cell r="AW113" t="str">
            <v>000</v>
          </cell>
          <cell r="AX113" t="str">
            <v>00</v>
          </cell>
          <cell r="AY113" t="str">
            <v>0</v>
          </cell>
          <cell r="AZ113" t="str">
            <v>FPL Fibernet</v>
          </cell>
        </row>
        <row r="114">
          <cell r="A114" t="str">
            <v>107100</v>
          </cell>
          <cell r="B114" t="str">
            <v>0382</v>
          </cell>
          <cell r="C114" t="str">
            <v>01066</v>
          </cell>
          <cell r="D114" t="str">
            <v>OMC000</v>
          </cell>
          <cell r="E114" t="str">
            <v>382000</v>
          </cell>
          <cell r="F114" t="str">
            <v>0750</v>
          </cell>
          <cell r="G114" t="str">
            <v>36000</v>
          </cell>
          <cell r="H114" t="str">
            <v>A</v>
          </cell>
          <cell r="I114" t="str">
            <v>00000041</v>
          </cell>
          <cell r="J114">
            <v>95</v>
          </cell>
          <cell r="K114">
            <v>382</v>
          </cell>
          <cell r="L114">
            <v>3219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 t="str">
            <v>0750</v>
          </cell>
          <cell r="R114" t="str">
            <v>36000</v>
          </cell>
          <cell r="S114" t="str">
            <v>200212</v>
          </cell>
          <cell r="T114" t="str">
            <v>PY42</v>
          </cell>
          <cell r="U114">
            <v>18.5</v>
          </cell>
          <cell r="V114" t="str">
            <v>LDB</v>
          </cell>
          <cell r="W114">
            <v>0</v>
          </cell>
          <cell r="X114" t="str">
            <v>SHR</v>
          </cell>
          <cell r="Y114">
            <v>0</v>
          </cell>
          <cell r="Z114">
            <v>0</v>
          </cell>
          <cell r="AA114" t="str">
            <v>PYP</v>
          </cell>
          <cell r="AB114" t="str">
            <v xml:space="preserve"> 0000026</v>
          </cell>
          <cell r="AC114" t="str">
            <v>PYL</v>
          </cell>
          <cell r="AD114" t="str">
            <v>004382</v>
          </cell>
          <cell r="AE114" t="str">
            <v>EMP</v>
          </cell>
          <cell r="AF114" t="str">
            <v>46869</v>
          </cell>
          <cell r="AG114" t="str">
            <v>JUL</v>
          </cell>
          <cell r="AH114" t="str">
            <v xml:space="preserve"> 000.00</v>
          </cell>
          <cell r="AI114" t="str">
            <v>BCH</v>
          </cell>
          <cell r="AJ114" t="str">
            <v>P52</v>
          </cell>
          <cell r="AK114" t="str">
            <v>CLS</v>
          </cell>
          <cell r="AL114" t="str">
            <v>R431</v>
          </cell>
          <cell r="AM114" t="str">
            <v>DTA</v>
          </cell>
          <cell r="AN114" t="str">
            <v xml:space="preserve"> 00000000000.00</v>
          </cell>
          <cell r="AO114" t="str">
            <v>DTH</v>
          </cell>
          <cell r="AP114" t="str">
            <v xml:space="preserve"> 00000000000.00</v>
          </cell>
          <cell r="AV114" t="str">
            <v>000000000</v>
          </cell>
          <cell r="AW114" t="str">
            <v>000</v>
          </cell>
          <cell r="AX114" t="str">
            <v>00</v>
          </cell>
          <cell r="AY114" t="str">
            <v>0</v>
          </cell>
          <cell r="AZ114" t="str">
            <v>FPL Fibernet</v>
          </cell>
        </row>
        <row r="115">
          <cell r="A115" t="str">
            <v>107100</v>
          </cell>
          <cell r="B115" t="str">
            <v>0382</v>
          </cell>
          <cell r="C115" t="str">
            <v>01066</v>
          </cell>
          <cell r="D115" t="str">
            <v>OMC000</v>
          </cell>
          <cell r="E115" t="str">
            <v>382000</v>
          </cell>
          <cell r="F115" t="str">
            <v>0803</v>
          </cell>
          <cell r="G115" t="str">
            <v>36000</v>
          </cell>
          <cell r="H115" t="str">
            <v>A</v>
          </cell>
          <cell r="I115" t="str">
            <v>00000041</v>
          </cell>
          <cell r="J115">
            <v>95</v>
          </cell>
          <cell r="K115">
            <v>382</v>
          </cell>
          <cell r="L115">
            <v>3219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 t="str">
            <v>0803</v>
          </cell>
          <cell r="R115" t="str">
            <v>36000</v>
          </cell>
          <cell r="S115" t="str">
            <v>200212</v>
          </cell>
          <cell r="T115" t="str">
            <v>PY42</v>
          </cell>
          <cell r="U115">
            <v>37.5</v>
          </cell>
          <cell r="V115" t="str">
            <v>LDB</v>
          </cell>
          <cell r="W115">
            <v>0</v>
          </cell>
          <cell r="X115" t="str">
            <v>SHR</v>
          </cell>
          <cell r="Y115">
            <v>1</v>
          </cell>
          <cell r="Z115">
            <v>1</v>
          </cell>
          <cell r="AA115" t="str">
            <v>PYP</v>
          </cell>
          <cell r="AB115" t="str">
            <v xml:space="preserve"> 0000025</v>
          </cell>
          <cell r="AC115" t="str">
            <v>PYL</v>
          </cell>
          <cell r="AD115" t="str">
            <v>004382</v>
          </cell>
          <cell r="AE115" t="str">
            <v>EMP</v>
          </cell>
          <cell r="AF115" t="str">
            <v>29440</v>
          </cell>
          <cell r="AG115" t="str">
            <v>JUL</v>
          </cell>
          <cell r="AH115" t="str">
            <v xml:space="preserve"> 000.00</v>
          </cell>
          <cell r="AI115" t="str">
            <v>BCH</v>
          </cell>
          <cell r="AJ115" t="str">
            <v>500</v>
          </cell>
          <cell r="AK115" t="str">
            <v>CLS</v>
          </cell>
          <cell r="AL115" t="str">
            <v>R449</v>
          </cell>
          <cell r="AM115" t="str">
            <v>DTA</v>
          </cell>
          <cell r="AN115" t="str">
            <v xml:space="preserve"> 00000000000.00</v>
          </cell>
          <cell r="AO115" t="str">
            <v>DTH</v>
          </cell>
          <cell r="AP115" t="str">
            <v xml:space="preserve"> 00000000000.00</v>
          </cell>
          <cell r="AV115" t="str">
            <v>000000000</v>
          </cell>
          <cell r="AW115" t="str">
            <v>000</v>
          </cell>
          <cell r="AX115" t="str">
            <v>00</v>
          </cell>
          <cell r="AY115" t="str">
            <v>0</v>
          </cell>
          <cell r="AZ115" t="str">
            <v>FPL Fibernet</v>
          </cell>
        </row>
        <row r="116">
          <cell r="A116" t="str">
            <v>107100</v>
          </cell>
          <cell r="B116" t="str">
            <v>0382</v>
          </cell>
          <cell r="C116" t="str">
            <v>01066</v>
          </cell>
          <cell r="D116" t="str">
            <v>OMC000</v>
          </cell>
          <cell r="E116" t="str">
            <v>382000</v>
          </cell>
          <cell r="F116" t="str">
            <v>0803</v>
          </cell>
          <cell r="G116" t="str">
            <v>36000</v>
          </cell>
          <cell r="H116" t="str">
            <v>A</v>
          </cell>
          <cell r="I116" t="str">
            <v>00000041</v>
          </cell>
          <cell r="J116">
            <v>95</v>
          </cell>
          <cell r="K116">
            <v>382</v>
          </cell>
          <cell r="L116">
            <v>3219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0803</v>
          </cell>
          <cell r="R116" t="str">
            <v>36000</v>
          </cell>
          <cell r="S116" t="str">
            <v>200212</v>
          </cell>
          <cell r="T116" t="str">
            <v>PY42</v>
          </cell>
          <cell r="U116">
            <v>146.15</v>
          </cell>
          <cell r="V116" t="str">
            <v>LDB</v>
          </cell>
          <cell r="W116">
            <v>0</v>
          </cell>
          <cell r="X116" t="str">
            <v>SHR</v>
          </cell>
          <cell r="Y116">
            <v>4</v>
          </cell>
          <cell r="Z116">
            <v>4</v>
          </cell>
          <cell r="AA116" t="str">
            <v>PYP</v>
          </cell>
          <cell r="AB116" t="str">
            <v xml:space="preserve"> 0000026</v>
          </cell>
          <cell r="AC116" t="str">
            <v>PYL</v>
          </cell>
          <cell r="AD116" t="str">
            <v>004382</v>
          </cell>
          <cell r="AE116" t="str">
            <v>EMP</v>
          </cell>
          <cell r="AF116" t="str">
            <v>90017</v>
          </cell>
          <cell r="AG116" t="str">
            <v>JUL</v>
          </cell>
          <cell r="AH116" t="str">
            <v xml:space="preserve"> 000.00</v>
          </cell>
          <cell r="AI116" t="str">
            <v>BCH</v>
          </cell>
          <cell r="AJ116" t="str">
            <v>500</v>
          </cell>
          <cell r="AK116" t="str">
            <v>CLS</v>
          </cell>
          <cell r="AL116" t="str">
            <v>R449</v>
          </cell>
          <cell r="AM116" t="str">
            <v>DTA</v>
          </cell>
          <cell r="AN116" t="str">
            <v xml:space="preserve"> 00000000000.00</v>
          </cell>
          <cell r="AO116" t="str">
            <v>DTH</v>
          </cell>
          <cell r="AP116" t="str">
            <v xml:space="preserve"> 00000000000.00</v>
          </cell>
          <cell r="AV116" t="str">
            <v>000000000</v>
          </cell>
          <cell r="AW116" t="str">
            <v>000</v>
          </cell>
          <cell r="AX116" t="str">
            <v>00</v>
          </cell>
          <cell r="AY116" t="str">
            <v>0</v>
          </cell>
          <cell r="AZ116" t="str">
            <v>FPL Fibernet</v>
          </cell>
        </row>
        <row r="117">
          <cell r="A117" t="str">
            <v>107100</v>
          </cell>
          <cell r="B117" t="str">
            <v>0382</v>
          </cell>
          <cell r="C117" t="str">
            <v>01066</v>
          </cell>
          <cell r="D117" t="str">
            <v>OMC000</v>
          </cell>
          <cell r="E117" t="str">
            <v>382000</v>
          </cell>
          <cell r="F117" t="str">
            <v>0803</v>
          </cell>
          <cell r="G117" t="str">
            <v>36000</v>
          </cell>
          <cell r="H117" t="str">
            <v>A</v>
          </cell>
          <cell r="I117" t="str">
            <v>00000041</v>
          </cell>
          <cell r="J117">
            <v>95</v>
          </cell>
          <cell r="K117">
            <v>382</v>
          </cell>
          <cell r="L117">
            <v>3219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 t="str">
            <v>0803</v>
          </cell>
          <cell r="R117" t="str">
            <v>36000</v>
          </cell>
          <cell r="S117" t="str">
            <v>200212</v>
          </cell>
          <cell r="T117" t="str">
            <v>PY42</v>
          </cell>
          <cell r="U117">
            <v>429.6</v>
          </cell>
          <cell r="V117" t="str">
            <v>LDB</v>
          </cell>
          <cell r="W117">
            <v>0</v>
          </cell>
          <cell r="X117" t="str">
            <v>SHR</v>
          </cell>
          <cell r="Y117">
            <v>12</v>
          </cell>
          <cell r="Z117">
            <v>12</v>
          </cell>
          <cell r="AA117" t="str">
            <v>PYP</v>
          </cell>
          <cell r="AB117" t="str">
            <v xml:space="preserve"> 0000026</v>
          </cell>
          <cell r="AC117" t="str">
            <v>PYL</v>
          </cell>
          <cell r="AD117" t="str">
            <v>004382</v>
          </cell>
          <cell r="AE117" t="str">
            <v>EMP</v>
          </cell>
          <cell r="AF117" t="str">
            <v>46869</v>
          </cell>
          <cell r="AG117" t="str">
            <v>JUL</v>
          </cell>
          <cell r="AH117" t="str">
            <v xml:space="preserve"> 000.00</v>
          </cell>
          <cell r="AI117" t="str">
            <v>BCH</v>
          </cell>
          <cell r="AJ117" t="str">
            <v>500</v>
          </cell>
          <cell r="AK117" t="str">
            <v>CLS</v>
          </cell>
          <cell r="AL117" t="str">
            <v>R431</v>
          </cell>
          <cell r="AM117" t="str">
            <v>DTA</v>
          </cell>
          <cell r="AN117" t="str">
            <v xml:space="preserve"> 00000000000.00</v>
          </cell>
          <cell r="AO117" t="str">
            <v>DTH</v>
          </cell>
          <cell r="AP117" t="str">
            <v xml:space="preserve"> 00000000000.00</v>
          </cell>
          <cell r="AV117" t="str">
            <v>000000000</v>
          </cell>
          <cell r="AW117" t="str">
            <v>000</v>
          </cell>
          <cell r="AX117" t="str">
            <v>00</v>
          </cell>
          <cell r="AY117" t="str">
            <v>0</v>
          </cell>
          <cell r="AZ117" t="str">
            <v>FPL Fibernet</v>
          </cell>
        </row>
        <row r="118">
          <cell r="A118" t="str">
            <v>107100</v>
          </cell>
          <cell r="B118" t="str">
            <v>0382</v>
          </cell>
          <cell r="C118" t="str">
            <v>01066</v>
          </cell>
          <cell r="D118" t="str">
            <v>OMC000</v>
          </cell>
          <cell r="E118" t="str">
            <v>382000</v>
          </cell>
          <cell r="F118" t="str">
            <v>0803</v>
          </cell>
          <cell r="G118" t="str">
            <v>36000</v>
          </cell>
          <cell r="H118" t="str">
            <v>A</v>
          </cell>
          <cell r="I118" t="str">
            <v>00000041</v>
          </cell>
          <cell r="J118">
            <v>95</v>
          </cell>
          <cell r="K118">
            <v>382</v>
          </cell>
          <cell r="L118">
            <v>3219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 t="str">
            <v>0803</v>
          </cell>
          <cell r="R118" t="str">
            <v>36000</v>
          </cell>
          <cell r="S118" t="str">
            <v>200212</v>
          </cell>
          <cell r="T118" t="str">
            <v>PY42</v>
          </cell>
          <cell r="U118">
            <v>876.91</v>
          </cell>
          <cell r="V118" t="str">
            <v>LDB</v>
          </cell>
          <cell r="W118">
            <v>0</v>
          </cell>
          <cell r="X118" t="str">
            <v>SHR</v>
          </cell>
          <cell r="Y118">
            <v>24</v>
          </cell>
          <cell r="Z118">
            <v>24</v>
          </cell>
          <cell r="AA118" t="str">
            <v>PYP</v>
          </cell>
          <cell r="AB118" t="str">
            <v xml:space="preserve"> 0000025</v>
          </cell>
          <cell r="AC118" t="str">
            <v>PYL</v>
          </cell>
          <cell r="AD118" t="str">
            <v>004382</v>
          </cell>
          <cell r="AE118" t="str">
            <v>EMP</v>
          </cell>
          <cell r="AF118" t="str">
            <v>90017</v>
          </cell>
          <cell r="AG118" t="str">
            <v>JUL</v>
          </cell>
          <cell r="AH118" t="str">
            <v xml:space="preserve"> 000.00</v>
          </cell>
          <cell r="AI118" t="str">
            <v>BCH</v>
          </cell>
          <cell r="AJ118" t="str">
            <v>801</v>
          </cell>
          <cell r="AK118" t="str">
            <v>CLS</v>
          </cell>
          <cell r="AL118" t="str">
            <v>R449</v>
          </cell>
          <cell r="AM118" t="str">
            <v>DTA</v>
          </cell>
          <cell r="AN118" t="str">
            <v xml:space="preserve"> 00000000000.00</v>
          </cell>
          <cell r="AO118" t="str">
            <v>DTH</v>
          </cell>
          <cell r="AP118" t="str">
            <v xml:space="preserve"> 00000000000.00</v>
          </cell>
          <cell r="AV118" t="str">
            <v>000000000</v>
          </cell>
          <cell r="AW118" t="str">
            <v>000</v>
          </cell>
          <cell r="AX118" t="str">
            <v>00</v>
          </cell>
          <cell r="AY118" t="str">
            <v>0</v>
          </cell>
          <cell r="AZ118" t="str">
            <v>FPL Fibernet</v>
          </cell>
        </row>
        <row r="119">
          <cell r="A119" t="str">
            <v>107100</v>
          </cell>
          <cell r="B119" t="str">
            <v>0382</v>
          </cell>
          <cell r="C119" t="str">
            <v>01066</v>
          </cell>
          <cell r="D119" t="str">
            <v>OMC000</v>
          </cell>
          <cell r="E119" t="str">
            <v>382000</v>
          </cell>
          <cell r="F119" t="str">
            <v>0803</v>
          </cell>
          <cell r="G119" t="str">
            <v>36000</v>
          </cell>
          <cell r="H119" t="str">
            <v>A</v>
          </cell>
          <cell r="I119" t="str">
            <v>00000041</v>
          </cell>
          <cell r="J119">
            <v>95</v>
          </cell>
          <cell r="K119">
            <v>382</v>
          </cell>
          <cell r="L119">
            <v>3219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 t="str">
            <v>0803</v>
          </cell>
          <cell r="R119" t="str">
            <v>36000</v>
          </cell>
          <cell r="S119" t="str">
            <v>200212</v>
          </cell>
          <cell r="T119" t="str">
            <v>PY42</v>
          </cell>
          <cell r="U119">
            <v>900</v>
          </cell>
          <cell r="V119" t="str">
            <v>LDB</v>
          </cell>
          <cell r="W119">
            <v>0</v>
          </cell>
          <cell r="X119" t="str">
            <v>SHR</v>
          </cell>
          <cell r="Y119">
            <v>24</v>
          </cell>
          <cell r="Z119">
            <v>24</v>
          </cell>
          <cell r="AA119" t="str">
            <v>PYP</v>
          </cell>
          <cell r="AB119" t="str">
            <v xml:space="preserve"> 0000001</v>
          </cell>
          <cell r="AC119" t="str">
            <v>PYL</v>
          </cell>
          <cell r="AD119" t="str">
            <v>004382</v>
          </cell>
          <cell r="AE119" t="str">
            <v>EMP</v>
          </cell>
          <cell r="AF119" t="str">
            <v>29440</v>
          </cell>
          <cell r="AG119" t="str">
            <v>JUL</v>
          </cell>
          <cell r="AH119" t="str">
            <v xml:space="preserve"> 000.00</v>
          </cell>
          <cell r="AI119" t="str">
            <v>BCH</v>
          </cell>
          <cell r="AJ119" t="str">
            <v>801</v>
          </cell>
          <cell r="AK119" t="str">
            <v>CLS</v>
          </cell>
          <cell r="AL119" t="str">
            <v>R449</v>
          </cell>
          <cell r="AM119" t="str">
            <v>DTA</v>
          </cell>
          <cell r="AN119" t="str">
            <v xml:space="preserve"> 00000000000.00</v>
          </cell>
          <cell r="AO119" t="str">
            <v>DTH</v>
          </cell>
          <cell r="AP119" t="str">
            <v xml:space="preserve"> 00000000000.00</v>
          </cell>
          <cell r="AV119" t="str">
            <v>000000000</v>
          </cell>
          <cell r="AW119" t="str">
            <v>000</v>
          </cell>
          <cell r="AX119" t="str">
            <v>00</v>
          </cell>
          <cell r="AY119" t="str">
            <v>0</v>
          </cell>
          <cell r="AZ119" t="str">
            <v>FPL Fibernet</v>
          </cell>
        </row>
        <row r="120">
          <cell r="A120" t="str">
            <v>107100</v>
          </cell>
          <cell r="B120" t="str">
            <v>0382</v>
          </cell>
          <cell r="C120" t="str">
            <v>01066</v>
          </cell>
          <cell r="D120" t="str">
            <v>OMC000</v>
          </cell>
          <cell r="E120" t="str">
            <v>382000</v>
          </cell>
          <cell r="F120" t="str">
            <v>0803</v>
          </cell>
          <cell r="G120" t="str">
            <v>36000</v>
          </cell>
          <cell r="H120" t="str">
            <v>A</v>
          </cell>
          <cell r="I120" t="str">
            <v>00000041</v>
          </cell>
          <cell r="J120">
            <v>95</v>
          </cell>
          <cell r="K120">
            <v>382</v>
          </cell>
          <cell r="L120">
            <v>3219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0803</v>
          </cell>
          <cell r="R120" t="str">
            <v>36000</v>
          </cell>
          <cell r="S120" t="str">
            <v>200212</v>
          </cell>
          <cell r="T120" t="str">
            <v>PY42</v>
          </cell>
          <cell r="U120">
            <v>1012.5</v>
          </cell>
          <cell r="V120" t="str">
            <v>LDB</v>
          </cell>
          <cell r="W120">
            <v>0</v>
          </cell>
          <cell r="X120" t="str">
            <v>SHR</v>
          </cell>
          <cell r="Y120">
            <v>27</v>
          </cell>
          <cell r="Z120">
            <v>27</v>
          </cell>
          <cell r="AA120" t="str">
            <v>PYP</v>
          </cell>
          <cell r="AB120" t="str">
            <v xml:space="preserve"> 0000026</v>
          </cell>
          <cell r="AC120" t="str">
            <v>PYL</v>
          </cell>
          <cell r="AD120" t="str">
            <v>004382</v>
          </cell>
          <cell r="AE120" t="str">
            <v>EMP</v>
          </cell>
          <cell r="AF120" t="str">
            <v>29440</v>
          </cell>
          <cell r="AG120" t="str">
            <v>JUL</v>
          </cell>
          <cell r="AH120" t="str">
            <v xml:space="preserve"> 000.00</v>
          </cell>
          <cell r="AI120" t="str">
            <v>BCH</v>
          </cell>
          <cell r="AJ120" t="str">
            <v>801</v>
          </cell>
          <cell r="AK120" t="str">
            <v>CLS</v>
          </cell>
          <cell r="AL120" t="str">
            <v>R449</v>
          </cell>
          <cell r="AM120" t="str">
            <v>DTA</v>
          </cell>
          <cell r="AN120" t="str">
            <v xml:space="preserve"> 00000000000.00</v>
          </cell>
          <cell r="AO120" t="str">
            <v>DTH</v>
          </cell>
          <cell r="AP120" t="str">
            <v xml:space="preserve"> 00000000000.00</v>
          </cell>
          <cell r="AV120" t="str">
            <v>000000000</v>
          </cell>
          <cell r="AW120" t="str">
            <v>000</v>
          </cell>
          <cell r="AX120" t="str">
            <v>00</v>
          </cell>
          <cell r="AY120" t="str">
            <v>0</v>
          </cell>
          <cell r="AZ120" t="str">
            <v>FPL Fibernet</v>
          </cell>
        </row>
        <row r="121">
          <cell r="A121" t="str">
            <v>107100</v>
          </cell>
          <cell r="B121" t="str">
            <v>0382</v>
          </cell>
          <cell r="C121" t="str">
            <v>01066</v>
          </cell>
          <cell r="D121" t="str">
            <v>OMC000</v>
          </cell>
          <cell r="E121" t="str">
            <v>382000</v>
          </cell>
          <cell r="F121" t="str">
            <v>0803</v>
          </cell>
          <cell r="G121" t="str">
            <v>36000</v>
          </cell>
          <cell r="H121" t="str">
            <v>A</v>
          </cell>
          <cell r="I121" t="str">
            <v>00000041</v>
          </cell>
          <cell r="J121">
            <v>95</v>
          </cell>
          <cell r="K121">
            <v>382</v>
          </cell>
          <cell r="L121">
            <v>3219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0803</v>
          </cell>
          <cell r="R121" t="str">
            <v>36000</v>
          </cell>
          <cell r="S121" t="str">
            <v>200212</v>
          </cell>
          <cell r="T121" t="str">
            <v>PY42</v>
          </cell>
          <cell r="U121">
            <v>1145.5999999999999</v>
          </cell>
          <cell r="V121" t="str">
            <v>LDB</v>
          </cell>
          <cell r="W121">
            <v>0</v>
          </cell>
          <cell r="X121" t="str">
            <v>SHR</v>
          </cell>
          <cell r="Y121">
            <v>32</v>
          </cell>
          <cell r="Z121">
            <v>32</v>
          </cell>
          <cell r="AA121" t="str">
            <v>PYP</v>
          </cell>
          <cell r="AB121" t="str">
            <v xml:space="preserve"> 0000001</v>
          </cell>
          <cell r="AC121" t="str">
            <v>PYL</v>
          </cell>
          <cell r="AD121" t="str">
            <v>004382</v>
          </cell>
          <cell r="AE121" t="str">
            <v>EMP</v>
          </cell>
          <cell r="AF121" t="str">
            <v>46869</v>
          </cell>
          <cell r="AG121" t="str">
            <v>JUL</v>
          </cell>
          <cell r="AH121" t="str">
            <v xml:space="preserve"> 000.00</v>
          </cell>
          <cell r="AI121" t="str">
            <v>BCH</v>
          </cell>
          <cell r="AJ121" t="str">
            <v>801</v>
          </cell>
          <cell r="AK121" t="str">
            <v>CLS</v>
          </cell>
          <cell r="AL121" t="str">
            <v>R431</v>
          </cell>
          <cell r="AM121" t="str">
            <v>DTA</v>
          </cell>
          <cell r="AN121" t="str">
            <v xml:space="preserve"> 00000000000.00</v>
          </cell>
          <cell r="AO121" t="str">
            <v>DTH</v>
          </cell>
          <cell r="AP121" t="str">
            <v xml:space="preserve"> 00000000000.00</v>
          </cell>
          <cell r="AV121" t="str">
            <v>000000000</v>
          </cell>
          <cell r="AW121" t="str">
            <v>000</v>
          </cell>
          <cell r="AX121" t="str">
            <v>00</v>
          </cell>
          <cell r="AY121" t="str">
            <v>0</v>
          </cell>
          <cell r="AZ121" t="str">
            <v>FPL Fibernet</v>
          </cell>
        </row>
        <row r="122">
          <cell r="A122" t="str">
            <v>107100</v>
          </cell>
          <cell r="B122" t="str">
            <v>0382</v>
          </cell>
          <cell r="C122" t="str">
            <v>01066</v>
          </cell>
          <cell r="D122" t="str">
            <v>OMC000</v>
          </cell>
          <cell r="E122" t="str">
            <v>382000</v>
          </cell>
          <cell r="F122" t="str">
            <v>0803</v>
          </cell>
          <cell r="G122" t="str">
            <v>36000</v>
          </cell>
          <cell r="H122" t="str">
            <v>A</v>
          </cell>
          <cell r="I122" t="str">
            <v>00000041</v>
          </cell>
          <cell r="J122">
            <v>95</v>
          </cell>
          <cell r="K122">
            <v>382</v>
          </cell>
          <cell r="L122">
            <v>3219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 t="str">
            <v>0803</v>
          </cell>
          <cell r="R122" t="str">
            <v>36000</v>
          </cell>
          <cell r="S122" t="str">
            <v>200212</v>
          </cell>
          <cell r="T122" t="str">
            <v>PY42</v>
          </cell>
          <cell r="U122">
            <v>1360.4</v>
          </cell>
          <cell r="V122" t="str">
            <v>LDB</v>
          </cell>
          <cell r="W122">
            <v>0</v>
          </cell>
          <cell r="X122" t="str">
            <v>SHR</v>
          </cell>
          <cell r="Y122">
            <v>38</v>
          </cell>
          <cell r="Z122">
            <v>38</v>
          </cell>
          <cell r="AA122" t="str">
            <v>PYP</v>
          </cell>
          <cell r="AB122" t="str">
            <v xml:space="preserve"> 0000025</v>
          </cell>
          <cell r="AC122" t="str">
            <v>PYL</v>
          </cell>
          <cell r="AD122" t="str">
            <v>004382</v>
          </cell>
          <cell r="AE122" t="str">
            <v>EMP</v>
          </cell>
          <cell r="AF122" t="str">
            <v>46869</v>
          </cell>
          <cell r="AG122" t="str">
            <v>JUL</v>
          </cell>
          <cell r="AH122" t="str">
            <v xml:space="preserve"> 000.00</v>
          </cell>
          <cell r="AI122" t="str">
            <v>BCH</v>
          </cell>
          <cell r="AJ122" t="str">
            <v>801</v>
          </cell>
          <cell r="AK122" t="str">
            <v>CLS</v>
          </cell>
          <cell r="AL122" t="str">
            <v>R431</v>
          </cell>
          <cell r="AM122" t="str">
            <v>DTA</v>
          </cell>
          <cell r="AN122" t="str">
            <v xml:space="preserve"> 00000000000.00</v>
          </cell>
          <cell r="AO122" t="str">
            <v>DTH</v>
          </cell>
          <cell r="AP122" t="str">
            <v xml:space="preserve"> 00000000000.00</v>
          </cell>
          <cell r="AV122" t="str">
            <v>000000000</v>
          </cell>
          <cell r="AW122" t="str">
            <v>000</v>
          </cell>
          <cell r="AX122" t="str">
            <v>00</v>
          </cell>
          <cell r="AY122" t="str">
            <v>0</v>
          </cell>
          <cell r="AZ122" t="str">
            <v>FPL Fibernet</v>
          </cell>
        </row>
        <row r="123">
          <cell r="A123" t="str">
            <v>107100</v>
          </cell>
          <cell r="B123" t="str">
            <v>0382</v>
          </cell>
          <cell r="C123" t="str">
            <v>01066</v>
          </cell>
          <cell r="D123" t="str">
            <v>OMC000</v>
          </cell>
          <cell r="E123" t="str">
            <v>382000</v>
          </cell>
          <cell r="F123" t="str">
            <v>0803</v>
          </cell>
          <cell r="G123" t="str">
            <v>36000</v>
          </cell>
          <cell r="H123" t="str">
            <v>A</v>
          </cell>
          <cell r="I123" t="str">
            <v>00000041</v>
          </cell>
          <cell r="J123">
            <v>95</v>
          </cell>
          <cell r="K123">
            <v>382</v>
          </cell>
          <cell r="L123">
            <v>3219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 t="str">
            <v>0803</v>
          </cell>
          <cell r="R123" t="str">
            <v>36000</v>
          </cell>
          <cell r="S123" t="str">
            <v>200212</v>
          </cell>
          <cell r="T123" t="str">
            <v>PY42</v>
          </cell>
          <cell r="U123">
            <v>1500</v>
          </cell>
          <cell r="V123" t="str">
            <v>LDB</v>
          </cell>
          <cell r="W123">
            <v>0</v>
          </cell>
          <cell r="X123" t="str">
            <v>SHR</v>
          </cell>
          <cell r="Y123">
            <v>40</v>
          </cell>
          <cell r="Z123">
            <v>40</v>
          </cell>
          <cell r="AA123" t="str">
            <v>PYP</v>
          </cell>
          <cell r="AB123" t="str">
            <v xml:space="preserve"> 0000026</v>
          </cell>
          <cell r="AC123" t="str">
            <v>PYL</v>
          </cell>
          <cell r="AD123" t="str">
            <v>004382</v>
          </cell>
          <cell r="AE123" t="str">
            <v>EMP</v>
          </cell>
          <cell r="AF123" t="str">
            <v>29440</v>
          </cell>
          <cell r="AG123" t="str">
            <v>JUL</v>
          </cell>
          <cell r="AH123" t="str">
            <v xml:space="preserve"> 000.00</v>
          </cell>
          <cell r="AI123" t="str">
            <v>BCH</v>
          </cell>
          <cell r="AJ123" t="str">
            <v>500</v>
          </cell>
          <cell r="AK123" t="str">
            <v>CLS</v>
          </cell>
          <cell r="AL123" t="str">
            <v>R449</v>
          </cell>
          <cell r="AM123" t="str">
            <v>DTA</v>
          </cell>
          <cell r="AN123" t="str">
            <v xml:space="preserve"> 00000000000.00</v>
          </cell>
          <cell r="AO123" t="str">
            <v>DTH</v>
          </cell>
          <cell r="AP123" t="str">
            <v xml:space="preserve"> 00000000000.00</v>
          </cell>
          <cell r="AV123" t="str">
            <v>000000000</v>
          </cell>
          <cell r="AW123" t="str">
            <v>000</v>
          </cell>
          <cell r="AX123" t="str">
            <v>00</v>
          </cell>
          <cell r="AY123" t="str">
            <v>0</v>
          </cell>
          <cell r="AZ123" t="str">
            <v>FPL Fibernet</v>
          </cell>
        </row>
        <row r="124">
          <cell r="A124" t="str">
            <v>107100</v>
          </cell>
          <cell r="B124" t="str">
            <v>0382</v>
          </cell>
          <cell r="C124" t="str">
            <v>01066</v>
          </cell>
          <cell r="D124" t="str">
            <v>OMC000</v>
          </cell>
          <cell r="E124" t="str">
            <v>382000</v>
          </cell>
          <cell r="F124" t="str">
            <v>0803</v>
          </cell>
          <cell r="G124" t="str">
            <v>36000</v>
          </cell>
          <cell r="H124" t="str">
            <v>A</v>
          </cell>
          <cell r="I124" t="str">
            <v>00000041</v>
          </cell>
          <cell r="J124">
            <v>95</v>
          </cell>
          <cell r="K124">
            <v>382</v>
          </cell>
          <cell r="L124">
            <v>3219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 t="str">
            <v>0803</v>
          </cell>
          <cell r="R124" t="str">
            <v>36000</v>
          </cell>
          <cell r="S124" t="str">
            <v>200212</v>
          </cell>
          <cell r="T124" t="str">
            <v>PY42</v>
          </cell>
          <cell r="U124">
            <v>1987.5</v>
          </cell>
          <cell r="V124" t="str">
            <v>LDB</v>
          </cell>
          <cell r="W124">
            <v>0</v>
          </cell>
          <cell r="X124" t="str">
            <v>SHR</v>
          </cell>
          <cell r="Y124">
            <v>53</v>
          </cell>
          <cell r="Z124">
            <v>53</v>
          </cell>
          <cell r="AA124" t="str">
            <v>PYP</v>
          </cell>
          <cell r="AB124" t="str">
            <v xml:space="preserve"> 0000025</v>
          </cell>
          <cell r="AC124" t="str">
            <v>PYL</v>
          </cell>
          <cell r="AD124" t="str">
            <v>004382</v>
          </cell>
          <cell r="AE124" t="str">
            <v>EMP</v>
          </cell>
          <cell r="AF124" t="str">
            <v>29440</v>
          </cell>
          <cell r="AG124" t="str">
            <v>JUL</v>
          </cell>
          <cell r="AH124" t="str">
            <v xml:space="preserve"> 000.00</v>
          </cell>
          <cell r="AI124" t="str">
            <v>BCH</v>
          </cell>
          <cell r="AJ124" t="str">
            <v>801</v>
          </cell>
          <cell r="AK124" t="str">
            <v>CLS</v>
          </cell>
          <cell r="AL124" t="str">
            <v>R449</v>
          </cell>
          <cell r="AM124" t="str">
            <v>DTA</v>
          </cell>
          <cell r="AN124" t="str">
            <v xml:space="preserve"> 00000000000.00</v>
          </cell>
          <cell r="AO124" t="str">
            <v>DTH</v>
          </cell>
          <cell r="AP124" t="str">
            <v xml:space="preserve"> 00000000000.00</v>
          </cell>
          <cell r="AV124" t="str">
            <v>000000000</v>
          </cell>
          <cell r="AW124" t="str">
            <v>000</v>
          </cell>
          <cell r="AX124" t="str">
            <v>00</v>
          </cell>
          <cell r="AY124" t="str">
            <v>0</v>
          </cell>
          <cell r="AZ124" t="str">
            <v>FPL Fibernet</v>
          </cell>
        </row>
        <row r="125">
          <cell r="A125" t="str">
            <v>107100</v>
          </cell>
          <cell r="B125" t="str">
            <v>0382</v>
          </cell>
          <cell r="C125" t="str">
            <v>01066</v>
          </cell>
          <cell r="D125" t="str">
            <v>OMC000</v>
          </cell>
          <cell r="E125" t="str">
            <v>382000</v>
          </cell>
          <cell r="F125" t="str">
            <v>0803</v>
          </cell>
          <cell r="G125" t="str">
            <v>36000</v>
          </cell>
          <cell r="H125" t="str">
            <v>A</v>
          </cell>
          <cell r="I125" t="str">
            <v>00000041</v>
          </cell>
          <cell r="J125">
            <v>95</v>
          </cell>
          <cell r="K125">
            <v>382</v>
          </cell>
          <cell r="L125">
            <v>3219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 t="str">
            <v>0803</v>
          </cell>
          <cell r="R125" t="str">
            <v>36000</v>
          </cell>
          <cell r="S125" t="str">
            <v>200212</v>
          </cell>
          <cell r="T125" t="str">
            <v>PY42</v>
          </cell>
          <cell r="U125">
            <v>2046.1</v>
          </cell>
          <cell r="V125" t="str">
            <v>LDB</v>
          </cell>
          <cell r="W125">
            <v>0</v>
          </cell>
          <cell r="X125" t="str">
            <v>SHR</v>
          </cell>
          <cell r="Y125">
            <v>56</v>
          </cell>
          <cell r="Z125">
            <v>56</v>
          </cell>
          <cell r="AA125" t="str">
            <v>PYP</v>
          </cell>
          <cell r="AB125" t="str">
            <v xml:space="preserve"> 0000001</v>
          </cell>
          <cell r="AC125" t="str">
            <v>PYL</v>
          </cell>
          <cell r="AD125" t="str">
            <v>004382</v>
          </cell>
          <cell r="AE125" t="str">
            <v>EMP</v>
          </cell>
          <cell r="AF125" t="str">
            <v>90017</v>
          </cell>
          <cell r="AG125" t="str">
            <v>JUL</v>
          </cell>
          <cell r="AH125" t="str">
            <v xml:space="preserve"> 000.00</v>
          </cell>
          <cell r="AI125" t="str">
            <v>BCH</v>
          </cell>
          <cell r="AJ125" t="str">
            <v>801</v>
          </cell>
          <cell r="AK125" t="str">
            <v>CLS</v>
          </cell>
          <cell r="AL125" t="str">
            <v>R449</v>
          </cell>
          <cell r="AM125" t="str">
            <v>DTA</v>
          </cell>
          <cell r="AN125" t="str">
            <v xml:space="preserve"> 00000000000.00</v>
          </cell>
          <cell r="AO125" t="str">
            <v>DTH</v>
          </cell>
          <cell r="AP125" t="str">
            <v xml:space="preserve"> 00000000000.00</v>
          </cell>
          <cell r="AV125" t="str">
            <v>000000000</v>
          </cell>
          <cell r="AW125" t="str">
            <v>000</v>
          </cell>
          <cell r="AX125" t="str">
            <v>00</v>
          </cell>
          <cell r="AY125" t="str">
            <v>0</v>
          </cell>
          <cell r="AZ125" t="str">
            <v>FPL Fibernet</v>
          </cell>
        </row>
        <row r="126">
          <cell r="A126" t="str">
            <v>107100</v>
          </cell>
          <cell r="B126" t="str">
            <v>0382</v>
          </cell>
          <cell r="C126" t="str">
            <v>01066</v>
          </cell>
          <cell r="D126" t="str">
            <v>OMC000</v>
          </cell>
          <cell r="E126" t="str">
            <v>382000</v>
          </cell>
          <cell r="F126" t="str">
            <v>0803</v>
          </cell>
          <cell r="G126" t="str">
            <v>36000</v>
          </cell>
          <cell r="H126" t="str">
            <v>A</v>
          </cell>
          <cell r="I126" t="str">
            <v>00000041</v>
          </cell>
          <cell r="J126">
            <v>95</v>
          </cell>
          <cell r="K126">
            <v>382</v>
          </cell>
          <cell r="L126">
            <v>3219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 t="str">
            <v>0803</v>
          </cell>
          <cell r="R126" t="str">
            <v>36000</v>
          </cell>
          <cell r="S126" t="str">
            <v>200212</v>
          </cell>
          <cell r="T126" t="str">
            <v>PY42</v>
          </cell>
          <cell r="U126">
            <v>2811.2</v>
          </cell>
          <cell r="V126" t="str">
            <v>LDB</v>
          </cell>
          <cell r="W126">
            <v>0</v>
          </cell>
          <cell r="X126" t="str">
            <v>SHR</v>
          </cell>
          <cell r="Y126">
            <v>64</v>
          </cell>
          <cell r="Z126">
            <v>64</v>
          </cell>
          <cell r="AA126" t="str">
            <v>PYP</v>
          </cell>
          <cell r="AB126" t="str">
            <v xml:space="preserve"> 0000001</v>
          </cell>
          <cell r="AC126" t="str">
            <v>PYL</v>
          </cell>
          <cell r="AD126" t="str">
            <v>003054</v>
          </cell>
          <cell r="AE126" t="str">
            <v>EMP</v>
          </cell>
          <cell r="AF126" t="str">
            <v>70702</v>
          </cell>
          <cell r="AG126" t="str">
            <v>JUL</v>
          </cell>
          <cell r="AH126" t="str">
            <v xml:space="preserve"> 000.00</v>
          </cell>
          <cell r="AI126" t="str">
            <v>BCH</v>
          </cell>
          <cell r="AJ126" t="str">
            <v>801</v>
          </cell>
          <cell r="AK126" t="str">
            <v>CLS</v>
          </cell>
          <cell r="AL126" t="str">
            <v>R513</v>
          </cell>
          <cell r="AM126" t="str">
            <v>DTA</v>
          </cell>
          <cell r="AN126" t="str">
            <v xml:space="preserve"> 00000000000.00</v>
          </cell>
          <cell r="AO126" t="str">
            <v>DTH</v>
          </cell>
          <cell r="AP126" t="str">
            <v xml:space="preserve"> 00000000000.00</v>
          </cell>
          <cell r="AV126" t="str">
            <v>000000000</v>
          </cell>
          <cell r="AW126" t="str">
            <v>000</v>
          </cell>
          <cell r="AX126" t="str">
            <v>00</v>
          </cell>
          <cell r="AY126" t="str">
            <v>0</v>
          </cell>
          <cell r="AZ126" t="str">
            <v>FPL Fibernet</v>
          </cell>
        </row>
        <row r="127">
          <cell r="A127" t="str">
            <v>107100</v>
          </cell>
          <cell r="B127" t="str">
            <v>0382</v>
          </cell>
          <cell r="C127" t="str">
            <v>01066</v>
          </cell>
          <cell r="D127" t="str">
            <v>OMC000</v>
          </cell>
          <cell r="E127" t="str">
            <v>382000</v>
          </cell>
          <cell r="F127" t="str">
            <v>0803</v>
          </cell>
          <cell r="G127" t="str">
            <v>36000</v>
          </cell>
          <cell r="H127" t="str">
            <v>A</v>
          </cell>
          <cell r="I127" t="str">
            <v>00000041</v>
          </cell>
          <cell r="J127">
            <v>95</v>
          </cell>
          <cell r="K127">
            <v>382</v>
          </cell>
          <cell r="L127">
            <v>3219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 t="str">
            <v>0803</v>
          </cell>
          <cell r="R127" t="str">
            <v>36000</v>
          </cell>
          <cell r="S127" t="str">
            <v>200212</v>
          </cell>
          <cell r="T127" t="str">
            <v>PY42</v>
          </cell>
          <cell r="U127">
            <v>3514</v>
          </cell>
          <cell r="V127" t="str">
            <v>LDB</v>
          </cell>
          <cell r="W127">
            <v>0</v>
          </cell>
          <cell r="X127" t="str">
            <v>SHR</v>
          </cell>
          <cell r="Y127">
            <v>80</v>
          </cell>
          <cell r="Z127">
            <v>80</v>
          </cell>
          <cell r="AA127" t="str">
            <v>PYP</v>
          </cell>
          <cell r="AB127" t="str">
            <v xml:space="preserve"> 0000026</v>
          </cell>
          <cell r="AC127" t="str">
            <v>PYL</v>
          </cell>
          <cell r="AD127" t="str">
            <v>003054</v>
          </cell>
          <cell r="AE127" t="str">
            <v>EMP</v>
          </cell>
          <cell r="AF127" t="str">
            <v>70702</v>
          </cell>
          <cell r="AG127" t="str">
            <v>JUL</v>
          </cell>
          <cell r="AH127" t="str">
            <v xml:space="preserve"> 000.00</v>
          </cell>
          <cell r="AI127" t="str">
            <v>BCH</v>
          </cell>
          <cell r="AJ127" t="str">
            <v>801</v>
          </cell>
          <cell r="AK127" t="str">
            <v>CLS</v>
          </cell>
          <cell r="AL127" t="str">
            <v>R513</v>
          </cell>
          <cell r="AM127" t="str">
            <v>DTA</v>
          </cell>
          <cell r="AN127" t="str">
            <v xml:space="preserve"> 00000000000.00</v>
          </cell>
          <cell r="AO127" t="str">
            <v>DTH</v>
          </cell>
          <cell r="AP127" t="str">
            <v xml:space="preserve"> 00000000000.00</v>
          </cell>
          <cell r="AV127" t="str">
            <v>000000000</v>
          </cell>
          <cell r="AW127" t="str">
            <v>000</v>
          </cell>
          <cell r="AX127" t="str">
            <v>00</v>
          </cell>
          <cell r="AY127" t="str">
            <v>0</v>
          </cell>
          <cell r="AZ127" t="str">
            <v>FPL Fibernet</v>
          </cell>
        </row>
        <row r="128">
          <cell r="A128" t="str">
            <v>107100</v>
          </cell>
          <cell r="B128" t="str">
            <v>0382</v>
          </cell>
          <cell r="C128" t="str">
            <v>01066</v>
          </cell>
          <cell r="D128" t="str">
            <v>OMC000</v>
          </cell>
          <cell r="E128" t="str">
            <v>382000</v>
          </cell>
          <cell r="F128" t="str">
            <v>0803</v>
          </cell>
          <cell r="G128" t="str">
            <v>36000</v>
          </cell>
          <cell r="H128" t="str">
            <v>A</v>
          </cell>
          <cell r="I128" t="str">
            <v>00000041</v>
          </cell>
          <cell r="J128">
            <v>95</v>
          </cell>
          <cell r="K128">
            <v>382</v>
          </cell>
          <cell r="L128">
            <v>3219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 t="str">
            <v>0803</v>
          </cell>
          <cell r="R128" t="str">
            <v>36000</v>
          </cell>
          <cell r="S128" t="str">
            <v>200212</v>
          </cell>
          <cell r="T128" t="str">
            <v>PY42</v>
          </cell>
          <cell r="U128">
            <v>-0.02</v>
          </cell>
          <cell r="V128" t="str">
            <v>LDB</v>
          </cell>
          <cell r="W128">
            <v>0</v>
          </cell>
          <cell r="X128" t="str">
            <v>SHR</v>
          </cell>
          <cell r="Y128">
            <v>0</v>
          </cell>
          <cell r="Z128">
            <v>0</v>
          </cell>
          <cell r="AA128" t="str">
            <v>PYP</v>
          </cell>
          <cell r="AB128" t="str">
            <v xml:space="preserve"> 0000026</v>
          </cell>
          <cell r="AC128" t="str">
            <v>PYL</v>
          </cell>
          <cell r="AD128" t="str">
            <v>004382</v>
          </cell>
          <cell r="AE128" t="str">
            <v>EMP</v>
          </cell>
          <cell r="AF128" t="str">
            <v>90017</v>
          </cell>
          <cell r="AG128" t="str">
            <v>JUL</v>
          </cell>
          <cell r="AH128" t="str">
            <v xml:space="preserve"> 000.00</v>
          </cell>
          <cell r="AI128" t="str">
            <v>BCH</v>
          </cell>
          <cell r="AJ128" t="str">
            <v>801</v>
          </cell>
          <cell r="AK128" t="str">
            <v>CLS</v>
          </cell>
          <cell r="AL128" t="str">
            <v>R449</v>
          </cell>
          <cell r="AM128" t="str">
            <v>DTA</v>
          </cell>
          <cell r="AN128" t="str">
            <v xml:space="preserve"> 00000000000.00</v>
          </cell>
          <cell r="AO128" t="str">
            <v>DTH</v>
          </cell>
          <cell r="AP128" t="str">
            <v xml:space="preserve"> 00000000000.00</v>
          </cell>
          <cell r="AV128" t="str">
            <v>000000000</v>
          </cell>
          <cell r="AW128" t="str">
            <v>000</v>
          </cell>
          <cell r="AX128" t="str">
            <v>00</v>
          </cell>
          <cell r="AY128" t="str">
            <v>0</v>
          </cell>
          <cell r="AZ128" t="str">
            <v>FPL Fibernet</v>
          </cell>
        </row>
        <row r="129">
          <cell r="A129" t="str">
            <v>107100</v>
          </cell>
          <cell r="B129" t="str">
            <v>0382</v>
          </cell>
          <cell r="C129" t="str">
            <v>01066</v>
          </cell>
          <cell r="D129" t="str">
            <v>OMC000</v>
          </cell>
          <cell r="E129" t="str">
            <v>382000</v>
          </cell>
          <cell r="F129" t="str">
            <v>0803</v>
          </cell>
          <cell r="G129" t="str">
            <v>36000</v>
          </cell>
          <cell r="H129" t="str">
            <v>A</v>
          </cell>
          <cell r="I129" t="str">
            <v>00000041</v>
          </cell>
          <cell r="J129">
            <v>95</v>
          </cell>
          <cell r="K129">
            <v>382</v>
          </cell>
          <cell r="L129">
            <v>3219</v>
          </cell>
          <cell r="M129">
            <v>300</v>
          </cell>
          <cell r="N129">
            <v>0</v>
          </cell>
          <cell r="O129">
            <v>0</v>
          </cell>
          <cell r="P129">
            <v>300</v>
          </cell>
          <cell r="Q129" t="str">
            <v>0803</v>
          </cell>
          <cell r="R129" t="str">
            <v>36000</v>
          </cell>
          <cell r="S129" t="str">
            <v>200212</v>
          </cell>
          <cell r="T129" t="str">
            <v>PY42</v>
          </cell>
          <cell r="U129">
            <v>2547.65</v>
          </cell>
          <cell r="V129" t="str">
            <v>LDB</v>
          </cell>
          <cell r="W129">
            <v>0</v>
          </cell>
          <cell r="X129" t="str">
            <v>SHR</v>
          </cell>
          <cell r="Y129">
            <v>58</v>
          </cell>
          <cell r="Z129">
            <v>58</v>
          </cell>
          <cell r="AA129" t="str">
            <v>PYP</v>
          </cell>
          <cell r="AB129" t="str">
            <v xml:space="preserve"> 0000025</v>
          </cell>
          <cell r="AC129" t="str">
            <v>PYL</v>
          </cell>
          <cell r="AD129" t="str">
            <v>003054</v>
          </cell>
          <cell r="AE129" t="str">
            <v>EMP</v>
          </cell>
          <cell r="AF129" t="str">
            <v>70702</v>
          </cell>
          <cell r="AG129" t="str">
            <v>JUL</v>
          </cell>
          <cell r="AH129" t="str">
            <v xml:space="preserve"> 000.00</v>
          </cell>
          <cell r="AI129" t="str">
            <v>BCH</v>
          </cell>
          <cell r="AJ129" t="str">
            <v>500</v>
          </cell>
          <cell r="AK129" t="str">
            <v>CLS</v>
          </cell>
          <cell r="AL129" t="str">
            <v>R513</v>
          </cell>
          <cell r="AM129" t="str">
            <v>DTA</v>
          </cell>
          <cell r="AN129" t="str">
            <v xml:space="preserve"> 00000000000.00</v>
          </cell>
          <cell r="AO129" t="str">
            <v>DTH</v>
          </cell>
          <cell r="AP129" t="str">
            <v xml:space="preserve"> 00000000000.00</v>
          </cell>
          <cell r="AV129" t="str">
            <v>000000000</v>
          </cell>
          <cell r="AW129" t="str">
            <v>000</v>
          </cell>
          <cell r="AX129" t="str">
            <v>00</v>
          </cell>
          <cell r="AY129" t="str">
            <v>0</v>
          </cell>
          <cell r="AZ129" t="str">
            <v>FPL Fibernet</v>
          </cell>
        </row>
        <row r="130">
          <cell r="A130" t="str">
            <v>107100</v>
          </cell>
          <cell r="B130" t="str">
            <v>0382</v>
          </cell>
          <cell r="C130" t="str">
            <v>01066</v>
          </cell>
          <cell r="D130" t="str">
            <v>OMC000</v>
          </cell>
          <cell r="E130" t="str">
            <v>382000</v>
          </cell>
          <cell r="F130" t="str">
            <v>0814</v>
          </cell>
          <cell r="G130" t="str">
            <v>52450</v>
          </cell>
          <cell r="H130" t="str">
            <v>A</v>
          </cell>
          <cell r="I130" t="str">
            <v>00000041</v>
          </cell>
          <cell r="J130">
            <v>95</v>
          </cell>
          <cell r="K130">
            <v>382</v>
          </cell>
          <cell r="L130">
            <v>3219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0814</v>
          </cell>
          <cell r="R130" t="str">
            <v>52450</v>
          </cell>
          <cell r="S130" t="str">
            <v>200212</v>
          </cell>
          <cell r="T130" t="str">
            <v>SA01</v>
          </cell>
          <cell r="U130">
            <v>32.729999999999997</v>
          </cell>
          <cell r="W130">
            <v>0</v>
          </cell>
          <cell r="Y130">
            <v>0</v>
          </cell>
          <cell r="Z130">
            <v>0</v>
          </cell>
          <cell r="AA130" t="str">
            <v>BCH</v>
          </cell>
          <cell r="AB130" t="str">
            <v>450002343</v>
          </cell>
          <cell r="AC130" t="str">
            <v>PO#</v>
          </cell>
          <cell r="AE130" t="str">
            <v>S/R</v>
          </cell>
          <cell r="AI130" t="str">
            <v>PYN</v>
          </cell>
          <cell r="AJ130" t="str">
            <v>WINSLOW D B</v>
          </cell>
          <cell r="AK130" t="str">
            <v>VND</v>
          </cell>
          <cell r="AL130" t="str">
            <v>063446869</v>
          </cell>
          <cell r="AM130" t="str">
            <v>FAC</v>
          </cell>
          <cell r="AN130" t="str">
            <v>000</v>
          </cell>
          <cell r="AQ130" t="str">
            <v>NVD</v>
          </cell>
          <cell r="AR130" t="str">
            <v>2002-12-</v>
          </cell>
          <cell r="AU130" t="str">
            <v>D WINSLOW CELL PHONEWINSLOW D B         1900003294</v>
          </cell>
          <cell r="AV130" t="str">
            <v>WF-BATCH</v>
          </cell>
          <cell r="AW130" t="str">
            <v>000</v>
          </cell>
          <cell r="AX130" t="str">
            <v>00</v>
          </cell>
          <cell r="AY130" t="str">
            <v>0</v>
          </cell>
          <cell r="AZ130" t="str">
            <v>FPL Fibernet</v>
          </cell>
        </row>
        <row r="131">
          <cell r="A131" t="str">
            <v>107100</v>
          </cell>
          <cell r="B131" t="str">
            <v>0382</v>
          </cell>
          <cell r="C131" t="str">
            <v>01066</v>
          </cell>
          <cell r="D131" t="str">
            <v>OMC000</v>
          </cell>
          <cell r="E131" t="str">
            <v>382000</v>
          </cell>
          <cell r="F131" t="str">
            <v>0814</v>
          </cell>
          <cell r="G131" t="str">
            <v>52450</v>
          </cell>
          <cell r="H131" t="str">
            <v>A</v>
          </cell>
          <cell r="I131" t="str">
            <v>00000041</v>
          </cell>
          <cell r="J131">
            <v>95</v>
          </cell>
          <cell r="K131">
            <v>382</v>
          </cell>
          <cell r="L131">
            <v>3219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0814</v>
          </cell>
          <cell r="R131" t="str">
            <v>52450</v>
          </cell>
          <cell r="S131" t="str">
            <v>200212</v>
          </cell>
          <cell r="T131" t="str">
            <v>SA01</v>
          </cell>
          <cell r="U131">
            <v>106</v>
          </cell>
          <cell r="W131">
            <v>0</v>
          </cell>
          <cell r="Y131">
            <v>0</v>
          </cell>
          <cell r="Z131">
            <v>0</v>
          </cell>
          <cell r="AA131" t="str">
            <v>BCH</v>
          </cell>
          <cell r="AB131" t="str">
            <v>450002360</v>
          </cell>
          <cell r="AC131" t="str">
            <v>PO#</v>
          </cell>
          <cell r="AE131" t="str">
            <v>S/R</v>
          </cell>
          <cell r="AI131" t="str">
            <v>PYN</v>
          </cell>
          <cell r="AJ131" t="str">
            <v>VERIZON WIRELESS MESSAGIN</v>
          </cell>
          <cell r="AK131" t="str">
            <v>VND</v>
          </cell>
          <cell r="AL131" t="str">
            <v>223724253</v>
          </cell>
          <cell r="AM131" t="str">
            <v>FAC</v>
          </cell>
          <cell r="AN131" t="str">
            <v>000</v>
          </cell>
          <cell r="AQ131" t="str">
            <v>NVD</v>
          </cell>
          <cell r="AR131" t="str">
            <v>2002-06-</v>
          </cell>
          <cell r="AU131" t="str">
            <v>B5-026212           VERIZON WIRELESS MES1900003472</v>
          </cell>
          <cell r="AV131" t="str">
            <v>WF-BATCH</v>
          </cell>
          <cell r="AW131" t="str">
            <v>000</v>
          </cell>
          <cell r="AX131" t="str">
            <v>00</v>
          </cell>
          <cell r="AY131" t="str">
            <v>0</v>
          </cell>
          <cell r="AZ131" t="str">
            <v>FPL Fibernet</v>
          </cell>
        </row>
        <row r="132">
          <cell r="A132" t="str">
            <v>107100</v>
          </cell>
          <cell r="B132" t="str">
            <v>0382</v>
          </cell>
          <cell r="C132" t="str">
            <v>01066</v>
          </cell>
          <cell r="D132" t="str">
            <v>OMC000</v>
          </cell>
          <cell r="E132" t="str">
            <v>382000</v>
          </cell>
          <cell r="F132" t="str">
            <v>0814</v>
          </cell>
          <cell r="G132" t="str">
            <v>52450</v>
          </cell>
          <cell r="H132" t="str">
            <v>A</v>
          </cell>
          <cell r="I132" t="str">
            <v>00000041</v>
          </cell>
          <cell r="J132">
            <v>95</v>
          </cell>
          <cell r="K132">
            <v>382</v>
          </cell>
          <cell r="L132">
            <v>3219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 t="str">
            <v>0814</v>
          </cell>
          <cell r="R132" t="str">
            <v>52450</v>
          </cell>
          <cell r="S132" t="str">
            <v>200212</v>
          </cell>
          <cell r="T132" t="str">
            <v>SA01</v>
          </cell>
          <cell r="U132">
            <v>129.65</v>
          </cell>
          <cell r="W132">
            <v>0</v>
          </cell>
          <cell r="Y132">
            <v>0</v>
          </cell>
          <cell r="Z132">
            <v>0</v>
          </cell>
          <cell r="AA132" t="str">
            <v>BCH</v>
          </cell>
          <cell r="AB132" t="str">
            <v>450002343</v>
          </cell>
          <cell r="AC132" t="str">
            <v>PO#</v>
          </cell>
          <cell r="AE132" t="str">
            <v>S/R</v>
          </cell>
          <cell r="AI132" t="str">
            <v>PYN</v>
          </cell>
          <cell r="AJ132" t="str">
            <v>CAJIGAS R C</v>
          </cell>
          <cell r="AK132" t="str">
            <v>VND</v>
          </cell>
          <cell r="AL132" t="str">
            <v>264370702</v>
          </cell>
          <cell r="AM132" t="str">
            <v>FAC</v>
          </cell>
          <cell r="AN132" t="str">
            <v>000</v>
          </cell>
          <cell r="AQ132" t="str">
            <v>NVD</v>
          </cell>
          <cell r="AR132" t="str">
            <v>2002-11-</v>
          </cell>
          <cell r="AU132" t="str">
            <v>R CAJIGAS CELL PHONECAJIGAS R C         1900003289</v>
          </cell>
          <cell r="AV132" t="str">
            <v>WF-BATCH</v>
          </cell>
          <cell r="AW132" t="str">
            <v>000</v>
          </cell>
          <cell r="AX132" t="str">
            <v>00</v>
          </cell>
          <cell r="AY132" t="str">
            <v>0</v>
          </cell>
          <cell r="AZ132" t="str">
            <v>FPL Fibernet</v>
          </cell>
        </row>
        <row r="133">
          <cell r="A133" t="str">
            <v>107100</v>
          </cell>
          <cell r="B133" t="str">
            <v>0382</v>
          </cell>
          <cell r="C133" t="str">
            <v>01066</v>
          </cell>
          <cell r="D133" t="str">
            <v>OMC000</v>
          </cell>
          <cell r="E133" t="str">
            <v>382000</v>
          </cell>
          <cell r="F133" t="str">
            <v>0814</v>
          </cell>
          <cell r="G133" t="str">
            <v>52450</v>
          </cell>
          <cell r="H133" t="str">
            <v>A</v>
          </cell>
          <cell r="I133" t="str">
            <v>00000041</v>
          </cell>
          <cell r="J133">
            <v>95</v>
          </cell>
          <cell r="K133">
            <v>382</v>
          </cell>
          <cell r="L133">
            <v>3219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0814</v>
          </cell>
          <cell r="R133" t="str">
            <v>52450</v>
          </cell>
          <cell r="S133" t="str">
            <v>200212</v>
          </cell>
          <cell r="T133" t="str">
            <v>SA01</v>
          </cell>
          <cell r="U133">
            <v>214.4</v>
          </cell>
          <cell r="W133">
            <v>0</v>
          </cell>
          <cell r="Y133">
            <v>0</v>
          </cell>
          <cell r="Z133">
            <v>0</v>
          </cell>
          <cell r="AA133" t="str">
            <v>BCH</v>
          </cell>
          <cell r="AB133" t="str">
            <v>450002350</v>
          </cell>
          <cell r="AC133" t="str">
            <v>PO#</v>
          </cell>
          <cell r="AE133" t="str">
            <v>S/R</v>
          </cell>
          <cell r="AI133" t="str">
            <v>PYN</v>
          </cell>
          <cell r="AJ133" t="str">
            <v>CAJIGAS R C</v>
          </cell>
          <cell r="AK133" t="str">
            <v>VND</v>
          </cell>
          <cell r="AL133" t="str">
            <v>264370702</v>
          </cell>
          <cell r="AM133" t="str">
            <v>FAC</v>
          </cell>
          <cell r="AN133" t="str">
            <v>000</v>
          </cell>
          <cell r="AQ133" t="str">
            <v>NVD</v>
          </cell>
          <cell r="AR133" t="str">
            <v>2002-12-</v>
          </cell>
          <cell r="AU133" t="str">
            <v>R CAJIGAS CELLPHONE CAJIGAS R C         1900003317</v>
          </cell>
          <cell r="AV133" t="str">
            <v>WF-BATCH</v>
          </cell>
          <cell r="AW133" t="str">
            <v>000</v>
          </cell>
          <cell r="AX133" t="str">
            <v>00</v>
          </cell>
          <cell r="AY133" t="str">
            <v>0</v>
          </cell>
          <cell r="AZ133" t="str">
            <v>FPL Fibernet</v>
          </cell>
        </row>
        <row r="134">
          <cell r="A134" t="str">
            <v>107100</v>
          </cell>
          <cell r="L134">
            <v>3231</v>
          </cell>
          <cell r="S134" t="str">
            <v>200212</v>
          </cell>
          <cell r="U134">
            <v>45595.18</v>
          </cell>
        </row>
        <row r="135">
          <cell r="A135" t="str">
            <v>107100</v>
          </cell>
          <cell r="B135" t="str">
            <v>0342</v>
          </cell>
          <cell r="C135" t="str">
            <v>01066</v>
          </cell>
          <cell r="D135" t="str">
            <v>OMC000</v>
          </cell>
          <cell r="E135" t="str">
            <v>342000</v>
          </cell>
          <cell r="F135" t="str">
            <v>0750</v>
          </cell>
          <cell r="G135" t="str">
            <v>36000</v>
          </cell>
          <cell r="H135" t="str">
            <v>A</v>
          </cell>
          <cell r="I135" t="str">
            <v>00000041</v>
          </cell>
          <cell r="J135">
            <v>95</v>
          </cell>
          <cell r="K135">
            <v>342</v>
          </cell>
          <cell r="L135">
            <v>3333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 t="str">
            <v>0750</v>
          </cell>
          <cell r="R135" t="str">
            <v>36000</v>
          </cell>
          <cell r="S135" t="str">
            <v>200212</v>
          </cell>
          <cell r="T135" t="str">
            <v>PY42</v>
          </cell>
          <cell r="U135">
            <v>9.25</v>
          </cell>
          <cell r="V135" t="str">
            <v>LDB</v>
          </cell>
          <cell r="W135">
            <v>0</v>
          </cell>
          <cell r="X135" t="str">
            <v>SHR</v>
          </cell>
          <cell r="Y135">
            <v>0</v>
          </cell>
          <cell r="Z135">
            <v>0</v>
          </cell>
          <cell r="AA135" t="str">
            <v>PYP</v>
          </cell>
          <cell r="AB135" t="str">
            <v xml:space="preserve"> 0000026</v>
          </cell>
          <cell r="AC135" t="str">
            <v>PYL</v>
          </cell>
          <cell r="AD135" t="str">
            <v>004342</v>
          </cell>
          <cell r="AE135" t="str">
            <v>EMP</v>
          </cell>
          <cell r="AF135" t="str">
            <v>63250</v>
          </cell>
          <cell r="AG135" t="str">
            <v>JUL</v>
          </cell>
          <cell r="AH135" t="str">
            <v xml:space="preserve"> 000.00</v>
          </cell>
          <cell r="AI135" t="str">
            <v>BCH</v>
          </cell>
          <cell r="AJ135" t="str">
            <v>P52</v>
          </cell>
          <cell r="AK135" t="str">
            <v>CLS</v>
          </cell>
          <cell r="AL135" t="str">
            <v>R335</v>
          </cell>
          <cell r="AM135" t="str">
            <v>DTA</v>
          </cell>
          <cell r="AN135" t="str">
            <v xml:space="preserve"> 00000000000.00</v>
          </cell>
          <cell r="AO135" t="str">
            <v>DTH</v>
          </cell>
          <cell r="AP135" t="str">
            <v xml:space="preserve"> 00000000000.00</v>
          </cell>
          <cell r="AV135" t="str">
            <v>000000000</v>
          </cell>
          <cell r="AW135" t="str">
            <v>000</v>
          </cell>
          <cell r="AX135" t="str">
            <v>00</v>
          </cell>
          <cell r="AY135" t="str">
            <v>0</v>
          </cell>
          <cell r="AZ135" t="str">
            <v>FPL Fibernet</v>
          </cell>
        </row>
        <row r="136">
          <cell r="A136" t="str">
            <v>107100</v>
          </cell>
          <cell r="B136" t="str">
            <v>0342</v>
          </cell>
          <cell r="C136" t="str">
            <v>01066</v>
          </cell>
          <cell r="D136" t="str">
            <v>OMC000</v>
          </cell>
          <cell r="E136" t="str">
            <v>342000</v>
          </cell>
          <cell r="F136" t="str">
            <v>0803</v>
          </cell>
          <cell r="G136" t="str">
            <v>36000</v>
          </cell>
          <cell r="H136" t="str">
            <v>A</v>
          </cell>
          <cell r="I136" t="str">
            <v>00000041</v>
          </cell>
          <cell r="J136">
            <v>95</v>
          </cell>
          <cell r="K136">
            <v>342</v>
          </cell>
          <cell r="L136">
            <v>3333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 t="str">
            <v>0803</v>
          </cell>
          <cell r="R136" t="str">
            <v>36000</v>
          </cell>
          <cell r="S136" t="str">
            <v>200212</v>
          </cell>
          <cell r="T136" t="str">
            <v>PY42</v>
          </cell>
          <cell r="U136">
            <v>3221.5</v>
          </cell>
          <cell r="V136" t="str">
            <v>LDB</v>
          </cell>
          <cell r="W136">
            <v>0</v>
          </cell>
          <cell r="X136" t="str">
            <v>SHR</v>
          </cell>
          <cell r="Y136">
            <v>40</v>
          </cell>
          <cell r="Z136">
            <v>40</v>
          </cell>
          <cell r="AA136" t="str">
            <v>PYP</v>
          </cell>
          <cell r="AB136" t="str">
            <v xml:space="preserve"> 0000026</v>
          </cell>
          <cell r="AC136" t="str">
            <v>PYL</v>
          </cell>
          <cell r="AD136" t="str">
            <v>004342</v>
          </cell>
          <cell r="AE136" t="str">
            <v>EMP</v>
          </cell>
          <cell r="AF136" t="str">
            <v>63250</v>
          </cell>
          <cell r="AG136" t="str">
            <v>JUL</v>
          </cell>
          <cell r="AH136" t="str">
            <v xml:space="preserve"> 000.00</v>
          </cell>
          <cell r="AI136" t="str">
            <v>BCH</v>
          </cell>
          <cell r="AJ136" t="str">
            <v>801</v>
          </cell>
          <cell r="AK136" t="str">
            <v>CLS</v>
          </cell>
          <cell r="AL136" t="str">
            <v>R335</v>
          </cell>
          <cell r="AM136" t="str">
            <v>DTA</v>
          </cell>
          <cell r="AN136" t="str">
            <v xml:space="preserve"> 00000000000.00</v>
          </cell>
          <cell r="AO136" t="str">
            <v>DTH</v>
          </cell>
          <cell r="AP136" t="str">
            <v xml:space="preserve"> 00000000000.00</v>
          </cell>
          <cell r="AV136" t="str">
            <v>000000000</v>
          </cell>
          <cell r="AW136" t="str">
            <v>000</v>
          </cell>
          <cell r="AX136" t="str">
            <v>00</v>
          </cell>
          <cell r="AY136" t="str">
            <v>0</v>
          </cell>
          <cell r="AZ136" t="str">
            <v>FPL Fibernet</v>
          </cell>
        </row>
        <row r="137">
          <cell r="A137" t="str">
            <v>107100</v>
          </cell>
          <cell r="B137" t="str">
            <v>0350</v>
          </cell>
          <cell r="C137" t="str">
            <v>01066</v>
          </cell>
          <cell r="D137" t="str">
            <v>OMC000</v>
          </cell>
          <cell r="E137" t="str">
            <v>350000</v>
          </cell>
          <cell r="F137" t="str">
            <v>0803</v>
          </cell>
          <cell r="G137" t="str">
            <v>36000</v>
          </cell>
          <cell r="H137" t="str">
            <v>A</v>
          </cell>
          <cell r="I137" t="str">
            <v>00000041</v>
          </cell>
          <cell r="J137">
            <v>95</v>
          </cell>
          <cell r="K137">
            <v>350</v>
          </cell>
          <cell r="L137">
            <v>3333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 t="str">
            <v>0803</v>
          </cell>
          <cell r="R137" t="str">
            <v>36000</v>
          </cell>
          <cell r="S137" t="str">
            <v>200212</v>
          </cell>
          <cell r="T137" t="str">
            <v>PY42</v>
          </cell>
          <cell r="U137">
            <v>502.5</v>
          </cell>
          <cell r="V137" t="str">
            <v>LDB</v>
          </cell>
          <cell r="W137">
            <v>0</v>
          </cell>
          <cell r="X137" t="str">
            <v>SHR</v>
          </cell>
          <cell r="Y137">
            <v>24</v>
          </cell>
          <cell r="Z137">
            <v>24</v>
          </cell>
          <cell r="AA137" t="str">
            <v>PYP</v>
          </cell>
          <cell r="AB137" t="str">
            <v xml:space="preserve"> 0000001</v>
          </cell>
          <cell r="AC137" t="str">
            <v>PYL</v>
          </cell>
          <cell r="AD137" t="str">
            <v>004350</v>
          </cell>
          <cell r="AE137" t="str">
            <v>EMP</v>
          </cell>
          <cell r="AF137" t="str">
            <v>46908</v>
          </cell>
          <cell r="AG137" t="str">
            <v>JUL</v>
          </cell>
          <cell r="AH137" t="str">
            <v xml:space="preserve"> 000.00</v>
          </cell>
          <cell r="AI137" t="str">
            <v>BCH</v>
          </cell>
          <cell r="AJ137" t="str">
            <v>801</v>
          </cell>
          <cell r="AK137" t="str">
            <v>CLS</v>
          </cell>
          <cell r="AL137" t="str">
            <v>1HH4</v>
          </cell>
          <cell r="AM137" t="str">
            <v>DTA</v>
          </cell>
          <cell r="AN137" t="str">
            <v xml:space="preserve"> 00000000000.00</v>
          </cell>
          <cell r="AO137" t="str">
            <v>DTH</v>
          </cell>
          <cell r="AP137" t="str">
            <v xml:space="preserve"> 00000000000.00</v>
          </cell>
          <cell r="AV137" t="str">
            <v>000000000</v>
          </cell>
          <cell r="AW137" t="str">
            <v>000</v>
          </cell>
          <cell r="AX137" t="str">
            <v>00</v>
          </cell>
          <cell r="AY137" t="str">
            <v>0</v>
          </cell>
          <cell r="AZ137" t="str">
            <v>FPL Fibernet</v>
          </cell>
        </row>
        <row r="138">
          <cell r="A138" t="str">
            <v>107100</v>
          </cell>
          <cell r="B138" t="str">
            <v>0350</v>
          </cell>
          <cell r="C138" t="str">
            <v>01066</v>
          </cell>
          <cell r="D138" t="str">
            <v>OMC000</v>
          </cell>
          <cell r="E138" t="str">
            <v>350000</v>
          </cell>
          <cell r="F138" t="str">
            <v>0803</v>
          </cell>
          <cell r="G138" t="str">
            <v>36000</v>
          </cell>
          <cell r="H138" t="str">
            <v>A</v>
          </cell>
          <cell r="I138" t="str">
            <v>00000041</v>
          </cell>
          <cell r="J138">
            <v>95</v>
          </cell>
          <cell r="K138">
            <v>350</v>
          </cell>
          <cell r="L138">
            <v>3333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0803</v>
          </cell>
          <cell r="R138" t="str">
            <v>36000</v>
          </cell>
          <cell r="S138" t="str">
            <v>200212</v>
          </cell>
          <cell r="T138" t="str">
            <v>PY42</v>
          </cell>
          <cell r="U138">
            <v>502.5</v>
          </cell>
          <cell r="V138" t="str">
            <v>LDB</v>
          </cell>
          <cell r="W138">
            <v>0</v>
          </cell>
          <cell r="X138" t="str">
            <v>SHR</v>
          </cell>
          <cell r="Y138">
            <v>24</v>
          </cell>
          <cell r="Z138">
            <v>24</v>
          </cell>
          <cell r="AA138" t="str">
            <v>PYP</v>
          </cell>
          <cell r="AB138" t="str">
            <v xml:space="preserve"> 0000026</v>
          </cell>
          <cell r="AC138" t="str">
            <v>PYL</v>
          </cell>
          <cell r="AD138" t="str">
            <v>004350</v>
          </cell>
          <cell r="AE138" t="str">
            <v>EMP</v>
          </cell>
          <cell r="AF138" t="str">
            <v>46908</v>
          </cell>
          <cell r="AG138" t="str">
            <v>JUL</v>
          </cell>
          <cell r="AH138" t="str">
            <v xml:space="preserve"> 000.00</v>
          </cell>
          <cell r="AI138" t="str">
            <v>BCH</v>
          </cell>
          <cell r="AJ138" t="str">
            <v>801</v>
          </cell>
          <cell r="AK138" t="str">
            <v>CLS</v>
          </cell>
          <cell r="AL138" t="str">
            <v>1HH4</v>
          </cell>
          <cell r="AM138" t="str">
            <v>DTA</v>
          </cell>
          <cell r="AN138" t="str">
            <v xml:space="preserve"> 00000000000.00</v>
          </cell>
          <cell r="AO138" t="str">
            <v>DTH</v>
          </cell>
          <cell r="AP138" t="str">
            <v xml:space="preserve"> 00000000000.00</v>
          </cell>
          <cell r="AV138" t="str">
            <v>000000000</v>
          </cell>
          <cell r="AW138" t="str">
            <v>000</v>
          </cell>
          <cell r="AX138" t="str">
            <v>00</v>
          </cell>
          <cell r="AY138" t="str">
            <v>0</v>
          </cell>
          <cell r="AZ138" t="str">
            <v>FPL Fibernet</v>
          </cell>
        </row>
        <row r="139">
          <cell r="A139" t="str">
            <v>107100</v>
          </cell>
          <cell r="B139" t="str">
            <v>0350</v>
          </cell>
          <cell r="C139" t="str">
            <v>01066</v>
          </cell>
          <cell r="D139" t="str">
            <v>OMC000</v>
          </cell>
          <cell r="E139" t="str">
            <v>350000</v>
          </cell>
          <cell r="F139" t="str">
            <v>0803</v>
          </cell>
          <cell r="G139" t="str">
            <v>36000</v>
          </cell>
          <cell r="H139" t="str">
            <v>A</v>
          </cell>
          <cell r="I139" t="str">
            <v>00000041</v>
          </cell>
          <cell r="J139">
            <v>95</v>
          </cell>
          <cell r="K139">
            <v>350</v>
          </cell>
          <cell r="L139">
            <v>3333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0803</v>
          </cell>
          <cell r="R139" t="str">
            <v>36000</v>
          </cell>
          <cell r="S139" t="str">
            <v>200212</v>
          </cell>
          <cell r="T139" t="str">
            <v>PY42</v>
          </cell>
          <cell r="U139">
            <v>3221.5</v>
          </cell>
          <cell r="V139" t="str">
            <v>LDB</v>
          </cell>
          <cell r="W139">
            <v>0</v>
          </cell>
          <cell r="X139" t="str">
            <v>SHR</v>
          </cell>
          <cell r="Y139">
            <v>40</v>
          </cell>
          <cell r="Z139">
            <v>40</v>
          </cell>
          <cell r="AA139" t="str">
            <v>PYP</v>
          </cell>
          <cell r="AB139" t="str">
            <v xml:space="preserve"> 0000001</v>
          </cell>
          <cell r="AC139" t="str">
            <v>PYL</v>
          </cell>
          <cell r="AD139" t="str">
            <v>004342</v>
          </cell>
          <cell r="AE139" t="str">
            <v>EMP</v>
          </cell>
          <cell r="AF139" t="str">
            <v>63250</v>
          </cell>
          <cell r="AG139" t="str">
            <v>JUL</v>
          </cell>
          <cell r="AH139" t="str">
            <v xml:space="preserve"> 000.00</v>
          </cell>
          <cell r="AI139" t="str">
            <v>BCH</v>
          </cell>
          <cell r="AJ139" t="str">
            <v>801</v>
          </cell>
          <cell r="AK139" t="str">
            <v>CLS</v>
          </cell>
          <cell r="AL139" t="str">
            <v>R335</v>
          </cell>
          <cell r="AM139" t="str">
            <v>DTA</v>
          </cell>
          <cell r="AN139" t="str">
            <v xml:space="preserve"> 00000000000.00</v>
          </cell>
          <cell r="AO139" t="str">
            <v>DTH</v>
          </cell>
          <cell r="AP139" t="str">
            <v xml:space="preserve"> 00000000000.00</v>
          </cell>
          <cell r="AV139" t="str">
            <v>000000000</v>
          </cell>
          <cell r="AW139" t="str">
            <v>000</v>
          </cell>
          <cell r="AX139" t="str">
            <v>00</v>
          </cell>
          <cell r="AY139" t="str">
            <v>0</v>
          </cell>
          <cell r="AZ139" t="str">
            <v>FPL Fibernet</v>
          </cell>
        </row>
        <row r="140">
          <cell r="A140" t="str">
            <v>107100</v>
          </cell>
          <cell r="B140" t="str">
            <v>0350</v>
          </cell>
          <cell r="C140" t="str">
            <v>01066</v>
          </cell>
          <cell r="D140" t="str">
            <v>OMC000</v>
          </cell>
          <cell r="E140" t="str">
            <v>350000</v>
          </cell>
          <cell r="F140" t="str">
            <v>0821</v>
          </cell>
          <cell r="G140" t="str">
            <v>36000</v>
          </cell>
          <cell r="H140" t="str">
            <v>A</v>
          </cell>
          <cell r="I140" t="str">
            <v>00000041</v>
          </cell>
          <cell r="J140">
            <v>95</v>
          </cell>
          <cell r="K140">
            <v>350</v>
          </cell>
          <cell r="L140">
            <v>3333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 t="str">
            <v>0821</v>
          </cell>
          <cell r="R140" t="str">
            <v>36000</v>
          </cell>
          <cell r="S140" t="str">
            <v>200212</v>
          </cell>
          <cell r="T140" t="str">
            <v>PY42</v>
          </cell>
          <cell r="U140">
            <v>-9.89</v>
          </cell>
          <cell r="V140" t="str">
            <v>LDB</v>
          </cell>
          <cell r="W140">
            <v>0</v>
          </cell>
          <cell r="X140" t="str">
            <v>SHR</v>
          </cell>
          <cell r="Y140">
            <v>0</v>
          </cell>
          <cell r="Z140">
            <v>0</v>
          </cell>
          <cell r="AA140" t="str">
            <v>PYP</v>
          </cell>
          <cell r="AB140" t="str">
            <v xml:space="preserve"> 0000026</v>
          </cell>
          <cell r="AC140" t="str">
            <v>PYL</v>
          </cell>
          <cell r="AD140" t="str">
            <v>004350</v>
          </cell>
          <cell r="AE140" t="str">
            <v>EMP</v>
          </cell>
          <cell r="AF140" t="str">
            <v>46908</v>
          </cell>
          <cell r="AG140" t="str">
            <v>JUL</v>
          </cell>
          <cell r="AH140" t="str">
            <v xml:space="preserve"> 000.00</v>
          </cell>
          <cell r="AI140" t="str">
            <v>BCH</v>
          </cell>
          <cell r="AJ140" t="str">
            <v>979</v>
          </cell>
          <cell r="AK140" t="str">
            <v>CLS</v>
          </cell>
          <cell r="AL140" t="str">
            <v>1HH4</v>
          </cell>
          <cell r="AM140" t="str">
            <v>DTA</v>
          </cell>
          <cell r="AN140" t="str">
            <v xml:space="preserve"> 00000000000.00</v>
          </cell>
          <cell r="AO140" t="str">
            <v>DTH</v>
          </cell>
          <cell r="AP140" t="str">
            <v xml:space="preserve"> 00000000000.00</v>
          </cell>
          <cell r="AV140" t="str">
            <v>000000000</v>
          </cell>
          <cell r="AW140" t="str">
            <v>000</v>
          </cell>
          <cell r="AX140" t="str">
            <v>00</v>
          </cell>
          <cell r="AY140" t="str">
            <v>0</v>
          </cell>
          <cell r="AZ140" t="str">
            <v>FPL Fibernet</v>
          </cell>
        </row>
        <row r="141">
          <cell r="A141" t="str">
            <v>107100</v>
          </cell>
          <cell r="B141" t="str">
            <v>0367</v>
          </cell>
          <cell r="C141" t="str">
            <v>01066</v>
          </cell>
          <cell r="D141" t="str">
            <v>OMC000</v>
          </cell>
          <cell r="E141" t="str">
            <v>367000</v>
          </cell>
          <cell r="F141" t="str">
            <v>0810</v>
          </cell>
          <cell r="G141" t="str">
            <v>65000</v>
          </cell>
          <cell r="H141" t="str">
            <v>A</v>
          </cell>
          <cell r="I141" t="str">
            <v>00000041</v>
          </cell>
          <cell r="J141">
            <v>95</v>
          </cell>
          <cell r="K141">
            <v>367</v>
          </cell>
          <cell r="L141">
            <v>3333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0810</v>
          </cell>
          <cell r="R141" t="str">
            <v>65000</v>
          </cell>
          <cell r="S141" t="str">
            <v>200212</v>
          </cell>
          <cell r="T141" t="str">
            <v>CA01</v>
          </cell>
          <cell r="U141">
            <v>11.14</v>
          </cell>
          <cell r="V141" t="str">
            <v>LDB</v>
          </cell>
          <cell r="W141">
            <v>0</v>
          </cell>
          <cell r="Y141">
            <v>0</v>
          </cell>
          <cell r="Z141">
            <v>0</v>
          </cell>
          <cell r="AA141" t="str">
            <v>BCH</v>
          </cell>
          <cell r="AB141" t="str">
            <v>0001</v>
          </cell>
          <cell r="AC141" t="str">
            <v>WKS</v>
          </cell>
          <cell r="AE141" t="str">
            <v>JV#</v>
          </cell>
          <cell r="AF141" t="str">
            <v>122A</v>
          </cell>
          <cell r="AG141" t="str">
            <v>FRN</v>
          </cell>
          <cell r="AH141" t="str">
            <v>3333</v>
          </cell>
          <cell r="AI141" t="str">
            <v>RP#</v>
          </cell>
          <cell r="AJ141" t="str">
            <v>000</v>
          </cell>
          <cell r="AK141" t="str">
            <v>CTL</v>
          </cell>
          <cell r="AM141" t="str">
            <v>RF#</v>
          </cell>
          <cell r="AU141" t="str">
            <v>I/C-PHONE CHARGES,FPL</v>
          </cell>
          <cell r="AZ141" t="str">
            <v>FPL Fibernet</v>
          </cell>
        </row>
        <row r="142">
          <cell r="A142" t="str">
            <v>107100</v>
          </cell>
          <cell r="B142" t="str">
            <v>0312</v>
          </cell>
          <cell r="C142" t="str">
            <v>06002</v>
          </cell>
          <cell r="D142" t="str">
            <v>0ELECT</v>
          </cell>
          <cell r="E142" t="str">
            <v>312000</v>
          </cell>
          <cell r="F142" t="str">
            <v>0790</v>
          </cell>
          <cell r="G142" t="str">
            <v>65000</v>
          </cell>
          <cell r="H142" t="str">
            <v>A</v>
          </cell>
          <cell r="I142" t="str">
            <v>00000041</v>
          </cell>
          <cell r="J142">
            <v>70</v>
          </cell>
          <cell r="K142">
            <v>312</v>
          </cell>
          <cell r="L142">
            <v>6002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 t="str">
            <v>0790</v>
          </cell>
          <cell r="R142" t="str">
            <v>65000</v>
          </cell>
          <cell r="S142" t="str">
            <v>200212</v>
          </cell>
          <cell r="T142" t="str">
            <v>CA01</v>
          </cell>
          <cell r="U142">
            <v>-25185.96</v>
          </cell>
          <cell r="V142" t="str">
            <v>LDB</v>
          </cell>
          <cell r="W142">
            <v>0</v>
          </cell>
          <cell r="Y142">
            <v>0</v>
          </cell>
          <cell r="Z142">
            <v>0</v>
          </cell>
          <cell r="AA142" t="str">
            <v>BCH</v>
          </cell>
          <cell r="AB142" t="str">
            <v>0023</v>
          </cell>
          <cell r="AC142" t="str">
            <v>WKS</v>
          </cell>
          <cell r="AE142" t="str">
            <v>JV#</v>
          </cell>
          <cell r="AF142" t="str">
            <v>1232</v>
          </cell>
          <cell r="AG142" t="str">
            <v>FRN</v>
          </cell>
          <cell r="AH142" t="str">
            <v>6002</v>
          </cell>
          <cell r="AI142" t="str">
            <v>RP#</v>
          </cell>
          <cell r="AJ142" t="str">
            <v>000</v>
          </cell>
          <cell r="AK142" t="str">
            <v>CTL</v>
          </cell>
          <cell r="AM142" t="str">
            <v>RF#</v>
          </cell>
          <cell r="AU142" t="str">
            <v>TO PLACE IN SERVICE</v>
          </cell>
          <cell r="AZ142" t="str">
            <v>FPL Fibernet</v>
          </cell>
        </row>
        <row r="143">
          <cell r="A143" t="str">
            <v>107100</v>
          </cell>
          <cell r="B143" t="str">
            <v>0312</v>
          </cell>
          <cell r="C143" t="str">
            <v>06002</v>
          </cell>
          <cell r="D143" t="str">
            <v>0FIBER</v>
          </cell>
          <cell r="E143" t="str">
            <v>312000</v>
          </cell>
          <cell r="F143" t="str">
            <v>0662</v>
          </cell>
          <cell r="G143" t="str">
            <v>51450</v>
          </cell>
          <cell r="H143" t="str">
            <v>A</v>
          </cell>
          <cell r="I143" t="str">
            <v>00000041</v>
          </cell>
          <cell r="J143">
            <v>60</v>
          </cell>
          <cell r="K143">
            <v>312</v>
          </cell>
          <cell r="L143">
            <v>6002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0662</v>
          </cell>
          <cell r="R143" t="str">
            <v>51450</v>
          </cell>
          <cell r="S143" t="str">
            <v>200212</v>
          </cell>
          <cell r="T143" t="str">
            <v>SA01</v>
          </cell>
          <cell r="U143">
            <v>594.75</v>
          </cell>
          <cell r="W143">
            <v>0</v>
          </cell>
          <cell r="Y143">
            <v>0</v>
          </cell>
          <cell r="Z143">
            <v>1</v>
          </cell>
          <cell r="AA143" t="str">
            <v>BCH</v>
          </cell>
          <cell r="AB143" t="str">
            <v>450002350</v>
          </cell>
          <cell r="AC143" t="str">
            <v>PO#</v>
          </cell>
          <cell r="AD143" t="str">
            <v>4500030221</v>
          </cell>
          <cell r="AE143" t="str">
            <v>S/R</v>
          </cell>
          <cell r="AF143" t="str">
            <v>NET</v>
          </cell>
          <cell r="AI143" t="str">
            <v>PYN</v>
          </cell>
          <cell r="AJ143" t="str">
            <v>W D COMMUNICATIONS INC</v>
          </cell>
          <cell r="AK143" t="str">
            <v>VND</v>
          </cell>
          <cell r="AL143" t="str">
            <v>591953252</v>
          </cell>
          <cell r="AM143" t="str">
            <v>FAC</v>
          </cell>
          <cell r="AN143" t="str">
            <v>000</v>
          </cell>
          <cell r="AQ143" t="str">
            <v>NVD</v>
          </cell>
          <cell r="AR143" t="str">
            <v>2002-12-</v>
          </cell>
          <cell r="AU143" t="str">
            <v>INVOICE# 26707      W D COMMUNICATIONS I5000003533</v>
          </cell>
          <cell r="AV143" t="str">
            <v>WF-BATCH</v>
          </cell>
          <cell r="AW143" t="str">
            <v>000</v>
          </cell>
          <cell r="AX143" t="str">
            <v>00</v>
          </cell>
          <cell r="AY143" t="str">
            <v>0</v>
          </cell>
          <cell r="AZ143" t="str">
            <v>FPL Fibernet</v>
          </cell>
        </row>
        <row r="144">
          <cell r="A144" t="str">
            <v>107100</v>
          </cell>
          <cell r="B144" t="str">
            <v>0312</v>
          </cell>
          <cell r="C144" t="str">
            <v>06002</v>
          </cell>
          <cell r="D144" t="str">
            <v>0FIBER</v>
          </cell>
          <cell r="E144" t="str">
            <v>312000</v>
          </cell>
          <cell r="F144" t="str">
            <v>0662</v>
          </cell>
          <cell r="G144" t="str">
            <v>51450</v>
          </cell>
          <cell r="H144" t="str">
            <v>A</v>
          </cell>
          <cell r="I144" t="str">
            <v>00000041</v>
          </cell>
          <cell r="J144">
            <v>60</v>
          </cell>
          <cell r="K144">
            <v>312</v>
          </cell>
          <cell r="L144">
            <v>6002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0662</v>
          </cell>
          <cell r="R144" t="str">
            <v>51450</v>
          </cell>
          <cell r="S144" t="str">
            <v>200212</v>
          </cell>
          <cell r="T144" t="str">
            <v>SA01</v>
          </cell>
          <cell r="U144">
            <v>1586</v>
          </cell>
          <cell r="W144">
            <v>0</v>
          </cell>
          <cell r="Y144">
            <v>0</v>
          </cell>
          <cell r="Z144">
            <v>1</v>
          </cell>
          <cell r="AA144" t="str">
            <v>BCH</v>
          </cell>
          <cell r="AB144" t="str">
            <v>450002350</v>
          </cell>
          <cell r="AC144" t="str">
            <v>PO#</v>
          </cell>
          <cell r="AD144" t="str">
            <v>4500030221</v>
          </cell>
          <cell r="AE144" t="str">
            <v>S/R</v>
          </cell>
          <cell r="AF144" t="str">
            <v>NET</v>
          </cell>
          <cell r="AI144" t="str">
            <v>PYN</v>
          </cell>
          <cell r="AJ144" t="str">
            <v>W D COMMUNICATIONS INC</v>
          </cell>
          <cell r="AK144" t="str">
            <v>VND</v>
          </cell>
          <cell r="AL144" t="str">
            <v>591953252</v>
          </cell>
          <cell r="AM144" t="str">
            <v>FAC</v>
          </cell>
          <cell r="AN144" t="str">
            <v>000</v>
          </cell>
          <cell r="AQ144" t="str">
            <v>NVD</v>
          </cell>
          <cell r="AR144" t="str">
            <v>2002-12-</v>
          </cell>
          <cell r="AU144" t="str">
            <v>INVOICE# 26689      W D COMMUNICATIONS I5000003538</v>
          </cell>
          <cell r="AV144" t="str">
            <v>WF-BATCH</v>
          </cell>
          <cell r="AW144" t="str">
            <v>000</v>
          </cell>
          <cell r="AX144" t="str">
            <v>00</v>
          </cell>
          <cell r="AY144" t="str">
            <v>0</v>
          </cell>
          <cell r="AZ144" t="str">
            <v>FPL Fibernet</v>
          </cell>
        </row>
        <row r="145">
          <cell r="A145" t="str">
            <v>107100</v>
          </cell>
          <cell r="B145" t="str">
            <v>0312</v>
          </cell>
          <cell r="C145" t="str">
            <v>06002</v>
          </cell>
          <cell r="D145" t="str">
            <v>0FIBER</v>
          </cell>
          <cell r="E145" t="str">
            <v>312000</v>
          </cell>
          <cell r="F145" t="str">
            <v>0662</v>
          </cell>
          <cell r="G145" t="str">
            <v>51450</v>
          </cell>
          <cell r="H145" t="str">
            <v>A</v>
          </cell>
          <cell r="I145" t="str">
            <v>00000041</v>
          </cell>
          <cell r="J145">
            <v>61</v>
          </cell>
          <cell r="K145">
            <v>312</v>
          </cell>
          <cell r="L145">
            <v>6002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 t="str">
            <v>0662</v>
          </cell>
          <cell r="R145" t="str">
            <v>51450</v>
          </cell>
          <cell r="S145" t="str">
            <v>200212</v>
          </cell>
          <cell r="T145" t="str">
            <v>SA01</v>
          </cell>
          <cell r="U145">
            <v>7839.9</v>
          </cell>
          <cell r="W145">
            <v>0</v>
          </cell>
          <cell r="Y145">
            <v>0</v>
          </cell>
          <cell r="Z145">
            <v>1</v>
          </cell>
          <cell r="AA145" t="str">
            <v>BCH</v>
          </cell>
          <cell r="AB145" t="str">
            <v>450002361</v>
          </cell>
          <cell r="AC145" t="str">
            <v>PO#</v>
          </cell>
          <cell r="AD145" t="str">
            <v>4500057524</v>
          </cell>
          <cell r="AE145" t="str">
            <v>S/R</v>
          </cell>
          <cell r="AF145" t="str">
            <v>337</v>
          </cell>
          <cell r="AI145" t="str">
            <v>PYN</v>
          </cell>
          <cell r="AJ145" t="str">
            <v>ALPINE COMMUNICATION CORP</v>
          </cell>
          <cell r="AK145" t="str">
            <v>VND</v>
          </cell>
          <cell r="AL145" t="str">
            <v>592047310</v>
          </cell>
          <cell r="AM145" t="str">
            <v>FAC</v>
          </cell>
          <cell r="AN145" t="str">
            <v>000</v>
          </cell>
          <cell r="AQ145" t="str">
            <v>NVD</v>
          </cell>
          <cell r="AR145" t="str">
            <v>2002-12-</v>
          </cell>
          <cell r="AU145" t="str">
            <v>INVOICE# 6402       ALPINE COMMUNICATION5000003713</v>
          </cell>
          <cell r="AV145" t="str">
            <v>WF-BATCH</v>
          </cell>
          <cell r="AW145" t="str">
            <v>000</v>
          </cell>
          <cell r="AX145" t="str">
            <v>00</v>
          </cell>
          <cell r="AY145" t="str">
            <v>0</v>
          </cell>
          <cell r="AZ145" t="str">
            <v>FPL Fibernet</v>
          </cell>
        </row>
        <row r="146">
          <cell r="A146" t="str">
            <v>107100</v>
          </cell>
          <cell r="B146" t="str">
            <v>0312</v>
          </cell>
          <cell r="C146" t="str">
            <v>06002</v>
          </cell>
          <cell r="D146" t="str">
            <v>0FIBER</v>
          </cell>
          <cell r="E146" t="str">
            <v>312000</v>
          </cell>
          <cell r="F146" t="str">
            <v>0662</v>
          </cell>
          <cell r="G146" t="str">
            <v>51450</v>
          </cell>
          <cell r="H146" t="str">
            <v>A</v>
          </cell>
          <cell r="I146" t="str">
            <v>00000041</v>
          </cell>
          <cell r="J146">
            <v>61</v>
          </cell>
          <cell r="K146">
            <v>312</v>
          </cell>
          <cell r="L146">
            <v>6002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 t="str">
            <v>0662</v>
          </cell>
          <cell r="R146" t="str">
            <v>51450</v>
          </cell>
          <cell r="S146" t="str">
            <v>200212</v>
          </cell>
          <cell r="T146" t="str">
            <v>SA01</v>
          </cell>
          <cell r="U146">
            <v>28647.95</v>
          </cell>
          <cell r="W146">
            <v>0</v>
          </cell>
          <cell r="Y146">
            <v>0</v>
          </cell>
          <cell r="Z146">
            <v>1</v>
          </cell>
          <cell r="AA146" t="str">
            <v>BCH</v>
          </cell>
          <cell r="AB146" t="str">
            <v>450002361</v>
          </cell>
          <cell r="AC146" t="str">
            <v>PO#</v>
          </cell>
          <cell r="AD146" t="str">
            <v>4500057524</v>
          </cell>
          <cell r="AE146" t="str">
            <v>S/R</v>
          </cell>
          <cell r="AF146" t="str">
            <v>337</v>
          </cell>
          <cell r="AI146" t="str">
            <v>PYN</v>
          </cell>
          <cell r="AJ146" t="str">
            <v>ALPINE COMMUNICATION CORP</v>
          </cell>
          <cell r="AK146" t="str">
            <v>VND</v>
          </cell>
          <cell r="AL146" t="str">
            <v>592047310</v>
          </cell>
          <cell r="AM146" t="str">
            <v>FAC</v>
          </cell>
          <cell r="AN146" t="str">
            <v>000</v>
          </cell>
          <cell r="AQ146" t="str">
            <v>NVD</v>
          </cell>
          <cell r="AR146" t="str">
            <v>2002-12-</v>
          </cell>
          <cell r="AU146" t="str">
            <v>INVOICE# 6401       ALPINE COMMUNICATION5000003712</v>
          </cell>
          <cell r="AV146" t="str">
            <v>WF-BATCH</v>
          </cell>
          <cell r="AW146" t="str">
            <v>000</v>
          </cell>
          <cell r="AX146" t="str">
            <v>00</v>
          </cell>
          <cell r="AY146" t="str">
            <v>0</v>
          </cell>
          <cell r="AZ146" t="str">
            <v>FPL Fibernet</v>
          </cell>
        </row>
        <row r="147">
          <cell r="A147" t="str">
            <v>107100</v>
          </cell>
          <cell r="B147" t="str">
            <v>0312</v>
          </cell>
          <cell r="C147" t="str">
            <v>06002</v>
          </cell>
          <cell r="D147" t="str">
            <v>0FIBER</v>
          </cell>
          <cell r="E147" t="str">
            <v>312000</v>
          </cell>
          <cell r="F147" t="str">
            <v>0662</v>
          </cell>
          <cell r="G147" t="str">
            <v>51450</v>
          </cell>
          <cell r="H147" t="str">
            <v>A</v>
          </cell>
          <cell r="I147" t="str">
            <v>00000041</v>
          </cell>
          <cell r="J147">
            <v>63</v>
          </cell>
          <cell r="K147">
            <v>312</v>
          </cell>
          <cell r="L147">
            <v>6002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 t="str">
            <v>0662</v>
          </cell>
          <cell r="R147" t="str">
            <v>51450</v>
          </cell>
          <cell r="S147" t="str">
            <v>200212</v>
          </cell>
          <cell r="T147" t="str">
            <v>SA01</v>
          </cell>
          <cell r="U147">
            <v>317.2</v>
          </cell>
          <cell r="W147">
            <v>0</v>
          </cell>
          <cell r="Y147">
            <v>0</v>
          </cell>
          <cell r="Z147">
            <v>1</v>
          </cell>
          <cell r="AA147" t="str">
            <v>BCH</v>
          </cell>
          <cell r="AB147" t="str">
            <v>450002350</v>
          </cell>
          <cell r="AC147" t="str">
            <v>PO#</v>
          </cell>
          <cell r="AD147" t="str">
            <v>4500030221</v>
          </cell>
          <cell r="AE147" t="str">
            <v>S/R</v>
          </cell>
          <cell r="AF147" t="str">
            <v>NET</v>
          </cell>
          <cell r="AI147" t="str">
            <v>PYN</v>
          </cell>
          <cell r="AJ147" t="str">
            <v>W D COMMUNICATIONS INC</v>
          </cell>
          <cell r="AK147" t="str">
            <v>VND</v>
          </cell>
          <cell r="AL147" t="str">
            <v>591953252</v>
          </cell>
          <cell r="AM147" t="str">
            <v>FAC</v>
          </cell>
          <cell r="AN147" t="str">
            <v>000</v>
          </cell>
          <cell r="AQ147" t="str">
            <v>NVD</v>
          </cell>
          <cell r="AR147" t="str">
            <v>2002-12-</v>
          </cell>
          <cell r="AU147" t="str">
            <v>INVOICE# 26753      W D COMMUNICATIONS I5000003531</v>
          </cell>
          <cell r="AV147" t="str">
            <v>WF-BATCH</v>
          </cell>
          <cell r="AW147" t="str">
            <v>000</v>
          </cell>
          <cell r="AX147" t="str">
            <v>00</v>
          </cell>
          <cell r="AY147" t="str">
            <v>0</v>
          </cell>
          <cell r="AZ147" t="str">
            <v>FPL Fibernet</v>
          </cell>
        </row>
        <row r="148">
          <cell r="A148" t="str">
            <v>107100</v>
          </cell>
          <cell r="B148" t="str">
            <v>0312</v>
          </cell>
          <cell r="C148" t="str">
            <v>06002</v>
          </cell>
          <cell r="D148" t="str">
            <v>0FIBER</v>
          </cell>
          <cell r="E148" t="str">
            <v>312000</v>
          </cell>
          <cell r="F148" t="str">
            <v>0662</v>
          </cell>
          <cell r="G148" t="str">
            <v>51450</v>
          </cell>
          <cell r="H148" t="str">
            <v>A</v>
          </cell>
          <cell r="I148" t="str">
            <v>00000041</v>
          </cell>
          <cell r="J148">
            <v>63</v>
          </cell>
          <cell r="K148">
            <v>312</v>
          </cell>
          <cell r="L148">
            <v>6002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0662</v>
          </cell>
          <cell r="R148" t="str">
            <v>51450</v>
          </cell>
          <cell r="S148" t="str">
            <v>200212</v>
          </cell>
          <cell r="T148" t="str">
            <v>SA01</v>
          </cell>
          <cell r="U148">
            <v>793</v>
          </cell>
          <cell r="W148">
            <v>0</v>
          </cell>
          <cell r="Y148">
            <v>0</v>
          </cell>
          <cell r="Z148">
            <v>1</v>
          </cell>
          <cell r="AA148" t="str">
            <v>BCH</v>
          </cell>
          <cell r="AB148" t="str">
            <v>450002361</v>
          </cell>
          <cell r="AC148" t="str">
            <v>PO#</v>
          </cell>
          <cell r="AD148" t="str">
            <v>4500030221</v>
          </cell>
          <cell r="AE148" t="str">
            <v>S/R</v>
          </cell>
          <cell r="AF148" t="str">
            <v>NET</v>
          </cell>
          <cell r="AI148" t="str">
            <v>PYN</v>
          </cell>
          <cell r="AJ148" t="str">
            <v>W D COMMUNICATIONS INC</v>
          </cell>
          <cell r="AK148" t="str">
            <v>VND</v>
          </cell>
          <cell r="AL148" t="str">
            <v>591953252</v>
          </cell>
          <cell r="AM148" t="str">
            <v>FAC</v>
          </cell>
          <cell r="AN148" t="str">
            <v>000</v>
          </cell>
          <cell r="AQ148" t="str">
            <v>NVD</v>
          </cell>
          <cell r="AR148" t="str">
            <v>2002-12-</v>
          </cell>
          <cell r="AU148" t="str">
            <v>INVOICE# 26814      W D COMMUNICATIONS I5000003706</v>
          </cell>
          <cell r="AV148" t="str">
            <v>WF-BATCH</v>
          </cell>
          <cell r="AW148" t="str">
            <v>000</v>
          </cell>
          <cell r="AX148" t="str">
            <v>00</v>
          </cell>
          <cell r="AY148" t="str">
            <v>0</v>
          </cell>
          <cell r="AZ148" t="str">
            <v>FPL Fibernet</v>
          </cell>
        </row>
        <row r="149">
          <cell r="A149" t="str">
            <v>107100</v>
          </cell>
          <cell r="B149" t="str">
            <v>0312</v>
          </cell>
          <cell r="C149" t="str">
            <v>06002</v>
          </cell>
          <cell r="D149" t="str">
            <v>0FIBER</v>
          </cell>
          <cell r="E149" t="str">
            <v>312000</v>
          </cell>
          <cell r="F149" t="str">
            <v>0662</v>
          </cell>
          <cell r="G149" t="str">
            <v>51450</v>
          </cell>
          <cell r="H149" t="str">
            <v>A</v>
          </cell>
          <cell r="I149" t="str">
            <v>00000041</v>
          </cell>
          <cell r="J149">
            <v>63</v>
          </cell>
          <cell r="K149">
            <v>312</v>
          </cell>
          <cell r="L149">
            <v>6002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 t="str">
            <v>0662</v>
          </cell>
          <cell r="R149" t="str">
            <v>51450</v>
          </cell>
          <cell r="S149" t="str">
            <v>200212</v>
          </cell>
          <cell r="T149" t="str">
            <v>SA01</v>
          </cell>
          <cell r="U149">
            <v>2379</v>
          </cell>
          <cell r="W149">
            <v>0</v>
          </cell>
          <cell r="Y149">
            <v>0</v>
          </cell>
          <cell r="Z149">
            <v>1</v>
          </cell>
          <cell r="AA149" t="str">
            <v>BCH</v>
          </cell>
          <cell r="AB149" t="str">
            <v>450002353</v>
          </cell>
          <cell r="AC149" t="str">
            <v>PO#</v>
          </cell>
          <cell r="AD149" t="str">
            <v>4500030221</v>
          </cell>
          <cell r="AE149" t="str">
            <v>S/R</v>
          </cell>
          <cell r="AF149" t="str">
            <v>NET</v>
          </cell>
          <cell r="AI149" t="str">
            <v>PYN</v>
          </cell>
          <cell r="AJ149" t="str">
            <v>W D COMMUNICATIONS INC</v>
          </cell>
          <cell r="AK149" t="str">
            <v>VND</v>
          </cell>
          <cell r="AL149" t="str">
            <v>591953252</v>
          </cell>
          <cell r="AM149" t="str">
            <v>FAC</v>
          </cell>
          <cell r="AN149" t="str">
            <v>000</v>
          </cell>
          <cell r="AQ149" t="str">
            <v>NVD</v>
          </cell>
          <cell r="AR149" t="str">
            <v>2002-12-</v>
          </cell>
          <cell r="AU149" t="str">
            <v>INVOICE# 26791      W D COMMUNICATIONS I5000003605</v>
          </cell>
          <cell r="AV149" t="str">
            <v>WF-BATCH</v>
          </cell>
          <cell r="AW149" t="str">
            <v>000</v>
          </cell>
          <cell r="AX149" t="str">
            <v>00</v>
          </cell>
          <cell r="AY149" t="str">
            <v>0</v>
          </cell>
          <cell r="AZ149" t="str">
            <v>FPL Fibernet</v>
          </cell>
        </row>
        <row r="150">
          <cell r="A150" t="str">
            <v>107100</v>
          </cell>
          <cell r="B150" t="str">
            <v>0312</v>
          </cell>
          <cell r="C150" t="str">
            <v>06002</v>
          </cell>
          <cell r="D150" t="str">
            <v>0FIBER</v>
          </cell>
          <cell r="E150" t="str">
            <v>312000</v>
          </cell>
          <cell r="F150" t="str">
            <v>0662</v>
          </cell>
          <cell r="G150" t="str">
            <v>51450</v>
          </cell>
          <cell r="H150" t="str">
            <v>A</v>
          </cell>
          <cell r="I150" t="str">
            <v>00000041</v>
          </cell>
          <cell r="J150">
            <v>63</v>
          </cell>
          <cell r="K150">
            <v>312</v>
          </cell>
          <cell r="L150">
            <v>6002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0662</v>
          </cell>
          <cell r="R150" t="str">
            <v>51450</v>
          </cell>
          <cell r="S150" t="str">
            <v>200212</v>
          </cell>
          <cell r="T150" t="str">
            <v>SA01</v>
          </cell>
          <cell r="U150">
            <v>49609.440000000002</v>
          </cell>
          <cell r="W150">
            <v>0</v>
          </cell>
          <cell r="Y150">
            <v>0</v>
          </cell>
          <cell r="Z150">
            <v>1</v>
          </cell>
          <cell r="AA150" t="str">
            <v>BCH</v>
          </cell>
          <cell r="AB150" t="str">
            <v>450002354</v>
          </cell>
          <cell r="AC150" t="str">
            <v>PO#</v>
          </cell>
          <cell r="AD150" t="str">
            <v>4500118238</v>
          </cell>
          <cell r="AE150" t="str">
            <v>S/R</v>
          </cell>
          <cell r="AF150" t="str">
            <v>337</v>
          </cell>
          <cell r="AI150" t="str">
            <v>PYN</v>
          </cell>
          <cell r="AJ150" t="str">
            <v>GREGORY ELECTRIC COMPANY</v>
          </cell>
          <cell r="AK150" t="str">
            <v>VND</v>
          </cell>
          <cell r="AL150" t="str">
            <v>570362682</v>
          </cell>
          <cell r="AM150" t="str">
            <v>FAC</v>
          </cell>
          <cell r="AN150" t="str">
            <v>000</v>
          </cell>
          <cell r="AQ150" t="str">
            <v>NVD</v>
          </cell>
          <cell r="AR150" t="str">
            <v>2002-12-</v>
          </cell>
          <cell r="AU150" t="str">
            <v>INVOICE# 27572-001M GREGORY ELECTRIC COM5000003650</v>
          </cell>
          <cell r="AV150" t="str">
            <v>WF-BATCH</v>
          </cell>
          <cell r="AW150" t="str">
            <v>000</v>
          </cell>
          <cell r="AX150" t="str">
            <v>00</v>
          </cell>
          <cell r="AY150" t="str">
            <v>0</v>
          </cell>
          <cell r="AZ150" t="str">
            <v>FPL Fibernet</v>
          </cell>
        </row>
        <row r="151">
          <cell r="A151" t="str">
            <v>107100</v>
          </cell>
          <cell r="B151" t="str">
            <v>0312</v>
          </cell>
          <cell r="C151" t="str">
            <v>06002</v>
          </cell>
          <cell r="D151" t="str">
            <v>0FIBER</v>
          </cell>
          <cell r="E151" t="str">
            <v>312000</v>
          </cell>
          <cell r="F151" t="str">
            <v>0662</v>
          </cell>
          <cell r="G151" t="str">
            <v>52450</v>
          </cell>
          <cell r="H151" t="str">
            <v>A</v>
          </cell>
          <cell r="I151" t="str">
            <v>00000041</v>
          </cell>
          <cell r="J151">
            <v>63</v>
          </cell>
          <cell r="K151">
            <v>312</v>
          </cell>
          <cell r="L151">
            <v>6002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 t="str">
            <v>0662</v>
          </cell>
          <cell r="R151" t="str">
            <v>52450</v>
          </cell>
          <cell r="S151" t="str">
            <v>200212</v>
          </cell>
          <cell r="T151" t="str">
            <v>SA01</v>
          </cell>
          <cell r="U151">
            <v>19333.52</v>
          </cell>
          <cell r="W151">
            <v>0</v>
          </cell>
          <cell r="Y151">
            <v>0</v>
          </cell>
          <cell r="Z151">
            <v>0</v>
          </cell>
          <cell r="AA151" t="str">
            <v>BCH</v>
          </cell>
          <cell r="AB151" t="str">
            <v>450002350</v>
          </cell>
          <cell r="AC151" t="str">
            <v>PO#</v>
          </cell>
          <cell r="AE151" t="str">
            <v>S/R</v>
          </cell>
          <cell r="AI151" t="str">
            <v>PYN</v>
          </cell>
          <cell r="AJ151" t="str">
            <v>CITY OF FT LAUDERDALE</v>
          </cell>
          <cell r="AK151" t="str">
            <v>VND</v>
          </cell>
          <cell r="AL151" t="str">
            <v>596000319</v>
          </cell>
          <cell r="AM151" t="str">
            <v>FAC</v>
          </cell>
          <cell r="AN151" t="str">
            <v>000</v>
          </cell>
          <cell r="AQ151" t="str">
            <v>NVD</v>
          </cell>
          <cell r="AR151" t="str">
            <v>2002-10-</v>
          </cell>
          <cell r="AU151" t="str">
            <v>CUST# R0927         CITY OF FT LAUDERDAL1900003309</v>
          </cell>
          <cell r="AV151" t="str">
            <v>RXC0FXQ</v>
          </cell>
          <cell r="AW151" t="str">
            <v>000</v>
          </cell>
          <cell r="AX151" t="str">
            <v>00</v>
          </cell>
          <cell r="AY151" t="str">
            <v>0</v>
          </cell>
          <cell r="AZ151" t="str">
            <v>FPL Fibernet</v>
          </cell>
        </row>
        <row r="152">
          <cell r="A152" t="str">
            <v>107100</v>
          </cell>
          <cell r="B152" t="str">
            <v>0312</v>
          </cell>
          <cell r="C152" t="str">
            <v>06002</v>
          </cell>
          <cell r="D152" t="str">
            <v>0FIBER</v>
          </cell>
          <cell r="E152" t="str">
            <v>312000</v>
          </cell>
          <cell r="F152" t="str">
            <v>0662</v>
          </cell>
          <cell r="G152" t="str">
            <v>52450</v>
          </cell>
          <cell r="H152" t="str">
            <v>A</v>
          </cell>
          <cell r="I152" t="str">
            <v>00000041</v>
          </cell>
          <cell r="J152">
            <v>63</v>
          </cell>
          <cell r="K152">
            <v>312</v>
          </cell>
          <cell r="L152">
            <v>6002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 t="str">
            <v>0662</v>
          </cell>
          <cell r="R152" t="str">
            <v>52450</v>
          </cell>
          <cell r="S152" t="str">
            <v>200212</v>
          </cell>
          <cell r="T152" t="str">
            <v>SA01</v>
          </cell>
          <cell r="U152">
            <v>-89.86</v>
          </cell>
          <cell r="W152">
            <v>0</v>
          </cell>
          <cell r="Y152">
            <v>0</v>
          </cell>
          <cell r="Z152">
            <v>0</v>
          </cell>
          <cell r="AA152" t="str">
            <v>BCH</v>
          </cell>
          <cell r="AB152" t="str">
            <v>450002354</v>
          </cell>
          <cell r="AC152" t="str">
            <v>PO#</v>
          </cell>
          <cell r="AE152" t="str">
            <v>S/R</v>
          </cell>
          <cell r="AI152" t="str">
            <v>PYN</v>
          </cell>
          <cell r="AJ152" t="str">
            <v>CITY OF PLANTATION</v>
          </cell>
          <cell r="AK152" t="str">
            <v>VND</v>
          </cell>
          <cell r="AL152" t="str">
            <v>596017775</v>
          </cell>
          <cell r="AM152" t="str">
            <v>FAC</v>
          </cell>
          <cell r="AN152" t="str">
            <v>000</v>
          </cell>
          <cell r="AQ152" t="str">
            <v>NVD</v>
          </cell>
          <cell r="AR152" t="str">
            <v>2002-10-</v>
          </cell>
          <cell r="AU152" t="str">
            <v>INV# 021504-A       CITY OF PLANTATION  1700000113</v>
          </cell>
          <cell r="AV152" t="str">
            <v>MPS0JFF</v>
          </cell>
          <cell r="AW152" t="str">
            <v>000</v>
          </cell>
          <cell r="AX152" t="str">
            <v>00</v>
          </cell>
          <cell r="AY152" t="str">
            <v>0</v>
          </cell>
          <cell r="AZ152" t="str">
            <v>FPL Fibernet</v>
          </cell>
        </row>
        <row r="153">
          <cell r="A153" t="str">
            <v>107100</v>
          </cell>
          <cell r="B153" t="str">
            <v>0312</v>
          </cell>
          <cell r="C153" t="str">
            <v>06002</v>
          </cell>
          <cell r="D153" t="str">
            <v>0FIBER</v>
          </cell>
          <cell r="E153" t="str">
            <v>312000</v>
          </cell>
          <cell r="F153" t="str">
            <v>0790</v>
          </cell>
          <cell r="G153" t="str">
            <v>65000</v>
          </cell>
          <cell r="H153" t="str">
            <v>A</v>
          </cell>
          <cell r="I153" t="str">
            <v>00000041</v>
          </cell>
          <cell r="J153">
            <v>63</v>
          </cell>
          <cell r="K153">
            <v>312</v>
          </cell>
          <cell r="L153">
            <v>6002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0790</v>
          </cell>
          <cell r="R153" t="str">
            <v>65000</v>
          </cell>
          <cell r="S153" t="str">
            <v>200212</v>
          </cell>
          <cell r="T153" t="str">
            <v>CA01</v>
          </cell>
          <cell r="U153">
            <v>298750</v>
          </cell>
          <cell r="V153" t="str">
            <v>LDB</v>
          </cell>
          <cell r="W153">
            <v>0</v>
          </cell>
          <cell r="Y153">
            <v>0</v>
          </cell>
          <cell r="Z153">
            <v>0</v>
          </cell>
          <cell r="AA153" t="str">
            <v>BCH</v>
          </cell>
          <cell r="AB153" t="str">
            <v>0024</v>
          </cell>
          <cell r="AC153" t="str">
            <v>WKS</v>
          </cell>
          <cell r="AE153" t="str">
            <v>JV#</v>
          </cell>
          <cell r="AF153" t="str">
            <v>1232</v>
          </cell>
          <cell r="AG153" t="str">
            <v>FRN</v>
          </cell>
          <cell r="AH153" t="str">
            <v>6002</v>
          </cell>
          <cell r="AI153" t="str">
            <v>RP#</v>
          </cell>
          <cell r="AJ153" t="str">
            <v>000</v>
          </cell>
          <cell r="AK153" t="str">
            <v>CTL</v>
          </cell>
          <cell r="AM153" t="str">
            <v>RF#</v>
          </cell>
          <cell r="AU153" t="str">
            <v>ACCR DEC 02 CAPITAL-EXELO</v>
          </cell>
          <cell r="AZ153" t="str">
            <v>FPL Fibernet</v>
          </cell>
        </row>
        <row r="154">
          <cell r="A154" t="str">
            <v>107100</v>
          </cell>
          <cell r="B154" t="str">
            <v>0312</v>
          </cell>
          <cell r="C154" t="str">
            <v>06002</v>
          </cell>
          <cell r="D154" t="str">
            <v>0FIBER</v>
          </cell>
          <cell r="E154" t="str">
            <v>312000</v>
          </cell>
          <cell r="F154" t="str">
            <v>0790</v>
          </cell>
          <cell r="G154" t="str">
            <v>65000</v>
          </cell>
          <cell r="H154" t="str">
            <v>A</v>
          </cell>
          <cell r="I154" t="str">
            <v>00000041</v>
          </cell>
          <cell r="J154">
            <v>63</v>
          </cell>
          <cell r="K154">
            <v>312</v>
          </cell>
          <cell r="L154">
            <v>6002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 t="str">
            <v>0790</v>
          </cell>
          <cell r="R154" t="str">
            <v>65000</v>
          </cell>
          <cell r="S154" t="str">
            <v>200212</v>
          </cell>
          <cell r="T154" t="str">
            <v>CA01</v>
          </cell>
          <cell r="U154">
            <v>307603</v>
          </cell>
          <cell r="V154" t="str">
            <v>LDB</v>
          </cell>
          <cell r="W154">
            <v>0</v>
          </cell>
          <cell r="Y154">
            <v>0</v>
          </cell>
          <cell r="Z154">
            <v>0</v>
          </cell>
          <cell r="AA154" t="str">
            <v>BCH</v>
          </cell>
          <cell r="AB154" t="str">
            <v>0015</v>
          </cell>
          <cell r="AC154" t="str">
            <v>WKS</v>
          </cell>
          <cell r="AE154" t="str">
            <v>JV#</v>
          </cell>
          <cell r="AF154" t="str">
            <v>1232</v>
          </cell>
          <cell r="AG154" t="str">
            <v>FRN</v>
          </cell>
          <cell r="AH154" t="str">
            <v>6002</v>
          </cell>
          <cell r="AI154" t="str">
            <v>RP#</v>
          </cell>
          <cell r="AJ154" t="str">
            <v>000</v>
          </cell>
          <cell r="AK154" t="str">
            <v>CTL</v>
          </cell>
          <cell r="AM154" t="str">
            <v>RF#</v>
          </cell>
          <cell r="AU154" t="str">
            <v>ACCRUAL OF DEC 02 CAPITAL</v>
          </cell>
          <cell r="AZ154" t="str">
            <v>FPL Fibernet</v>
          </cell>
        </row>
        <row r="155">
          <cell r="A155" t="str">
            <v>107100</v>
          </cell>
          <cell r="B155" t="str">
            <v>0312</v>
          </cell>
          <cell r="C155" t="str">
            <v>06002</v>
          </cell>
          <cell r="D155" t="str">
            <v>0FIBER</v>
          </cell>
          <cell r="E155" t="str">
            <v>312000</v>
          </cell>
          <cell r="F155" t="str">
            <v>0790</v>
          </cell>
          <cell r="G155" t="str">
            <v>65000</v>
          </cell>
          <cell r="H155" t="str">
            <v>A</v>
          </cell>
          <cell r="I155" t="str">
            <v>00000041</v>
          </cell>
          <cell r="J155">
            <v>63</v>
          </cell>
          <cell r="K155">
            <v>312</v>
          </cell>
          <cell r="L155">
            <v>6002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 t="str">
            <v>0790</v>
          </cell>
          <cell r="R155" t="str">
            <v>65000</v>
          </cell>
          <cell r="S155" t="str">
            <v>200212</v>
          </cell>
          <cell r="T155" t="str">
            <v>CA01</v>
          </cell>
          <cell r="U155">
            <v>955000</v>
          </cell>
          <cell r="V155" t="str">
            <v>LDB</v>
          </cell>
          <cell r="W155">
            <v>0</v>
          </cell>
          <cell r="Y155">
            <v>0</v>
          </cell>
          <cell r="Z155">
            <v>0</v>
          </cell>
          <cell r="AA155" t="str">
            <v>BCH</v>
          </cell>
          <cell r="AB155" t="str">
            <v>0024</v>
          </cell>
          <cell r="AC155" t="str">
            <v>WKS</v>
          </cell>
          <cell r="AE155" t="str">
            <v>JV#</v>
          </cell>
          <cell r="AF155" t="str">
            <v>1232</v>
          </cell>
          <cell r="AG155" t="str">
            <v>FRN</v>
          </cell>
          <cell r="AH155" t="str">
            <v>6002</v>
          </cell>
          <cell r="AI155" t="str">
            <v>RP#</v>
          </cell>
          <cell r="AJ155" t="str">
            <v>000</v>
          </cell>
          <cell r="AK155" t="str">
            <v>CTL</v>
          </cell>
          <cell r="AM155" t="str">
            <v>RF#</v>
          </cell>
          <cell r="AU155" t="str">
            <v>ACCR DEC 02 CAPITAL-FIRST</v>
          </cell>
          <cell r="AZ155" t="str">
            <v>FPL Fibernet</v>
          </cell>
        </row>
        <row r="156">
          <cell r="A156" t="str">
            <v>107100</v>
          </cell>
          <cell r="B156" t="str">
            <v>0312</v>
          </cell>
          <cell r="C156" t="str">
            <v>06002</v>
          </cell>
          <cell r="D156" t="str">
            <v>0FIBER</v>
          </cell>
          <cell r="E156" t="str">
            <v>312000</v>
          </cell>
          <cell r="F156" t="str">
            <v>0790</v>
          </cell>
          <cell r="G156" t="str">
            <v>65000</v>
          </cell>
          <cell r="H156" t="str">
            <v>A</v>
          </cell>
          <cell r="I156" t="str">
            <v>00000041</v>
          </cell>
          <cell r="J156">
            <v>63</v>
          </cell>
          <cell r="K156">
            <v>312</v>
          </cell>
          <cell r="L156">
            <v>6002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 t="str">
            <v>0790</v>
          </cell>
          <cell r="R156" t="str">
            <v>65000</v>
          </cell>
          <cell r="S156" t="str">
            <v>200212</v>
          </cell>
          <cell r="T156" t="str">
            <v>CA01</v>
          </cell>
          <cell r="U156">
            <v>-307603</v>
          </cell>
          <cell r="V156" t="str">
            <v>LDB</v>
          </cell>
          <cell r="W156">
            <v>0</v>
          </cell>
          <cell r="Y156">
            <v>0</v>
          </cell>
          <cell r="Z156">
            <v>0</v>
          </cell>
          <cell r="AA156" t="str">
            <v>BCH</v>
          </cell>
          <cell r="AB156" t="str">
            <v>0043</v>
          </cell>
          <cell r="AC156" t="str">
            <v>WKS</v>
          </cell>
          <cell r="AE156" t="str">
            <v>JV#</v>
          </cell>
          <cell r="AF156" t="str">
            <v>1232</v>
          </cell>
          <cell r="AG156" t="str">
            <v>FRN</v>
          </cell>
          <cell r="AH156" t="str">
            <v>6002</v>
          </cell>
          <cell r="AI156" t="str">
            <v>RP#</v>
          </cell>
          <cell r="AJ156" t="str">
            <v>000</v>
          </cell>
          <cell r="AK156" t="str">
            <v>CTL</v>
          </cell>
          <cell r="AM156" t="str">
            <v>RF#</v>
          </cell>
          <cell r="AU156" t="str">
            <v>ACCR REVERSAL OF DEC 02</v>
          </cell>
          <cell r="AZ156" t="str">
            <v>FPL Fibernet</v>
          </cell>
        </row>
        <row r="157">
          <cell r="A157" t="str">
            <v>107100</v>
          </cell>
          <cell r="B157" t="str">
            <v>0306</v>
          </cell>
          <cell r="C157" t="str">
            <v>06004</v>
          </cell>
          <cell r="D157" t="str">
            <v>0ELECT</v>
          </cell>
          <cell r="E157" t="str">
            <v>306000</v>
          </cell>
          <cell r="F157" t="str">
            <v>0790</v>
          </cell>
          <cell r="G157" t="str">
            <v>65000</v>
          </cell>
          <cell r="H157" t="str">
            <v>A</v>
          </cell>
          <cell r="I157" t="str">
            <v>00000041</v>
          </cell>
          <cell r="J157">
            <v>70</v>
          </cell>
          <cell r="K157">
            <v>306</v>
          </cell>
          <cell r="L157">
            <v>6004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 t="str">
            <v>0790</v>
          </cell>
          <cell r="R157" t="str">
            <v>65000</v>
          </cell>
          <cell r="S157" t="str">
            <v>200212</v>
          </cell>
          <cell r="T157" t="str">
            <v>CA01</v>
          </cell>
          <cell r="U157">
            <v>-331246.7</v>
          </cell>
          <cell r="V157" t="str">
            <v>LDB</v>
          </cell>
          <cell r="W157">
            <v>0</v>
          </cell>
          <cell r="Y157">
            <v>0</v>
          </cell>
          <cell r="Z157">
            <v>0</v>
          </cell>
          <cell r="AA157" t="str">
            <v>BCH</v>
          </cell>
          <cell r="AB157" t="str">
            <v>0023</v>
          </cell>
          <cell r="AC157" t="str">
            <v>WKS</v>
          </cell>
          <cell r="AE157" t="str">
            <v>JV#</v>
          </cell>
          <cell r="AF157" t="str">
            <v>1232</v>
          </cell>
          <cell r="AG157" t="str">
            <v>FRN</v>
          </cell>
          <cell r="AH157" t="str">
            <v>6004</v>
          </cell>
          <cell r="AI157" t="str">
            <v>RP#</v>
          </cell>
          <cell r="AJ157" t="str">
            <v>000</v>
          </cell>
          <cell r="AK157" t="str">
            <v>CTL</v>
          </cell>
          <cell r="AM157" t="str">
            <v>RF#</v>
          </cell>
          <cell r="AU157" t="str">
            <v>TO PLACE IN SERVICE</v>
          </cell>
          <cell r="AZ157" t="str">
            <v>FPL Fibernet</v>
          </cell>
        </row>
        <row r="158">
          <cell r="A158" t="str">
            <v>107100</v>
          </cell>
          <cell r="B158" t="str">
            <v>0306</v>
          </cell>
          <cell r="C158" t="str">
            <v>06004</v>
          </cell>
          <cell r="D158" t="str">
            <v>0FIBER</v>
          </cell>
          <cell r="E158" t="str">
            <v>306000</v>
          </cell>
          <cell r="F158" t="str">
            <v>0662</v>
          </cell>
          <cell r="G158" t="str">
            <v>51450</v>
          </cell>
          <cell r="H158" t="str">
            <v>A</v>
          </cell>
          <cell r="I158" t="str">
            <v>00000041</v>
          </cell>
          <cell r="J158">
            <v>63</v>
          </cell>
          <cell r="K158">
            <v>306</v>
          </cell>
          <cell r="L158">
            <v>6004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 t="str">
            <v>0662</v>
          </cell>
          <cell r="R158" t="str">
            <v>51450</v>
          </cell>
          <cell r="S158" t="str">
            <v>200212</v>
          </cell>
          <cell r="T158" t="str">
            <v>SA01</v>
          </cell>
          <cell r="U158">
            <v>796.5</v>
          </cell>
          <cell r="W158">
            <v>0</v>
          </cell>
          <cell r="Y158">
            <v>0</v>
          </cell>
          <cell r="Z158">
            <v>1</v>
          </cell>
          <cell r="AA158" t="str">
            <v>BCH</v>
          </cell>
          <cell r="AB158" t="str">
            <v>450002361</v>
          </cell>
          <cell r="AC158" t="str">
            <v>PO#</v>
          </cell>
          <cell r="AD158" t="str">
            <v>4500030221</v>
          </cell>
          <cell r="AE158" t="str">
            <v>S/R</v>
          </cell>
          <cell r="AF158" t="str">
            <v>NET</v>
          </cell>
          <cell r="AI158" t="str">
            <v>PYN</v>
          </cell>
          <cell r="AJ158" t="str">
            <v>W D COMMUNICATIONS INC</v>
          </cell>
          <cell r="AK158" t="str">
            <v>VND</v>
          </cell>
          <cell r="AL158" t="str">
            <v>591953252</v>
          </cell>
          <cell r="AM158" t="str">
            <v>FAC</v>
          </cell>
          <cell r="AN158" t="str">
            <v>000</v>
          </cell>
          <cell r="AQ158" t="str">
            <v>NVD</v>
          </cell>
          <cell r="AR158" t="str">
            <v>2002-12-</v>
          </cell>
          <cell r="AU158" t="str">
            <v>INVOICE# 26651      W D COMMUNICATIONS I5000003707</v>
          </cell>
          <cell r="AV158" t="str">
            <v>WF-BATCH</v>
          </cell>
          <cell r="AW158" t="str">
            <v>000</v>
          </cell>
          <cell r="AX158" t="str">
            <v>00</v>
          </cell>
          <cell r="AY158" t="str">
            <v>0</v>
          </cell>
          <cell r="AZ158" t="str">
            <v>FPL Fibernet</v>
          </cell>
        </row>
        <row r="159">
          <cell r="A159" t="str">
            <v>107100</v>
          </cell>
          <cell r="B159" t="str">
            <v>0306</v>
          </cell>
          <cell r="C159" t="str">
            <v>06004</v>
          </cell>
          <cell r="D159" t="str">
            <v>0FIBER</v>
          </cell>
          <cell r="E159" t="str">
            <v>306000</v>
          </cell>
          <cell r="F159" t="str">
            <v>0662</v>
          </cell>
          <cell r="G159" t="str">
            <v>51450</v>
          </cell>
          <cell r="H159" t="str">
            <v>A</v>
          </cell>
          <cell r="I159" t="str">
            <v>00000041</v>
          </cell>
          <cell r="J159">
            <v>63</v>
          </cell>
          <cell r="K159">
            <v>306</v>
          </cell>
          <cell r="L159">
            <v>6004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 t="str">
            <v>0662</v>
          </cell>
          <cell r="R159" t="str">
            <v>51450</v>
          </cell>
          <cell r="S159" t="str">
            <v>200212</v>
          </cell>
          <cell r="T159" t="str">
            <v>SA01</v>
          </cell>
          <cell r="U159">
            <v>1193.25</v>
          </cell>
          <cell r="W159">
            <v>0</v>
          </cell>
          <cell r="Y159">
            <v>0</v>
          </cell>
          <cell r="Z159">
            <v>1</v>
          </cell>
          <cell r="AA159" t="str">
            <v>BCH</v>
          </cell>
          <cell r="AB159" t="str">
            <v>450002339</v>
          </cell>
          <cell r="AC159" t="str">
            <v>PO#</v>
          </cell>
          <cell r="AD159" t="str">
            <v>4500030221</v>
          </cell>
          <cell r="AE159" t="str">
            <v>S/R</v>
          </cell>
          <cell r="AF159" t="str">
            <v>NET</v>
          </cell>
          <cell r="AI159" t="str">
            <v>PYN</v>
          </cell>
          <cell r="AJ159" t="str">
            <v>W D COMMUNICATIONS INC</v>
          </cell>
          <cell r="AK159" t="str">
            <v>VND</v>
          </cell>
          <cell r="AL159" t="str">
            <v>591953252</v>
          </cell>
          <cell r="AM159" t="str">
            <v>FAC</v>
          </cell>
          <cell r="AN159" t="str">
            <v>000</v>
          </cell>
          <cell r="AQ159" t="str">
            <v>NVD</v>
          </cell>
          <cell r="AR159" t="str">
            <v>2002-12-</v>
          </cell>
          <cell r="AU159" t="str">
            <v>INVOICE# 26620      W D COMMUNICATIONS I5000003482</v>
          </cell>
          <cell r="AV159" t="str">
            <v>WF-BATCH</v>
          </cell>
          <cell r="AW159" t="str">
            <v>000</v>
          </cell>
          <cell r="AX159" t="str">
            <v>00</v>
          </cell>
          <cell r="AY159" t="str">
            <v>0</v>
          </cell>
          <cell r="AZ159" t="str">
            <v>FPL Fibernet</v>
          </cell>
        </row>
        <row r="160">
          <cell r="A160" t="str">
            <v>107100</v>
          </cell>
          <cell r="B160" t="str">
            <v>0306</v>
          </cell>
          <cell r="C160" t="str">
            <v>06004</v>
          </cell>
          <cell r="D160" t="str">
            <v>0FIBER</v>
          </cell>
          <cell r="E160" t="str">
            <v>306000</v>
          </cell>
          <cell r="F160" t="str">
            <v>0662</v>
          </cell>
          <cell r="G160" t="str">
            <v>51450</v>
          </cell>
          <cell r="H160" t="str">
            <v>A</v>
          </cell>
          <cell r="I160" t="str">
            <v>00000041</v>
          </cell>
          <cell r="J160">
            <v>63</v>
          </cell>
          <cell r="K160">
            <v>306</v>
          </cell>
          <cell r="L160">
            <v>6004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 t="str">
            <v>0662</v>
          </cell>
          <cell r="R160" t="str">
            <v>51450</v>
          </cell>
          <cell r="S160" t="str">
            <v>200212</v>
          </cell>
          <cell r="T160" t="str">
            <v>SA01</v>
          </cell>
          <cell r="U160">
            <v>1193.25</v>
          </cell>
          <cell r="W160">
            <v>0</v>
          </cell>
          <cell r="Y160">
            <v>0</v>
          </cell>
          <cell r="Z160">
            <v>1</v>
          </cell>
          <cell r="AA160" t="str">
            <v>BCH</v>
          </cell>
          <cell r="AB160" t="str">
            <v>450002339</v>
          </cell>
          <cell r="AC160" t="str">
            <v>PO#</v>
          </cell>
          <cell r="AD160" t="str">
            <v>4500030221</v>
          </cell>
          <cell r="AE160" t="str">
            <v>S/R</v>
          </cell>
          <cell r="AF160" t="str">
            <v>NET</v>
          </cell>
          <cell r="AI160" t="str">
            <v>PYN</v>
          </cell>
          <cell r="AJ160" t="str">
            <v>W D COMMUNICATIONS INC</v>
          </cell>
          <cell r="AK160" t="str">
            <v>VND</v>
          </cell>
          <cell r="AL160" t="str">
            <v>591953252</v>
          </cell>
          <cell r="AM160" t="str">
            <v>FAC</v>
          </cell>
          <cell r="AN160" t="str">
            <v>000</v>
          </cell>
          <cell r="AQ160" t="str">
            <v>NVD</v>
          </cell>
          <cell r="AR160" t="str">
            <v>2002-12-</v>
          </cell>
          <cell r="AU160" t="str">
            <v>INVOICE# FPL-01     W D COMMUNICATIONS I5000003476</v>
          </cell>
          <cell r="AV160" t="str">
            <v>WF-BATCH</v>
          </cell>
          <cell r="AW160" t="str">
            <v>000</v>
          </cell>
          <cell r="AX160" t="str">
            <v>00</v>
          </cell>
          <cell r="AY160" t="str">
            <v>0</v>
          </cell>
          <cell r="AZ160" t="str">
            <v>FPL Fibernet</v>
          </cell>
        </row>
        <row r="161">
          <cell r="A161" t="str">
            <v>107100</v>
          </cell>
          <cell r="B161" t="str">
            <v>0306</v>
          </cell>
          <cell r="C161" t="str">
            <v>06004</v>
          </cell>
          <cell r="D161" t="str">
            <v>0FIBER</v>
          </cell>
          <cell r="E161" t="str">
            <v>306000</v>
          </cell>
          <cell r="F161" t="str">
            <v>0662</v>
          </cell>
          <cell r="G161" t="str">
            <v>51450</v>
          </cell>
          <cell r="H161" t="str">
            <v>A</v>
          </cell>
          <cell r="I161" t="str">
            <v>00000041</v>
          </cell>
          <cell r="J161">
            <v>63</v>
          </cell>
          <cell r="K161">
            <v>306</v>
          </cell>
          <cell r="L161">
            <v>6004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 t="str">
            <v>0662</v>
          </cell>
          <cell r="R161" t="str">
            <v>51450</v>
          </cell>
          <cell r="S161" t="str">
            <v>200212</v>
          </cell>
          <cell r="T161" t="str">
            <v>SA01</v>
          </cell>
          <cell r="U161">
            <v>1193.25</v>
          </cell>
          <cell r="W161">
            <v>0</v>
          </cell>
          <cell r="Y161">
            <v>0</v>
          </cell>
          <cell r="Z161">
            <v>1</v>
          </cell>
          <cell r="AA161" t="str">
            <v>BCH</v>
          </cell>
          <cell r="AB161" t="str">
            <v>450002350</v>
          </cell>
          <cell r="AC161" t="str">
            <v>PO#</v>
          </cell>
          <cell r="AD161" t="str">
            <v>4500030221</v>
          </cell>
          <cell r="AE161" t="str">
            <v>S/R</v>
          </cell>
          <cell r="AF161" t="str">
            <v>NET</v>
          </cell>
          <cell r="AI161" t="str">
            <v>PYN</v>
          </cell>
          <cell r="AJ161" t="str">
            <v>W D COMMUNICATIONS INC</v>
          </cell>
          <cell r="AK161" t="str">
            <v>VND</v>
          </cell>
          <cell r="AL161" t="str">
            <v>591953252</v>
          </cell>
          <cell r="AM161" t="str">
            <v>FAC</v>
          </cell>
          <cell r="AN161" t="str">
            <v>000</v>
          </cell>
          <cell r="AQ161" t="str">
            <v>NVD</v>
          </cell>
          <cell r="AR161" t="str">
            <v>2002-12-</v>
          </cell>
          <cell r="AU161" t="str">
            <v>INVOICE# 26306      W D COMMUNICATIONS I5000003560</v>
          </cell>
          <cell r="AV161" t="str">
            <v>WF-BATCH</v>
          </cell>
          <cell r="AW161" t="str">
            <v>000</v>
          </cell>
          <cell r="AX161" t="str">
            <v>00</v>
          </cell>
          <cell r="AY161" t="str">
            <v>0</v>
          </cell>
          <cell r="AZ161" t="str">
            <v>FPL Fibernet</v>
          </cell>
        </row>
        <row r="162">
          <cell r="A162" t="str">
            <v>107100</v>
          </cell>
          <cell r="B162" t="str">
            <v>0306</v>
          </cell>
          <cell r="C162" t="str">
            <v>06004</v>
          </cell>
          <cell r="D162" t="str">
            <v>0FIBER</v>
          </cell>
          <cell r="E162" t="str">
            <v>306000</v>
          </cell>
          <cell r="F162" t="str">
            <v>0691</v>
          </cell>
          <cell r="G162" t="str">
            <v>65000</v>
          </cell>
          <cell r="H162" t="str">
            <v>A</v>
          </cell>
          <cell r="I162" t="str">
            <v>00000041</v>
          </cell>
          <cell r="J162">
            <v>63</v>
          </cell>
          <cell r="K162">
            <v>306</v>
          </cell>
          <cell r="L162">
            <v>6004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 t="str">
            <v>0691</v>
          </cell>
          <cell r="R162" t="str">
            <v>65000</v>
          </cell>
          <cell r="S162" t="str">
            <v>200212</v>
          </cell>
          <cell r="T162" t="str">
            <v>CA01</v>
          </cell>
          <cell r="U162">
            <v>12392.05</v>
          </cell>
          <cell r="V162" t="str">
            <v>LDB</v>
          </cell>
          <cell r="W162">
            <v>0</v>
          </cell>
          <cell r="Y162">
            <v>0</v>
          </cell>
          <cell r="Z162">
            <v>0</v>
          </cell>
          <cell r="AA162" t="str">
            <v>BCH</v>
          </cell>
          <cell r="AB162" t="str">
            <v>0028</v>
          </cell>
          <cell r="AC162" t="str">
            <v>WKS</v>
          </cell>
          <cell r="AE162" t="str">
            <v>JV#</v>
          </cell>
          <cell r="AF162" t="str">
            <v>1232</v>
          </cell>
          <cell r="AG162" t="str">
            <v>FRN</v>
          </cell>
          <cell r="AH162" t="str">
            <v>6004</v>
          </cell>
          <cell r="AI162" t="str">
            <v>RP#</v>
          </cell>
          <cell r="AJ162" t="str">
            <v>000</v>
          </cell>
          <cell r="AK162" t="str">
            <v>CTL</v>
          </cell>
          <cell r="AM162" t="str">
            <v>RF#</v>
          </cell>
          <cell r="AU162" t="str">
            <v>I/C-ACCR FELDMAN GALE&amp;WEB</v>
          </cell>
          <cell r="AZ162" t="str">
            <v>FPL Fibernet</v>
          </cell>
        </row>
        <row r="163">
          <cell r="A163" t="str">
            <v>107100</v>
          </cell>
          <cell r="B163" t="str">
            <v>0306</v>
          </cell>
          <cell r="C163" t="str">
            <v>06004</v>
          </cell>
          <cell r="D163" t="str">
            <v>0FIBER</v>
          </cell>
          <cell r="E163" t="str">
            <v>306000</v>
          </cell>
          <cell r="F163" t="str">
            <v>0790</v>
          </cell>
          <cell r="G163" t="str">
            <v>65000</v>
          </cell>
          <cell r="H163" t="str">
            <v>A</v>
          </cell>
          <cell r="I163" t="str">
            <v>00000041</v>
          </cell>
          <cell r="J163">
            <v>63</v>
          </cell>
          <cell r="K163">
            <v>306</v>
          </cell>
          <cell r="L163">
            <v>6004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 t="str">
            <v>0790</v>
          </cell>
          <cell r="R163" t="str">
            <v>65000</v>
          </cell>
          <cell r="S163" t="str">
            <v>200212</v>
          </cell>
          <cell r="T163" t="str">
            <v>CA01</v>
          </cell>
          <cell r="U163">
            <v>390000</v>
          </cell>
          <cell r="V163" t="str">
            <v>LDB</v>
          </cell>
          <cell r="W163">
            <v>0</v>
          </cell>
          <cell r="Y163">
            <v>0</v>
          </cell>
          <cell r="Z163">
            <v>0</v>
          </cell>
          <cell r="AA163" t="str">
            <v>BCH</v>
          </cell>
          <cell r="AB163" t="str">
            <v>0024</v>
          </cell>
          <cell r="AC163" t="str">
            <v>WKS</v>
          </cell>
          <cell r="AE163" t="str">
            <v>JV#</v>
          </cell>
          <cell r="AF163" t="str">
            <v>1232</v>
          </cell>
          <cell r="AG163" t="str">
            <v>FRN</v>
          </cell>
          <cell r="AH163" t="str">
            <v>6004</v>
          </cell>
          <cell r="AI163" t="str">
            <v>RP#</v>
          </cell>
          <cell r="AJ163" t="str">
            <v>000</v>
          </cell>
          <cell r="AK163" t="str">
            <v>CTL</v>
          </cell>
          <cell r="AM163" t="str">
            <v>RF#</v>
          </cell>
          <cell r="AU163" t="str">
            <v>ACCR DEC 02 CAPITAL-EXELO</v>
          </cell>
          <cell r="AZ163" t="str">
            <v>FPL Fibernet</v>
          </cell>
        </row>
        <row r="164">
          <cell r="A164" t="str">
            <v>107100</v>
          </cell>
          <cell r="B164" t="str">
            <v>0306</v>
          </cell>
          <cell r="C164" t="str">
            <v>06004</v>
          </cell>
          <cell r="D164" t="str">
            <v>0FIBER</v>
          </cell>
          <cell r="E164" t="str">
            <v>306000</v>
          </cell>
          <cell r="F164" t="str">
            <v>0790</v>
          </cell>
          <cell r="G164" t="str">
            <v>65000</v>
          </cell>
          <cell r="H164" t="str">
            <v>A</v>
          </cell>
          <cell r="I164" t="str">
            <v>00000041</v>
          </cell>
          <cell r="J164">
            <v>63</v>
          </cell>
          <cell r="K164">
            <v>306</v>
          </cell>
          <cell r="L164">
            <v>6004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 t="str">
            <v>0790</v>
          </cell>
          <cell r="R164" t="str">
            <v>65000</v>
          </cell>
          <cell r="S164" t="str">
            <v>200212</v>
          </cell>
          <cell r="T164" t="str">
            <v>CA01</v>
          </cell>
          <cell r="U164">
            <v>-955000</v>
          </cell>
          <cell r="V164" t="str">
            <v>LDB</v>
          </cell>
          <cell r="W164">
            <v>0</v>
          </cell>
          <cell r="Y164">
            <v>0</v>
          </cell>
          <cell r="Z164">
            <v>0</v>
          </cell>
          <cell r="AA164" t="str">
            <v>BCH</v>
          </cell>
          <cell r="AB164" t="str">
            <v>0003</v>
          </cell>
          <cell r="AC164" t="str">
            <v>WKS</v>
          </cell>
          <cell r="AE164" t="str">
            <v>JV#</v>
          </cell>
          <cell r="AF164" t="str">
            <v>1232</v>
          </cell>
          <cell r="AG164" t="str">
            <v>FRN</v>
          </cell>
          <cell r="AH164" t="str">
            <v>6004</v>
          </cell>
          <cell r="AI164" t="str">
            <v>RP#</v>
          </cell>
          <cell r="AJ164" t="str">
            <v>000</v>
          </cell>
          <cell r="AK164" t="str">
            <v>CTL</v>
          </cell>
          <cell r="AM164" t="str">
            <v>RF#</v>
          </cell>
          <cell r="AU164" t="str">
            <v>AC-REV ACCRUAL OF OCT 02 CAPITA</v>
          </cell>
          <cell r="AZ164" t="str">
            <v>FPL Fibernet</v>
          </cell>
        </row>
        <row r="165">
          <cell r="A165" t="str">
            <v>107100</v>
          </cell>
          <cell r="B165" t="str">
            <v>0385</v>
          </cell>
          <cell r="C165" t="str">
            <v>06004</v>
          </cell>
          <cell r="D165" t="str">
            <v>0FIBER</v>
          </cell>
          <cell r="E165" t="str">
            <v>306000</v>
          </cell>
          <cell r="F165" t="str">
            <v>0625</v>
          </cell>
          <cell r="G165" t="str">
            <v>52450</v>
          </cell>
          <cell r="H165" t="str">
            <v>A</v>
          </cell>
          <cell r="I165" t="str">
            <v>00000041</v>
          </cell>
          <cell r="J165">
            <v>60</v>
          </cell>
          <cell r="K165">
            <v>385</v>
          </cell>
          <cell r="L165">
            <v>6004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 t="str">
            <v>0625</v>
          </cell>
          <cell r="R165" t="str">
            <v>52450</v>
          </cell>
          <cell r="S165" t="str">
            <v>200212</v>
          </cell>
          <cell r="T165" t="str">
            <v>SA01</v>
          </cell>
          <cell r="U165">
            <v>11</v>
          </cell>
          <cell r="W165">
            <v>0</v>
          </cell>
          <cell r="Y165">
            <v>0</v>
          </cell>
          <cell r="Z165">
            <v>0</v>
          </cell>
          <cell r="AA165" t="str">
            <v>BCH</v>
          </cell>
          <cell r="AB165" t="str">
            <v>450002340</v>
          </cell>
          <cell r="AC165" t="str">
            <v>PO#</v>
          </cell>
          <cell r="AE165" t="str">
            <v>S/R</v>
          </cell>
          <cell r="AI165" t="str">
            <v>PYN</v>
          </cell>
          <cell r="AJ165" t="str">
            <v>CAJIGAS R C</v>
          </cell>
          <cell r="AK165" t="str">
            <v>VND</v>
          </cell>
          <cell r="AL165" t="str">
            <v>264370702</v>
          </cell>
          <cell r="AM165" t="str">
            <v>FAC</v>
          </cell>
          <cell r="AN165" t="str">
            <v>000</v>
          </cell>
          <cell r="AQ165" t="str">
            <v>NVD</v>
          </cell>
          <cell r="AR165" t="str">
            <v>2002-08-</v>
          </cell>
          <cell r="AU165" t="str">
            <v>R CAJIGAS MISC      CAJIGAS R C         1900003283</v>
          </cell>
          <cell r="AV165" t="str">
            <v>WF-BATCH</v>
          </cell>
          <cell r="AW165" t="str">
            <v>000</v>
          </cell>
          <cell r="AX165" t="str">
            <v>00</v>
          </cell>
          <cell r="AY165" t="str">
            <v>0</v>
          </cell>
          <cell r="AZ165" t="str">
            <v>FPL Fibernet</v>
          </cell>
        </row>
        <row r="166">
          <cell r="A166" t="str">
            <v>107100</v>
          </cell>
          <cell r="B166" t="str">
            <v>0385</v>
          </cell>
          <cell r="C166" t="str">
            <v>06004</v>
          </cell>
          <cell r="D166" t="str">
            <v>0FIBER</v>
          </cell>
          <cell r="E166" t="str">
            <v>306000</v>
          </cell>
          <cell r="F166" t="str">
            <v>0646</v>
          </cell>
          <cell r="G166" t="str">
            <v>52450</v>
          </cell>
          <cell r="H166" t="str">
            <v>A</v>
          </cell>
          <cell r="I166" t="str">
            <v>00000041</v>
          </cell>
          <cell r="J166">
            <v>60</v>
          </cell>
          <cell r="K166">
            <v>385</v>
          </cell>
          <cell r="L166">
            <v>6004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0646</v>
          </cell>
          <cell r="R166" t="str">
            <v>52450</v>
          </cell>
          <cell r="S166" t="str">
            <v>200212</v>
          </cell>
          <cell r="T166" t="str">
            <v>SA01</v>
          </cell>
          <cell r="U166">
            <v>78.67</v>
          </cell>
          <cell r="W166">
            <v>0</v>
          </cell>
          <cell r="Y166">
            <v>0</v>
          </cell>
          <cell r="Z166">
            <v>0</v>
          </cell>
          <cell r="AA166" t="str">
            <v>BCH</v>
          </cell>
          <cell r="AB166" t="str">
            <v>450002340</v>
          </cell>
          <cell r="AC166" t="str">
            <v>PO#</v>
          </cell>
          <cell r="AE166" t="str">
            <v>S/R</v>
          </cell>
          <cell r="AI166" t="str">
            <v>PYN</v>
          </cell>
          <cell r="AJ166" t="str">
            <v>CAJIGAS R C</v>
          </cell>
          <cell r="AK166" t="str">
            <v>VND</v>
          </cell>
          <cell r="AL166" t="str">
            <v>264370702</v>
          </cell>
          <cell r="AM166" t="str">
            <v>FAC</v>
          </cell>
          <cell r="AN166" t="str">
            <v>000</v>
          </cell>
          <cell r="AQ166" t="str">
            <v>NVD</v>
          </cell>
          <cell r="AR166" t="str">
            <v>2002-08-</v>
          </cell>
          <cell r="AU166" t="str">
            <v>R CAJIGAS MILEAGE   CAJIGAS R C         1900003283</v>
          </cell>
          <cell r="AV166" t="str">
            <v>WF-BATCH</v>
          </cell>
          <cell r="AW166" t="str">
            <v>000</v>
          </cell>
          <cell r="AX166" t="str">
            <v>00</v>
          </cell>
          <cell r="AY166" t="str">
            <v>0</v>
          </cell>
          <cell r="AZ166" t="str">
            <v>FPL Fibernet</v>
          </cell>
        </row>
        <row r="167">
          <cell r="A167" t="str">
            <v>107100</v>
          </cell>
          <cell r="B167" t="str">
            <v>0314</v>
          </cell>
          <cell r="C167" t="str">
            <v>06005</v>
          </cell>
          <cell r="D167" t="str">
            <v>0FIBER</v>
          </cell>
          <cell r="E167" t="str">
            <v>314000</v>
          </cell>
          <cell r="F167" t="str">
            <v>0662</v>
          </cell>
          <cell r="G167" t="str">
            <v>51450</v>
          </cell>
          <cell r="H167" t="str">
            <v>A</v>
          </cell>
          <cell r="I167" t="str">
            <v>00000041</v>
          </cell>
          <cell r="J167">
            <v>63</v>
          </cell>
          <cell r="K167">
            <v>314</v>
          </cell>
          <cell r="L167">
            <v>6005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 t="str">
            <v>0662</v>
          </cell>
          <cell r="R167" t="str">
            <v>51450</v>
          </cell>
          <cell r="S167" t="str">
            <v>200212</v>
          </cell>
          <cell r="T167" t="str">
            <v>SA01</v>
          </cell>
          <cell r="U167">
            <v>1193.25</v>
          </cell>
          <cell r="W167">
            <v>0</v>
          </cell>
          <cell r="Y167">
            <v>0</v>
          </cell>
          <cell r="Z167">
            <v>1</v>
          </cell>
          <cell r="AA167" t="str">
            <v>BCH</v>
          </cell>
          <cell r="AB167" t="str">
            <v>450002350</v>
          </cell>
          <cell r="AC167" t="str">
            <v>PO#</v>
          </cell>
          <cell r="AD167" t="str">
            <v>4500030221</v>
          </cell>
          <cell r="AE167" t="str">
            <v>S/R</v>
          </cell>
          <cell r="AF167" t="str">
            <v>NET</v>
          </cell>
          <cell r="AI167" t="str">
            <v>PYN</v>
          </cell>
          <cell r="AJ167" t="str">
            <v>W D COMMUNICATIONS INC</v>
          </cell>
          <cell r="AK167" t="str">
            <v>VND</v>
          </cell>
          <cell r="AL167" t="str">
            <v>591953252</v>
          </cell>
          <cell r="AM167" t="str">
            <v>FAC</v>
          </cell>
          <cell r="AN167" t="str">
            <v>000</v>
          </cell>
          <cell r="AQ167" t="str">
            <v>NVD</v>
          </cell>
          <cell r="AR167" t="str">
            <v>2002-12-</v>
          </cell>
          <cell r="AU167" t="str">
            <v>INVOICE# 26749      W D COMMUNICATIONS I5000003546</v>
          </cell>
          <cell r="AV167" t="str">
            <v>WF-BATCH</v>
          </cell>
          <cell r="AW167" t="str">
            <v>000</v>
          </cell>
          <cell r="AX167" t="str">
            <v>00</v>
          </cell>
          <cell r="AY167" t="str">
            <v>0</v>
          </cell>
          <cell r="AZ167" t="str">
            <v>FPL Fibernet</v>
          </cell>
        </row>
        <row r="168">
          <cell r="A168" t="str">
            <v>107100</v>
          </cell>
          <cell r="B168" t="str">
            <v>0314</v>
          </cell>
          <cell r="C168" t="str">
            <v>06005</v>
          </cell>
          <cell r="D168" t="str">
            <v>0FIBER</v>
          </cell>
          <cell r="E168" t="str">
            <v>314000</v>
          </cell>
          <cell r="F168" t="str">
            <v>0662</v>
          </cell>
          <cell r="G168" t="str">
            <v>51450</v>
          </cell>
          <cell r="H168" t="str">
            <v>A</v>
          </cell>
          <cell r="I168" t="str">
            <v>00000041</v>
          </cell>
          <cell r="J168">
            <v>63</v>
          </cell>
          <cell r="K168">
            <v>314</v>
          </cell>
          <cell r="L168">
            <v>6005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 t="str">
            <v>0662</v>
          </cell>
          <cell r="R168" t="str">
            <v>51450</v>
          </cell>
          <cell r="S168" t="str">
            <v>200212</v>
          </cell>
          <cell r="T168" t="str">
            <v>SA01</v>
          </cell>
          <cell r="U168">
            <v>1951</v>
          </cell>
          <cell r="W168">
            <v>0</v>
          </cell>
          <cell r="Y168">
            <v>0</v>
          </cell>
          <cell r="Z168">
            <v>1</v>
          </cell>
          <cell r="AA168" t="str">
            <v>BCH</v>
          </cell>
          <cell r="AB168" t="str">
            <v>450002350</v>
          </cell>
          <cell r="AC168" t="str">
            <v>PO#</v>
          </cell>
          <cell r="AD168" t="str">
            <v>4500030221</v>
          </cell>
          <cell r="AE168" t="str">
            <v>S/R</v>
          </cell>
          <cell r="AF168" t="str">
            <v>NET</v>
          </cell>
          <cell r="AI168" t="str">
            <v>PYN</v>
          </cell>
          <cell r="AJ168" t="str">
            <v>W D COMMUNICATIONS INC</v>
          </cell>
          <cell r="AK168" t="str">
            <v>VND</v>
          </cell>
          <cell r="AL168" t="str">
            <v>591953252</v>
          </cell>
          <cell r="AM168" t="str">
            <v>FAC</v>
          </cell>
          <cell r="AN168" t="str">
            <v>000</v>
          </cell>
          <cell r="AQ168" t="str">
            <v>NVD</v>
          </cell>
          <cell r="AR168" t="str">
            <v>2002-12-</v>
          </cell>
          <cell r="AU168" t="str">
            <v>INVOICE# 26750      W D COMMUNICATIONS I5000003584</v>
          </cell>
          <cell r="AV168" t="str">
            <v>WF-BATCH</v>
          </cell>
          <cell r="AW168" t="str">
            <v>000</v>
          </cell>
          <cell r="AX168" t="str">
            <v>00</v>
          </cell>
          <cell r="AY168" t="str">
            <v>0</v>
          </cell>
          <cell r="AZ168" t="str">
            <v>FPL Fibernet</v>
          </cell>
        </row>
        <row r="169">
          <cell r="A169" t="str">
            <v>107100</v>
          </cell>
          <cell r="B169" t="str">
            <v>0314</v>
          </cell>
          <cell r="C169" t="str">
            <v>06005</v>
          </cell>
          <cell r="D169" t="str">
            <v>0FIBER</v>
          </cell>
          <cell r="E169" t="str">
            <v>314000</v>
          </cell>
          <cell r="F169" t="str">
            <v>0790</v>
          </cell>
          <cell r="G169" t="str">
            <v>65000</v>
          </cell>
          <cell r="H169" t="str">
            <v>A</v>
          </cell>
          <cell r="I169" t="str">
            <v>00000041</v>
          </cell>
          <cell r="J169">
            <v>9</v>
          </cell>
          <cell r="K169">
            <v>314</v>
          </cell>
          <cell r="L169">
            <v>6005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 t="str">
            <v>0790</v>
          </cell>
          <cell r="R169" t="str">
            <v>65000</v>
          </cell>
          <cell r="S169" t="str">
            <v>200212</v>
          </cell>
          <cell r="T169" t="str">
            <v>CA01</v>
          </cell>
          <cell r="U169">
            <v>-56477.59</v>
          </cell>
          <cell r="V169" t="str">
            <v>LDB</v>
          </cell>
          <cell r="W169">
            <v>0</v>
          </cell>
          <cell r="Y169">
            <v>0</v>
          </cell>
          <cell r="Z169">
            <v>0</v>
          </cell>
          <cell r="AA169" t="str">
            <v>BCH</v>
          </cell>
          <cell r="AB169" t="str">
            <v>0023</v>
          </cell>
          <cell r="AC169" t="str">
            <v>WKS</v>
          </cell>
          <cell r="AE169" t="str">
            <v>JV#</v>
          </cell>
          <cell r="AF169" t="str">
            <v>1232</v>
          </cell>
          <cell r="AG169" t="str">
            <v>FRN</v>
          </cell>
          <cell r="AH169" t="str">
            <v>6005</v>
          </cell>
          <cell r="AI169" t="str">
            <v>RP#</v>
          </cell>
          <cell r="AJ169" t="str">
            <v>000</v>
          </cell>
          <cell r="AK169" t="str">
            <v>CTL</v>
          </cell>
          <cell r="AM169" t="str">
            <v>RF#</v>
          </cell>
          <cell r="AU169" t="str">
            <v>TO PLACE IN SERVICE</v>
          </cell>
          <cell r="AZ169" t="str">
            <v>FPL Fibernet</v>
          </cell>
        </row>
        <row r="170">
          <cell r="A170" t="str">
            <v>107100</v>
          </cell>
          <cell r="B170" t="str">
            <v>0314</v>
          </cell>
          <cell r="C170" t="str">
            <v>06005</v>
          </cell>
          <cell r="D170" t="str">
            <v>0FIBER</v>
          </cell>
          <cell r="E170" t="str">
            <v>314000</v>
          </cell>
          <cell r="F170" t="str">
            <v>0790</v>
          </cell>
          <cell r="G170" t="str">
            <v>65000</v>
          </cell>
          <cell r="H170" t="str">
            <v>A</v>
          </cell>
          <cell r="I170" t="str">
            <v>00000041</v>
          </cell>
          <cell r="J170">
            <v>63</v>
          </cell>
          <cell r="K170">
            <v>314</v>
          </cell>
          <cell r="L170">
            <v>6005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0790</v>
          </cell>
          <cell r="R170" t="str">
            <v>65000</v>
          </cell>
          <cell r="S170" t="str">
            <v>200212</v>
          </cell>
          <cell r="T170" t="str">
            <v>CA01</v>
          </cell>
          <cell r="U170">
            <v>54850</v>
          </cell>
          <cell r="V170" t="str">
            <v>LDB</v>
          </cell>
          <cell r="W170">
            <v>0</v>
          </cell>
          <cell r="Y170">
            <v>0</v>
          </cell>
          <cell r="Z170">
            <v>0</v>
          </cell>
          <cell r="AA170" t="str">
            <v>BCH</v>
          </cell>
          <cell r="AB170" t="str">
            <v>0015</v>
          </cell>
          <cell r="AC170" t="str">
            <v>WKS</v>
          </cell>
          <cell r="AE170" t="str">
            <v>JV#</v>
          </cell>
          <cell r="AF170" t="str">
            <v>1232</v>
          </cell>
          <cell r="AG170" t="str">
            <v>FRN</v>
          </cell>
          <cell r="AH170" t="str">
            <v>6005</v>
          </cell>
          <cell r="AI170" t="str">
            <v>RP#</v>
          </cell>
          <cell r="AJ170" t="str">
            <v>000</v>
          </cell>
          <cell r="AK170" t="str">
            <v>CTL</v>
          </cell>
          <cell r="AM170" t="str">
            <v>RF#</v>
          </cell>
          <cell r="AU170" t="str">
            <v>ACCRUAL OF DEC 02 CAPITAL</v>
          </cell>
          <cell r="AZ170" t="str">
            <v>FPL Fibernet</v>
          </cell>
        </row>
        <row r="171">
          <cell r="A171" t="str">
            <v>107100</v>
          </cell>
          <cell r="B171" t="str">
            <v>0314</v>
          </cell>
          <cell r="C171" t="str">
            <v>06005</v>
          </cell>
          <cell r="D171" t="str">
            <v>0FIBER</v>
          </cell>
          <cell r="E171" t="str">
            <v>314000</v>
          </cell>
          <cell r="F171" t="str">
            <v>0790</v>
          </cell>
          <cell r="G171" t="str">
            <v>65000</v>
          </cell>
          <cell r="H171" t="str">
            <v>A</v>
          </cell>
          <cell r="I171" t="str">
            <v>00000041</v>
          </cell>
          <cell r="J171">
            <v>63</v>
          </cell>
          <cell r="K171">
            <v>314</v>
          </cell>
          <cell r="L171">
            <v>6005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 t="str">
            <v>0790</v>
          </cell>
          <cell r="R171" t="str">
            <v>65000</v>
          </cell>
          <cell r="S171" t="str">
            <v>200212</v>
          </cell>
          <cell r="T171" t="str">
            <v>CA01</v>
          </cell>
          <cell r="U171">
            <v>54850</v>
          </cell>
          <cell r="V171" t="str">
            <v>LDB</v>
          </cell>
          <cell r="W171">
            <v>0</v>
          </cell>
          <cell r="Y171">
            <v>0</v>
          </cell>
          <cell r="Z171">
            <v>0</v>
          </cell>
          <cell r="AA171" t="str">
            <v>BCH</v>
          </cell>
          <cell r="AB171" t="str">
            <v>0066</v>
          </cell>
          <cell r="AC171" t="str">
            <v>WKS</v>
          </cell>
          <cell r="AE171" t="str">
            <v>JV#</v>
          </cell>
          <cell r="AF171" t="str">
            <v>1232</v>
          </cell>
          <cell r="AG171" t="str">
            <v>FRN</v>
          </cell>
          <cell r="AH171" t="str">
            <v>6005</v>
          </cell>
          <cell r="AI171" t="str">
            <v>RP#</v>
          </cell>
          <cell r="AJ171" t="str">
            <v>000</v>
          </cell>
          <cell r="AK171" t="str">
            <v>CTL</v>
          </cell>
          <cell r="AM171" t="str">
            <v>RF#</v>
          </cell>
          <cell r="AU171" t="str">
            <v>ACCR REVERSAL OF DEC 02</v>
          </cell>
          <cell r="AZ171" t="str">
            <v>FPL Fibernet</v>
          </cell>
        </row>
        <row r="172">
          <cell r="A172" t="str">
            <v>107100</v>
          </cell>
          <cell r="B172" t="str">
            <v>0314</v>
          </cell>
          <cell r="C172" t="str">
            <v>06005</v>
          </cell>
          <cell r="D172" t="str">
            <v>0FIBER</v>
          </cell>
          <cell r="E172" t="str">
            <v>314000</v>
          </cell>
          <cell r="F172" t="str">
            <v>0790</v>
          </cell>
          <cell r="G172" t="str">
            <v>65000</v>
          </cell>
          <cell r="H172" t="str">
            <v>A</v>
          </cell>
          <cell r="I172" t="str">
            <v>00000041</v>
          </cell>
          <cell r="J172">
            <v>63</v>
          </cell>
          <cell r="K172">
            <v>314</v>
          </cell>
          <cell r="L172">
            <v>6005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 t="str">
            <v>0790</v>
          </cell>
          <cell r="R172" t="str">
            <v>65000</v>
          </cell>
          <cell r="S172" t="str">
            <v>200212</v>
          </cell>
          <cell r="T172" t="str">
            <v>CA01</v>
          </cell>
          <cell r="U172">
            <v>206250</v>
          </cell>
          <cell r="V172" t="str">
            <v>LDB</v>
          </cell>
          <cell r="W172">
            <v>0</v>
          </cell>
          <cell r="Y172">
            <v>0</v>
          </cell>
          <cell r="Z172">
            <v>0</v>
          </cell>
          <cell r="AA172" t="str">
            <v>BCH</v>
          </cell>
          <cell r="AB172" t="str">
            <v>0024</v>
          </cell>
          <cell r="AC172" t="str">
            <v>WKS</v>
          </cell>
          <cell r="AE172" t="str">
            <v>JV#</v>
          </cell>
          <cell r="AF172" t="str">
            <v>1232</v>
          </cell>
          <cell r="AG172" t="str">
            <v>FRN</v>
          </cell>
          <cell r="AH172" t="str">
            <v>6005</v>
          </cell>
          <cell r="AI172" t="str">
            <v>RP#</v>
          </cell>
          <cell r="AJ172" t="str">
            <v>000</v>
          </cell>
          <cell r="AK172" t="str">
            <v>CTL</v>
          </cell>
          <cell r="AM172" t="str">
            <v>RF#</v>
          </cell>
          <cell r="AU172" t="str">
            <v>ACCR DEC 02 CAPITAL-EXELO</v>
          </cell>
          <cell r="AZ172" t="str">
            <v>FPL Fibernet</v>
          </cell>
        </row>
        <row r="173">
          <cell r="A173" t="str">
            <v>107100</v>
          </cell>
          <cell r="B173" t="str">
            <v>0314</v>
          </cell>
          <cell r="C173" t="str">
            <v>06005</v>
          </cell>
          <cell r="D173" t="str">
            <v>0FIBER</v>
          </cell>
          <cell r="E173" t="str">
            <v>314000</v>
          </cell>
          <cell r="F173" t="str">
            <v>0790</v>
          </cell>
          <cell r="G173" t="str">
            <v>65000</v>
          </cell>
          <cell r="H173" t="str">
            <v>A</v>
          </cell>
          <cell r="I173" t="str">
            <v>00000041</v>
          </cell>
          <cell r="J173">
            <v>63</v>
          </cell>
          <cell r="K173">
            <v>314</v>
          </cell>
          <cell r="L173">
            <v>6005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 t="str">
            <v>0790</v>
          </cell>
          <cell r="R173" t="str">
            <v>65000</v>
          </cell>
          <cell r="S173" t="str">
            <v>200212</v>
          </cell>
          <cell r="T173" t="str">
            <v>CA01</v>
          </cell>
          <cell r="U173">
            <v>-54850</v>
          </cell>
          <cell r="V173" t="str">
            <v>LDB</v>
          </cell>
          <cell r="W173">
            <v>0</v>
          </cell>
          <cell r="Y173">
            <v>0</v>
          </cell>
          <cell r="Z173">
            <v>0</v>
          </cell>
          <cell r="AA173" t="str">
            <v>BCH</v>
          </cell>
          <cell r="AB173" t="str">
            <v>0048</v>
          </cell>
          <cell r="AC173" t="str">
            <v>WKS</v>
          </cell>
          <cell r="AE173" t="str">
            <v>JV#</v>
          </cell>
          <cell r="AF173" t="str">
            <v>1232</v>
          </cell>
          <cell r="AG173" t="str">
            <v>FRN</v>
          </cell>
          <cell r="AH173" t="str">
            <v>6005</v>
          </cell>
          <cell r="AI173" t="str">
            <v>RP#</v>
          </cell>
          <cell r="AJ173" t="str">
            <v>000</v>
          </cell>
          <cell r="AK173" t="str">
            <v>CTL</v>
          </cell>
          <cell r="AM173" t="str">
            <v>RF#</v>
          </cell>
          <cell r="AU173" t="str">
            <v>ACCR REVERSAL OF DEC 02</v>
          </cell>
          <cell r="AZ173" t="str">
            <v>FPL Fibernet</v>
          </cell>
        </row>
        <row r="174">
          <cell r="A174" t="str">
            <v>107100</v>
          </cell>
          <cell r="B174" t="str">
            <v>0314</v>
          </cell>
          <cell r="C174" t="str">
            <v>06005</v>
          </cell>
          <cell r="D174" t="str">
            <v>0FIBER</v>
          </cell>
          <cell r="E174" t="str">
            <v>314000</v>
          </cell>
          <cell r="F174" t="str">
            <v>0790</v>
          </cell>
          <cell r="G174" t="str">
            <v>65000</v>
          </cell>
          <cell r="H174" t="str">
            <v>A</v>
          </cell>
          <cell r="I174" t="str">
            <v>00000041</v>
          </cell>
          <cell r="J174">
            <v>63</v>
          </cell>
          <cell r="K174">
            <v>314</v>
          </cell>
          <cell r="L174">
            <v>6005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 t="str">
            <v>0790</v>
          </cell>
          <cell r="R174" t="str">
            <v>65000</v>
          </cell>
          <cell r="S174" t="str">
            <v>200212</v>
          </cell>
          <cell r="T174" t="str">
            <v>CA01</v>
          </cell>
          <cell r="U174">
            <v>-54850</v>
          </cell>
          <cell r="V174" t="str">
            <v>LDB</v>
          </cell>
          <cell r="W174">
            <v>0</v>
          </cell>
          <cell r="Y174">
            <v>0</v>
          </cell>
          <cell r="Z174">
            <v>0</v>
          </cell>
          <cell r="AA174" t="str">
            <v>BCH</v>
          </cell>
          <cell r="AB174" t="str">
            <v>0049</v>
          </cell>
          <cell r="AC174" t="str">
            <v>WKS</v>
          </cell>
          <cell r="AE174" t="str">
            <v>JV#</v>
          </cell>
          <cell r="AF174" t="str">
            <v>1232</v>
          </cell>
          <cell r="AG174" t="str">
            <v>FRN</v>
          </cell>
          <cell r="AH174" t="str">
            <v>6005</v>
          </cell>
          <cell r="AI174" t="str">
            <v>RP#</v>
          </cell>
          <cell r="AJ174" t="str">
            <v>000</v>
          </cell>
          <cell r="AK174" t="str">
            <v>CTL</v>
          </cell>
          <cell r="AM174" t="str">
            <v>RF#</v>
          </cell>
          <cell r="AU174" t="str">
            <v>ACCR REVERSAL OF DEC 02</v>
          </cell>
          <cell r="AZ174" t="str">
            <v>FPL Fibernet</v>
          </cell>
        </row>
        <row r="175">
          <cell r="A175" t="str">
            <v>107100</v>
          </cell>
          <cell r="B175" t="str">
            <v>0313</v>
          </cell>
          <cell r="C175" t="str">
            <v>06006</v>
          </cell>
          <cell r="D175" t="str">
            <v>0FIBER</v>
          </cell>
          <cell r="E175" t="str">
            <v>313000</v>
          </cell>
          <cell r="F175" t="str">
            <v>0691</v>
          </cell>
          <cell r="G175" t="str">
            <v>51450</v>
          </cell>
          <cell r="H175" t="str">
            <v>A</v>
          </cell>
          <cell r="I175" t="str">
            <v>00000041</v>
          </cell>
          <cell r="J175">
            <v>61</v>
          </cell>
          <cell r="K175">
            <v>313</v>
          </cell>
          <cell r="L175">
            <v>6006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 t="str">
            <v>0691</v>
          </cell>
          <cell r="R175" t="str">
            <v>51450</v>
          </cell>
          <cell r="S175" t="str">
            <v>200212</v>
          </cell>
          <cell r="T175" t="str">
            <v>SA01</v>
          </cell>
          <cell r="U175">
            <v>662.3</v>
          </cell>
          <cell r="W175">
            <v>0</v>
          </cell>
          <cell r="Y175">
            <v>0</v>
          </cell>
          <cell r="Z175">
            <v>1</v>
          </cell>
          <cell r="AA175" t="str">
            <v>BCH</v>
          </cell>
          <cell r="AB175" t="str">
            <v>450002361</v>
          </cell>
          <cell r="AC175" t="str">
            <v>PO#</v>
          </cell>
          <cell r="AD175" t="str">
            <v>4500084513</v>
          </cell>
          <cell r="AE175" t="str">
            <v>S/R</v>
          </cell>
          <cell r="AF175" t="str">
            <v>337</v>
          </cell>
          <cell r="AI175" t="str">
            <v>PYN</v>
          </cell>
          <cell r="AJ175" t="str">
            <v>STEEL HECTOR &amp; DAVIS</v>
          </cell>
          <cell r="AK175" t="str">
            <v>VND</v>
          </cell>
          <cell r="AL175" t="str">
            <v>590702089</v>
          </cell>
          <cell r="AM175" t="str">
            <v>FAC</v>
          </cell>
          <cell r="AN175" t="str">
            <v>000</v>
          </cell>
          <cell r="AQ175" t="str">
            <v>NVD</v>
          </cell>
          <cell r="AR175" t="str">
            <v>2002-12-</v>
          </cell>
          <cell r="AU175" t="str">
            <v>00000000000000291341STEEL HECTOR &amp; DAVIS5000003727</v>
          </cell>
          <cell r="AV175" t="str">
            <v>WF-BATCH</v>
          </cell>
          <cell r="AW175" t="str">
            <v>000</v>
          </cell>
          <cell r="AX175" t="str">
            <v>00</v>
          </cell>
          <cell r="AY175" t="str">
            <v>0</v>
          </cell>
          <cell r="AZ175" t="str">
            <v>FPL Fibernet</v>
          </cell>
        </row>
        <row r="176">
          <cell r="A176" t="str">
            <v>107100</v>
          </cell>
          <cell r="B176" t="str">
            <v>0313</v>
          </cell>
          <cell r="C176" t="str">
            <v>06006</v>
          </cell>
          <cell r="D176" t="str">
            <v>0FIBER</v>
          </cell>
          <cell r="E176" t="str">
            <v>313000</v>
          </cell>
          <cell r="F176" t="str">
            <v>0691</v>
          </cell>
          <cell r="G176" t="str">
            <v>51450</v>
          </cell>
          <cell r="H176" t="str">
            <v>A</v>
          </cell>
          <cell r="I176" t="str">
            <v>00000041</v>
          </cell>
          <cell r="J176">
            <v>61</v>
          </cell>
          <cell r="K176">
            <v>313</v>
          </cell>
          <cell r="L176">
            <v>6006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 t="str">
            <v>0691</v>
          </cell>
          <cell r="R176" t="str">
            <v>51450</v>
          </cell>
          <cell r="S176" t="str">
            <v>200212</v>
          </cell>
          <cell r="T176" t="str">
            <v>SA01</v>
          </cell>
          <cell r="U176">
            <v>3500.04</v>
          </cell>
          <cell r="W176">
            <v>0</v>
          </cell>
          <cell r="Y176">
            <v>0</v>
          </cell>
          <cell r="Z176">
            <v>1</v>
          </cell>
          <cell r="AA176" t="str">
            <v>BCH</v>
          </cell>
          <cell r="AB176" t="str">
            <v>450002350</v>
          </cell>
          <cell r="AC176" t="str">
            <v>PO#</v>
          </cell>
          <cell r="AD176" t="str">
            <v>4500084513</v>
          </cell>
          <cell r="AE176" t="str">
            <v>S/R</v>
          </cell>
          <cell r="AF176" t="str">
            <v>337</v>
          </cell>
          <cell r="AI176" t="str">
            <v>PYN</v>
          </cell>
          <cell r="AJ176" t="str">
            <v>STEEL HECTOR &amp; DAVIS</v>
          </cell>
          <cell r="AK176" t="str">
            <v>VND</v>
          </cell>
          <cell r="AL176" t="str">
            <v>590702089</v>
          </cell>
          <cell r="AM176" t="str">
            <v>FAC</v>
          </cell>
          <cell r="AN176" t="str">
            <v>000</v>
          </cell>
          <cell r="AQ176" t="str">
            <v>NVD</v>
          </cell>
          <cell r="AR176" t="str">
            <v>2002-12-</v>
          </cell>
          <cell r="AU176" t="str">
            <v>INVOICE# 289557     STEEL HECTOR &amp; DAVIS5000003576</v>
          </cell>
          <cell r="AV176" t="str">
            <v>WF-BATCH</v>
          </cell>
          <cell r="AW176" t="str">
            <v>000</v>
          </cell>
          <cell r="AX176" t="str">
            <v>00</v>
          </cell>
          <cell r="AY176" t="str">
            <v>0</v>
          </cell>
          <cell r="AZ176" t="str">
            <v>FPL Fibernet</v>
          </cell>
        </row>
        <row r="177">
          <cell r="A177" t="str">
            <v>107100</v>
          </cell>
          <cell r="B177" t="str">
            <v>0313</v>
          </cell>
          <cell r="C177" t="str">
            <v>06006</v>
          </cell>
          <cell r="D177" t="str">
            <v>0FIBER</v>
          </cell>
          <cell r="E177" t="str">
            <v>313000</v>
          </cell>
          <cell r="F177" t="str">
            <v>0691</v>
          </cell>
          <cell r="G177" t="str">
            <v>52450</v>
          </cell>
          <cell r="H177" t="str">
            <v>A</v>
          </cell>
          <cell r="I177" t="str">
            <v>00000041</v>
          </cell>
          <cell r="J177">
            <v>61</v>
          </cell>
          <cell r="K177">
            <v>313</v>
          </cell>
          <cell r="L177">
            <v>6006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 t="str">
            <v>0691</v>
          </cell>
          <cell r="R177" t="str">
            <v>52450</v>
          </cell>
          <cell r="S177" t="str">
            <v>200212</v>
          </cell>
          <cell r="T177" t="str">
            <v>SA01</v>
          </cell>
          <cell r="U177">
            <v>-70</v>
          </cell>
          <cell r="W177">
            <v>0</v>
          </cell>
          <cell r="Y177">
            <v>0</v>
          </cell>
          <cell r="Z177">
            <v>-1</v>
          </cell>
          <cell r="AA177" t="str">
            <v>BCH</v>
          </cell>
          <cell r="AB177" t="str">
            <v>450002353</v>
          </cell>
          <cell r="AC177" t="str">
            <v>PO#</v>
          </cell>
          <cell r="AD177" t="str">
            <v>4500084513</v>
          </cell>
          <cell r="AE177" t="str">
            <v>S/R</v>
          </cell>
          <cell r="AF177" t="str">
            <v>337</v>
          </cell>
          <cell r="AI177" t="str">
            <v>PYN</v>
          </cell>
          <cell r="AJ177" t="str">
            <v>STEEL HECTOR &amp; DAVIS</v>
          </cell>
          <cell r="AK177" t="str">
            <v>VND</v>
          </cell>
          <cell r="AL177" t="str">
            <v>590702089</v>
          </cell>
          <cell r="AM177" t="str">
            <v>FAC</v>
          </cell>
          <cell r="AN177" t="str">
            <v>000</v>
          </cell>
          <cell r="AQ177" t="str">
            <v>NVD</v>
          </cell>
          <cell r="AR177" t="str">
            <v>2002-11-</v>
          </cell>
          <cell r="AU177" t="str">
            <v>STEEL HECTOR &amp; DAVISSTEEL HECTOR &amp; DAVIS0015286156</v>
          </cell>
          <cell r="AV177" t="str">
            <v>AXR0JK3</v>
          </cell>
          <cell r="AW177" t="str">
            <v>000</v>
          </cell>
          <cell r="AX177" t="str">
            <v>00</v>
          </cell>
          <cell r="AY177" t="str">
            <v>0</v>
          </cell>
          <cell r="AZ177" t="str">
            <v>FPL Fibernet</v>
          </cell>
        </row>
        <row r="178">
          <cell r="A178" t="str">
            <v>107100</v>
          </cell>
          <cell r="B178" t="str">
            <v>0313</v>
          </cell>
          <cell r="C178" t="str">
            <v>06006</v>
          </cell>
          <cell r="D178" t="str">
            <v>0FIBER</v>
          </cell>
          <cell r="E178" t="str">
            <v>313000</v>
          </cell>
          <cell r="F178" t="str">
            <v>0790</v>
          </cell>
          <cell r="G178" t="str">
            <v>65000</v>
          </cell>
          <cell r="H178" t="str">
            <v>A</v>
          </cell>
          <cell r="I178" t="str">
            <v>00000041</v>
          </cell>
          <cell r="J178">
            <v>9</v>
          </cell>
          <cell r="K178">
            <v>313</v>
          </cell>
          <cell r="L178">
            <v>6006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 t="str">
            <v>0790</v>
          </cell>
          <cell r="R178" t="str">
            <v>65000</v>
          </cell>
          <cell r="S178" t="str">
            <v>200212</v>
          </cell>
          <cell r="T178" t="str">
            <v>CA01</v>
          </cell>
          <cell r="U178">
            <v>86362.27</v>
          </cell>
          <cell r="V178" t="str">
            <v>LDB</v>
          </cell>
          <cell r="W178">
            <v>0</v>
          </cell>
          <cell r="Y178">
            <v>0</v>
          </cell>
          <cell r="Z178">
            <v>0</v>
          </cell>
          <cell r="AA178" t="str">
            <v>BCH</v>
          </cell>
          <cell r="AB178" t="str">
            <v>0023</v>
          </cell>
          <cell r="AC178" t="str">
            <v>WKS</v>
          </cell>
          <cell r="AE178" t="str">
            <v>JV#</v>
          </cell>
          <cell r="AF178" t="str">
            <v>1232</v>
          </cell>
          <cell r="AG178" t="str">
            <v>FRN</v>
          </cell>
          <cell r="AH178" t="str">
            <v>6006</v>
          </cell>
          <cell r="AI178" t="str">
            <v>RP#</v>
          </cell>
          <cell r="AJ178" t="str">
            <v>000</v>
          </cell>
          <cell r="AK178" t="str">
            <v>CTL</v>
          </cell>
          <cell r="AM178" t="str">
            <v>RF#</v>
          </cell>
          <cell r="AU178" t="str">
            <v>TO PLACE IN SERVICE</v>
          </cell>
          <cell r="AZ178" t="str">
            <v>FPL Fibernet</v>
          </cell>
        </row>
        <row r="179">
          <cell r="A179" t="str">
            <v>107100</v>
          </cell>
          <cell r="B179" t="str">
            <v>0313</v>
          </cell>
          <cell r="C179" t="str">
            <v>06006</v>
          </cell>
          <cell r="D179" t="str">
            <v>0FIBER</v>
          </cell>
          <cell r="E179" t="str">
            <v>313000</v>
          </cell>
          <cell r="F179" t="str">
            <v>0790</v>
          </cell>
          <cell r="G179" t="str">
            <v>65000</v>
          </cell>
          <cell r="H179" t="str">
            <v>A</v>
          </cell>
          <cell r="I179" t="str">
            <v>00000041</v>
          </cell>
          <cell r="J179">
            <v>63</v>
          </cell>
          <cell r="K179">
            <v>313</v>
          </cell>
          <cell r="L179">
            <v>6006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0790</v>
          </cell>
          <cell r="R179" t="str">
            <v>65000</v>
          </cell>
          <cell r="S179" t="str">
            <v>200212</v>
          </cell>
          <cell r="T179" t="str">
            <v>CA01</v>
          </cell>
          <cell r="U179">
            <v>14944</v>
          </cell>
          <cell r="V179" t="str">
            <v>LDB</v>
          </cell>
          <cell r="W179">
            <v>0</v>
          </cell>
          <cell r="Y179">
            <v>0</v>
          </cell>
          <cell r="Z179">
            <v>0</v>
          </cell>
          <cell r="AA179" t="str">
            <v>BCH</v>
          </cell>
          <cell r="AB179" t="str">
            <v>0044</v>
          </cell>
          <cell r="AC179" t="str">
            <v>WKS</v>
          </cell>
          <cell r="AE179" t="str">
            <v>JV#</v>
          </cell>
          <cell r="AF179" t="str">
            <v>1232</v>
          </cell>
          <cell r="AG179" t="str">
            <v>FRN</v>
          </cell>
          <cell r="AH179" t="str">
            <v>6006</v>
          </cell>
          <cell r="AI179" t="str">
            <v>RP#</v>
          </cell>
          <cell r="AJ179" t="str">
            <v>000</v>
          </cell>
          <cell r="AK179" t="str">
            <v>CTL</v>
          </cell>
          <cell r="AM179" t="str">
            <v>RF#</v>
          </cell>
          <cell r="AU179" t="str">
            <v>ACCRUAL OF DEC 02 CAPITAL</v>
          </cell>
          <cell r="AZ179" t="str">
            <v>FPL Fibernet</v>
          </cell>
        </row>
        <row r="180">
          <cell r="A180" t="str">
            <v>107100</v>
          </cell>
          <cell r="B180" t="str">
            <v>0313</v>
          </cell>
          <cell r="C180" t="str">
            <v>06006</v>
          </cell>
          <cell r="D180" t="str">
            <v>0FIBER</v>
          </cell>
          <cell r="E180" t="str">
            <v>313000</v>
          </cell>
          <cell r="F180" t="str">
            <v>0790</v>
          </cell>
          <cell r="G180" t="str">
            <v>65000</v>
          </cell>
          <cell r="H180" t="str">
            <v>A</v>
          </cell>
          <cell r="I180" t="str">
            <v>00000041</v>
          </cell>
          <cell r="J180">
            <v>63</v>
          </cell>
          <cell r="K180">
            <v>313</v>
          </cell>
          <cell r="L180">
            <v>6006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0790</v>
          </cell>
          <cell r="R180" t="str">
            <v>65000</v>
          </cell>
          <cell r="S180" t="str">
            <v>200212</v>
          </cell>
          <cell r="T180" t="str">
            <v>CA01</v>
          </cell>
          <cell r="U180">
            <v>327500</v>
          </cell>
          <cell r="V180" t="str">
            <v>LDB</v>
          </cell>
          <cell r="W180">
            <v>0</v>
          </cell>
          <cell r="Y180">
            <v>0</v>
          </cell>
          <cell r="Z180">
            <v>0</v>
          </cell>
          <cell r="AA180" t="str">
            <v>BCH</v>
          </cell>
          <cell r="AB180" t="str">
            <v>0024</v>
          </cell>
          <cell r="AC180" t="str">
            <v>WKS</v>
          </cell>
          <cell r="AE180" t="str">
            <v>JV#</v>
          </cell>
          <cell r="AF180" t="str">
            <v>1232</v>
          </cell>
          <cell r="AG180" t="str">
            <v>FRN</v>
          </cell>
          <cell r="AH180" t="str">
            <v>6006</v>
          </cell>
          <cell r="AI180" t="str">
            <v>RP#</v>
          </cell>
          <cell r="AJ180" t="str">
            <v>000</v>
          </cell>
          <cell r="AK180" t="str">
            <v>CTL</v>
          </cell>
          <cell r="AM180" t="str">
            <v>RF#</v>
          </cell>
          <cell r="AU180" t="str">
            <v>ACCR DEC 02 CAPITAL-EXELO</v>
          </cell>
          <cell r="AZ180" t="str">
            <v>FPL Fibernet</v>
          </cell>
        </row>
        <row r="181">
          <cell r="A181" t="str">
            <v>107100</v>
          </cell>
          <cell r="B181" t="str">
            <v>0313</v>
          </cell>
          <cell r="C181" t="str">
            <v>06006</v>
          </cell>
          <cell r="D181" t="str">
            <v>0FIBER</v>
          </cell>
          <cell r="E181" t="str">
            <v>313000</v>
          </cell>
          <cell r="F181" t="str">
            <v>0790</v>
          </cell>
          <cell r="G181" t="str">
            <v>65000</v>
          </cell>
          <cell r="H181" t="str">
            <v>A</v>
          </cell>
          <cell r="I181" t="str">
            <v>00000041</v>
          </cell>
          <cell r="J181">
            <v>63</v>
          </cell>
          <cell r="K181">
            <v>313</v>
          </cell>
          <cell r="L181">
            <v>6006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 t="str">
            <v>0790</v>
          </cell>
          <cell r="R181" t="str">
            <v>65000</v>
          </cell>
          <cell r="S181" t="str">
            <v>200212</v>
          </cell>
          <cell r="T181" t="str">
            <v>CA01</v>
          </cell>
          <cell r="U181">
            <v>-450000</v>
          </cell>
          <cell r="V181" t="str">
            <v>LDB</v>
          </cell>
          <cell r="W181">
            <v>0</v>
          </cell>
          <cell r="Y181">
            <v>0</v>
          </cell>
          <cell r="Z181">
            <v>0</v>
          </cell>
          <cell r="AA181" t="str">
            <v>BCH</v>
          </cell>
          <cell r="AB181" t="str">
            <v>0004</v>
          </cell>
          <cell r="AC181" t="str">
            <v>WKS</v>
          </cell>
          <cell r="AE181" t="str">
            <v>JV#</v>
          </cell>
          <cell r="AF181" t="str">
            <v>1232</v>
          </cell>
          <cell r="AG181" t="str">
            <v>FRN</v>
          </cell>
          <cell r="AH181" t="str">
            <v>6006</v>
          </cell>
          <cell r="AI181" t="str">
            <v>RP#</v>
          </cell>
          <cell r="AJ181" t="str">
            <v>000</v>
          </cell>
          <cell r="AK181" t="str">
            <v>CTL</v>
          </cell>
          <cell r="AM181" t="str">
            <v>RF#</v>
          </cell>
          <cell r="AU181" t="str">
            <v>AC-REV ACCRUAL OF OCT 02 CAPITA</v>
          </cell>
          <cell r="AZ181" t="str">
            <v>FPL Fibernet</v>
          </cell>
        </row>
        <row r="182">
          <cell r="A182" t="str">
            <v>107100</v>
          </cell>
          <cell r="B182" t="str">
            <v>0385</v>
          </cell>
          <cell r="C182" t="str">
            <v>06006</v>
          </cell>
          <cell r="D182" t="str">
            <v>0FIBER</v>
          </cell>
          <cell r="E182" t="str">
            <v>313000</v>
          </cell>
          <cell r="F182" t="str">
            <v>0662</v>
          </cell>
          <cell r="G182" t="str">
            <v>51450</v>
          </cell>
          <cell r="H182" t="str">
            <v>A</v>
          </cell>
          <cell r="I182" t="str">
            <v>00000041</v>
          </cell>
          <cell r="J182">
            <v>63</v>
          </cell>
          <cell r="K182">
            <v>385</v>
          </cell>
          <cell r="L182">
            <v>6006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 t="str">
            <v>0662</v>
          </cell>
          <cell r="R182" t="str">
            <v>51450</v>
          </cell>
          <cell r="S182" t="str">
            <v>200212</v>
          </cell>
          <cell r="T182" t="str">
            <v>SA01</v>
          </cell>
          <cell r="U182">
            <v>16500</v>
          </cell>
          <cell r="W182">
            <v>0</v>
          </cell>
          <cell r="Y182">
            <v>0</v>
          </cell>
          <cell r="Z182">
            <v>1</v>
          </cell>
          <cell r="AA182" t="str">
            <v>BCH</v>
          </cell>
          <cell r="AB182" t="str">
            <v>450002339</v>
          </cell>
          <cell r="AC182" t="str">
            <v>PO#</v>
          </cell>
          <cell r="AD182" t="str">
            <v>4500038584</v>
          </cell>
          <cell r="AE182" t="str">
            <v>S/R</v>
          </cell>
          <cell r="AF182" t="str">
            <v>337</v>
          </cell>
          <cell r="AI182" t="str">
            <v>PYN</v>
          </cell>
          <cell r="AJ182" t="str">
            <v>FOUNTAIN ENGINEERING INC</v>
          </cell>
          <cell r="AK182" t="str">
            <v>VND</v>
          </cell>
          <cell r="AL182" t="str">
            <v>650384549</v>
          </cell>
          <cell r="AM182" t="str">
            <v>FAC</v>
          </cell>
          <cell r="AN182" t="str">
            <v>000</v>
          </cell>
          <cell r="AQ182" t="str">
            <v>NVD</v>
          </cell>
          <cell r="AR182" t="str">
            <v>2002-12-</v>
          </cell>
          <cell r="AU182" t="str">
            <v>INVOICE# 01-9734    FOUNTAIN ENGINEERING5000003491</v>
          </cell>
          <cell r="AV182" t="str">
            <v>WF-BATCH</v>
          </cell>
          <cell r="AW182" t="str">
            <v>000</v>
          </cell>
          <cell r="AX182" t="str">
            <v>00</v>
          </cell>
          <cell r="AY182" t="str">
            <v>0</v>
          </cell>
          <cell r="AZ182" t="str">
            <v>FPL Fibernet</v>
          </cell>
        </row>
        <row r="183">
          <cell r="A183" t="str">
            <v>107100</v>
          </cell>
          <cell r="B183" t="str">
            <v>0314</v>
          </cell>
          <cell r="C183" t="str">
            <v>06007</v>
          </cell>
          <cell r="D183" t="str">
            <v>0ELECT</v>
          </cell>
          <cell r="E183" t="str">
            <v>314000</v>
          </cell>
          <cell r="F183" t="str">
            <v>0790</v>
          </cell>
          <cell r="G183" t="str">
            <v>65000</v>
          </cell>
          <cell r="H183" t="str">
            <v>A</v>
          </cell>
          <cell r="I183" t="str">
            <v>00000041</v>
          </cell>
          <cell r="J183">
            <v>70</v>
          </cell>
          <cell r="K183">
            <v>314</v>
          </cell>
          <cell r="L183">
            <v>6007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0790</v>
          </cell>
          <cell r="R183" t="str">
            <v>65000</v>
          </cell>
          <cell r="S183" t="str">
            <v>200212</v>
          </cell>
          <cell r="T183" t="str">
            <v>CA01</v>
          </cell>
          <cell r="U183">
            <v>-14251.11</v>
          </cell>
          <cell r="V183" t="str">
            <v>LDB</v>
          </cell>
          <cell r="W183">
            <v>0</v>
          </cell>
          <cell r="Y183">
            <v>0</v>
          </cell>
          <cell r="Z183">
            <v>0</v>
          </cell>
          <cell r="AA183" t="str">
            <v>BCH</v>
          </cell>
          <cell r="AB183" t="str">
            <v>0023</v>
          </cell>
          <cell r="AC183" t="str">
            <v>WKS</v>
          </cell>
          <cell r="AE183" t="str">
            <v>JV#</v>
          </cell>
          <cell r="AF183" t="str">
            <v>1232</v>
          </cell>
          <cell r="AG183" t="str">
            <v>FRN</v>
          </cell>
          <cell r="AH183" t="str">
            <v>6007</v>
          </cell>
          <cell r="AI183" t="str">
            <v>RP#</v>
          </cell>
          <cell r="AJ183" t="str">
            <v>000</v>
          </cell>
          <cell r="AK183" t="str">
            <v>CTL</v>
          </cell>
          <cell r="AM183" t="str">
            <v>RF#</v>
          </cell>
          <cell r="AU183" t="str">
            <v>TO PLACE IN SERVICE</v>
          </cell>
          <cell r="AZ183" t="str">
            <v>FPL Fibernet</v>
          </cell>
        </row>
        <row r="184">
          <cell r="A184" t="str">
            <v>107100</v>
          </cell>
          <cell r="B184" t="str">
            <v>0314</v>
          </cell>
          <cell r="C184" t="str">
            <v>06007</v>
          </cell>
          <cell r="D184" t="str">
            <v>0FIBER</v>
          </cell>
          <cell r="E184" t="str">
            <v>314000</v>
          </cell>
          <cell r="F184" t="str">
            <v>0790</v>
          </cell>
          <cell r="G184" t="str">
            <v>65000</v>
          </cell>
          <cell r="H184" t="str">
            <v>A</v>
          </cell>
          <cell r="I184" t="str">
            <v>00000041</v>
          </cell>
          <cell r="J184">
            <v>63</v>
          </cell>
          <cell r="K184">
            <v>314</v>
          </cell>
          <cell r="L184">
            <v>6007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 t="str">
            <v>0790</v>
          </cell>
          <cell r="R184" t="str">
            <v>65000</v>
          </cell>
          <cell r="S184" t="str">
            <v>200212</v>
          </cell>
          <cell r="T184" t="str">
            <v>CA01</v>
          </cell>
          <cell r="U184">
            <v>200000</v>
          </cell>
          <cell r="V184" t="str">
            <v>LDB</v>
          </cell>
          <cell r="W184">
            <v>0</v>
          </cell>
          <cell r="Y184">
            <v>0</v>
          </cell>
          <cell r="Z184">
            <v>0</v>
          </cell>
          <cell r="AA184" t="str">
            <v>BCH</v>
          </cell>
          <cell r="AB184" t="str">
            <v>0024</v>
          </cell>
          <cell r="AC184" t="str">
            <v>WKS</v>
          </cell>
          <cell r="AE184" t="str">
            <v>JV#</v>
          </cell>
          <cell r="AF184" t="str">
            <v>1232</v>
          </cell>
          <cell r="AG184" t="str">
            <v>FRN</v>
          </cell>
          <cell r="AH184" t="str">
            <v>6007</v>
          </cell>
          <cell r="AI184" t="str">
            <v>RP#</v>
          </cell>
          <cell r="AJ184" t="str">
            <v>000</v>
          </cell>
          <cell r="AK184" t="str">
            <v>CTL</v>
          </cell>
          <cell r="AM184" t="str">
            <v>RF#</v>
          </cell>
          <cell r="AU184" t="str">
            <v>ACCR DEC 02 CAP-DEVENEY</v>
          </cell>
          <cell r="AZ184" t="str">
            <v>FPL Fibernet</v>
          </cell>
        </row>
        <row r="185">
          <cell r="A185" t="str">
            <v>107100</v>
          </cell>
          <cell r="B185" t="str">
            <v>0314</v>
          </cell>
          <cell r="C185" t="str">
            <v>06007</v>
          </cell>
          <cell r="D185" t="str">
            <v>0FIBER</v>
          </cell>
          <cell r="E185" t="str">
            <v>314000</v>
          </cell>
          <cell r="F185" t="str">
            <v>0790</v>
          </cell>
          <cell r="G185" t="str">
            <v>65000</v>
          </cell>
          <cell r="H185" t="str">
            <v>A</v>
          </cell>
          <cell r="I185" t="str">
            <v>00000041</v>
          </cell>
          <cell r="J185">
            <v>63</v>
          </cell>
          <cell r="K185">
            <v>314</v>
          </cell>
          <cell r="L185">
            <v>6007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 t="str">
            <v>0790</v>
          </cell>
          <cell r="R185" t="str">
            <v>65000</v>
          </cell>
          <cell r="S185" t="str">
            <v>200212</v>
          </cell>
          <cell r="T185" t="str">
            <v>CA01</v>
          </cell>
          <cell r="U185">
            <v>-200000</v>
          </cell>
          <cell r="V185" t="str">
            <v>LDB</v>
          </cell>
          <cell r="W185">
            <v>0</v>
          </cell>
          <cell r="Y185">
            <v>0</v>
          </cell>
          <cell r="Z185">
            <v>0</v>
          </cell>
          <cell r="AA185" t="str">
            <v>BCH</v>
          </cell>
          <cell r="AB185" t="str">
            <v>0003</v>
          </cell>
          <cell r="AC185" t="str">
            <v>WKS</v>
          </cell>
          <cell r="AE185" t="str">
            <v>JV#</v>
          </cell>
          <cell r="AF185" t="str">
            <v>1232</v>
          </cell>
          <cell r="AG185" t="str">
            <v>FRN</v>
          </cell>
          <cell r="AH185" t="str">
            <v>6007</v>
          </cell>
          <cell r="AI185" t="str">
            <v>RP#</v>
          </cell>
          <cell r="AJ185" t="str">
            <v>000</v>
          </cell>
          <cell r="AK185" t="str">
            <v>CTL</v>
          </cell>
          <cell r="AM185" t="str">
            <v>RF#</v>
          </cell>
          <cell r="AU185" t="str">
            <v>AC-REV ACCRUAL OF OCT 02 CAPITA</v>
          </cell>
          <cell r="AZ185" t="str">
            <v>FPL Fibernet</v>
          </cell>
        </row>
        <row r="186">
          <cell r="A186" t="str">
            <v>107100</v>
          </cell>
          <cell r="B186" t="str">
            <v>0313</v>
          </cell>
          <cell r="C186" t="str">
            <v>06008</v>
          </cell>
          <cell r="D186" t="str">
            <v>0FIBER</v>
          </cell>
          <cell r="E186" t="str">
            <v>313000</v>
          </cell>
          <cell r="F186" t="str">
            <v>0790</v>
          </cell>
          <cell r="G186" t="str">
            <v>65000</v>
          </cell>
          <cell r="H186" t="str">
            <v>A</v>
          </cell>
          <cell r="I186" t="str">
            <v>00000041</v>
          </cell>
          <cell r="J186">
            <v>63</v>
          </cell>
          <cell r="K186">
            <v>313</v>
          </cell>
          <cell r="L186">
            <v>6008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 t="str">
            <v>0790</v>
          </cell>
          <cell r="R186" t="str">
            <v>65000</v>
          </cell>
          <cell r="S186" t="str">
            <v>200212</v>
          </cell>
          <cell r="T186" t="str">
            <v>CA01</v>
          </cell>
          <cell r="U186">
            <v>27500</v>
          </cell>
          <cell r="V186" t="str">
            <v>LDB</v>
          </cell>
          <cell r="W186">
            <v>0</v>
          </cell>
          <cell r="Y186">
            <v>0</v>
          </cell>
          <cell r="Z186">
            <v>0</v>
          </cell>
          <cell r="AA186" t="str">
            <v>BCH</v>
          </cell>
          <cell r="AB186" t="str">
            <v>0054</v>
          </cell>
          <cell r="AC186" t="str">
            <v>WKS</v>
          </cell>
          <cell r="AE186" t="str">
            <v>JV#</v>
          </cell>
          <cell r="AF186" t="str">
            <v>1232</v>
          </cell>
          <cell r="AG186" t="str">
            <v>FRN</v>
          </cell>
          <cell r="AH186" t="str">
            <v>6008</v>
          </cell>
          <cell r="AI186" t="str">
            <v>RP#</v>
          </cell>
          <cell r="AJ186" t="str">
            <v>000</v>
          </cell>
          <cell r="AK186" t="str">
            <v>CTL</v>
          </cell>
          <cell r="AM186" t="str">
            <v>RF#</v>
          </cell>
          <cell r="AU186" t="str">
            <v>ACCR DEC 02 CAPITAL-EXELO</v>
          </cell>
          <cell r="AZ186" t="str">
            <v>FPL Fibernet</v>
          </cell>
        </row>
        <row r="187">
          <cell r="A187" t="str">
            <v>107100</v>
          </cell>
          <cell r="B187" t="str">
            <v>0312</v>
          </cell>
          <cell r="C187" t="str">
            <v>06027</v>
          </cell>
          <cell r="D187" t="str">
            <v>0ELECT</v>
          </cell>
          <cell r="E187" t="str">
            <v>312000</v>
          </cell>
          <cell r="F187" t="str">
            <v>0790</v>
          </cell>
          <cell r="G187" t="str">
            <v>65000</v>
          </cell>
          <cell r="H187" t="str">
            <v>A</v>
          </cell>
          <cell r="I187" t="str">
            <v>00000041</v>
          </cell>
          <cell r="J187">
            <v>70</v>
          </cell>
          <cell r="K187">
            <v>312</v>
          </cell>
          <cell r="L187">
            <v>6027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0790</v>
          </cell>
          <cell r="R187" t="str">
            <v>65000</v>
          </cell>
          <cell r="S187" t="str">
            <v>200212</v>
          </cell>
          <cell r="T187" t="str">
            <v>CA01</v>
          </cell>
          <cell r="U187">
            <v>-8148.44</v>
          </cell>
          <cell r="V187" t="str">
            <v>LDB</v>
          </cell>
          <cell r="W187">
            <v>0</v>
          </cell>
          <cell r="Y187">
            <v>0</v>
          </cell>
          <cell r="Z187">
            <v>0</v>
          </cell>
          <cell r="AA187" t="str">
            <v>BCH</v>
          </cell>
          <cell r="AB187" t="str">
            <v>0023</v>
          </cell>
          <cell r="AC187" t="str">
            <v>WKS</v>
          </cell>
          <cell r="AE187" t="str">
            <v>JV#</v>
          </cell>
          <cell r="AF187" t="str">
            <v>1232</v>
          </cell>
          <cell r="AG187" t="str">
            <v>FRN</v>
          </cell>
          <cell r="AH187" t="str">
            <v>6027</v>
          </cell>
          <cell r="AI187" t="str">
            <v>RP#</v>
          </cell>
          <cell r="AJ187" t="str">
            <v>000</v>
          </cell>
          <cell r="AK187" t="str">
            <v>CTL</v>
          </cell>
          <cell r="AM187" t="str">
            <v>RF#</v>
          </cell>
          <cell r="AU187" t="str">
            <v>TO PLACE IN SERVICE</v>
          </cell>
          <cell r="AZ187" t="str">
            <v>FPL Fibernet</v>
          </cell>
        </row>
        <row r="188">
          <cell r="A188" t="str">
            <v>107100</v>
          </cell>
          <cell r="B188" t="str">
            <v>0312</v>
          </cell>
          <cell r="C188" t="str">
            <v>06027</v>
          </cell>
          <cell r="D188" t="str">
            <v>0FIBER</v>
          </cell>
          <cell r="E188" t="str">
            <v>312000</v>
          </cell>
          <cell r="F188" t="str">
            <v>0790</v>
          </cell>
          <cell r="G188" t="str">
            <v>65000</v>
          </cell>
          <cell r="H188" t="str">
            <v>A</v>
          </cell>
          <cell r="I188" t="str">
            <v>00000041</v>
          </cell>
          <cell r="J188">
            <v>9</v>
          </cell>
          <cell r="K188">
            <v>312</v>
          </cell>
          <cell r="L188">
            <v>6027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 t="str">
            <v>0790</v>
          </cell>
          <cell r="R188" t="str">
            <v>65000</v>
          </cell>
          <cell r="S188" t="str">
            <v>200212</v>
          </cell>
          <cell r="T188" t="str">
            <v>CA01</v>
          </cell>
          <cell r="U188">
            <v>-6208.25</v>
          </cell>
          <cell r="V188" t="str">
            <v>LDB</v>
          </cell>
          <cell r="W188">
            <v>0</v>
          </cell>
          <cell r="Y188">
            <v>0</v>
          </cell>
          <cell r="Z188">
            <v>0</v>
          </cell>
          <cell r="AA188" t="str">
            <v>BCH</v>
          </cell>
          <cell r="AB188" t="str">
            <v>0023</v>
          </cell>
          <cell r="AC188" t="str">
            <v>WKS</v>
          </cell>
          <cell r="AE188" t="str">
            <v>JV#</v>
          </cell>
          <cell r="AF188" t="str">
            <v>1232</v>
          </cell>
          <cell r="AG188" t="str">
            <v>FRN</v>
          </cell>
          <cell r="AH188" t="str">
            <v>6027</v>
          </cell>
          <cell r="AI188" t="str">
            <v>RP#</v>
          </cell>
          <cell r="AJ188" t="str">
            <v>000</v>
          </cell>
          <cell r="AK188" t="str">
            <v>CTL</v>
          </cell>
          <cell r="AM188" t="str">
            <v>RF#</v>
          </cell>
          <cell r="AU188" t="str">
            <v>TO PLACE IN SERVICE</v>
          </cell>
          <cell r="AZ188" t="str">
            <v>FPL Fibernet</v>
          </cell>
        </row>
        <row r="189">
          <cell r="A189" t="str">
            <v>107100</v>
          </cell>
          <cell r="B189" t="str">
            <v>0312</v>
          </cell>
          <cell r="C189" t="str">
            <v>06027</v>
          </cell>
          <cell r="D189" t="str">
            <v>0FIBER</v>
          </cell>
          <cell r="E189" t="str">
            <v>312000</v>
          </cell>
          <cell r="F189" t="str">
            <v>0813</v>
          </cell>
          <cell r="G189" t="str">
            <v>51450</v>
          </cell>
          <cell r="H189" t="str">
            <v>A</v>
          </cell>
          <cell r="I189" t="str">
            <v>00000041</v>
          </cell>
          <cell r="J189">
            <v>63</v>
          </cell>
          <cell r="K189">
            <v>312</v>
          </cell>
          <cell r="L189">
            <v>6027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0813</v>
          </cell>
          <cell r="R189" t="str">
            <v>51450</v>
          </cell>
          <cell r="S189" t="str">
            <v>200212</v>
          </cell>
          <cell r="T189" t="str">
            <v>SA01</v>
          </cell>
          <cell r="U189">
            <v>6208.25</v>
          </cell>
          <cell r="W189">
            <v>0</v>
          </cell>
          <cell r="Y189">
            <v>0</v>
          </cell>
          <cell r="Z189">
            <v>1</v>
          </cell>
          <cell r="AA189" t="str">
            <v>BCH</v>
          </cell>
          <cell r="AB189" t="str">
            <v>450002339</v>
          </cell>
          <cell r="AC189" t="str">
            <v>PO#</v>
          </cell>
          <cell r="AD189" t="str">
            <v>4500006339</v>
          </cell>
          <cell r="AE189" t="str">
            <v>S/R</v>
          </cell>
          <cell r="AF189" t="str">
            <v>NET</v>
          </cell>
          <cell r="AI189" t="str">
            <v>PYN</v>
          </cell>
          <cell r="AJ189" t="str">
            <v>CABLE UTILTIES</v>
          </cell>
          <cell r="AK189" t="str">
            <v>VND</v>
          </cell>
          <cell r="AL189" t="str">
            <v>043139190</v>
          </cell>
          <cell r="AM189" t="str">
            <v>FAC</v>
          </cell>
          <cell r="AN189" t="str">
            <v>000</v>
          </cell>
          <cell r="AQ189" t="str">
            <v>NVD</v>
          </cell>
          <cell r="AR189" t="str">
            <v>2002-06-</v>
          </cell>
          <cell r="AU189" t="str">
            <v>INVOICE# 0012       CABLE UTILTIES      5000003497</v>
          </cell>
          <cell r="AV189" t="str">
            <v>WF-BATCH</v>
          </cell>
          <cell r="AW189" t="str">
            <v>000</v>
          </cell>
          <cell r="AX189" t="str">
            <v>00</v>
          </cell>
          <cell r="AY189" t="str">
            <v>0</v>
          </cell>
          <cell r="AZ189" t="str">
            <v>FPL Fibernet</v>
          </cell>
        </row>
        <row r="190">
          <cell r="A190" t="str">
            <v>107100</v>
          </cell>
          <cell r="B190" t="str">
            <v>0312</v>
          </cell>
          <cell r="C190" t="str">
            <v>06030</v>
          </cell>
          <cell r="D190" t="str">
            <v>0ELECT</v>
          </cell>
          <cell r="E190" t="str">
            <v>312000</v>
          </cell>
          <cell r="F190" t="str">
            <v>0790</v>
          </cell>
          <cell r="G190" t="str">
            <v>65000</v>
          </cell>
          <cell r="H190" t="str">
            <v>A</v>
          </cell>
          <cell r="I190" t="str">
            <v>00000041</v>
          </cell>
          <cell r="J190">
            <v>70</v>
          </cell>
          <cell r="K190">
            <v>312</v>
          </cell>
          <cell r="L190">
            <v>6030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 t="str">
            <v>0790</v>
          </cell>
          <cell r="R190" t="str">
            <v>65000</v>
          </cell>
          <cell r="S190" t="str">
            <v>200212</v>
          </cell>
          <cell r="T190" t="str">
            <v>CA01</v>
          </cell>
          <cell r="U190">
            <v>-9738.59</v>
          </cell>
          <cell r="V190" t="str">
            <v>LDB</v>
          </cell>
          <cell r="W190">
            <v>0</v>
          </cell>
          <cell r="Y190">
            <v>0</v>
          </cell>
          <cell r="Z190">
            <v>0</v>
          </cell>
          <cell r="AA190" t="str">
            <v>BCH</v>
          </cell>
          <cell r="AB190" t="str">
            <v>0023</v>
          </cell>
          <cell r="AC190" t="str">
            <v>WKS</v>
          </cell>
          <cell r="AE190" t="str">
            <v>JV#</v>
          </cell>
          <cell r="AF190" t="str">
            <v>1232</v>
          </cell>
          <cell r="AG190" t="str">
            <v>FRN</v>
          </cell>
          <cell r="AH190" t="str">
            <v>6030</v>
          </cell>
          <cell r="AI190" t="str">
            <v>RP#</v>
          </cell>
          <cell r="AJ190" t="str">
            <v>000</v>
          </cell>
          <cell r="AK190" t="str">
            <v>CTL</v>
          </cell>
          <cell r="AM190" t="str">
            <v>RF#</v>
          </cell>
          <cell r="AU190" t="str">
            <v>TO PLACE IN SERVICE</v>
          </cell>
          <cell r="AZ190" t="str">
            <v>FPL Fibernet</v>
          </cell>
        </row>
        <row r="191">
          <cell r="A191" t="str">
            <v>107100</v>
          </cell>
          <cell r="B191" t="str">
            <v>0312</v>
          </cell>
          <cell r="C191" t="str">
            <v>06035</v>
          </cell>
          <cell r="D191" t="str">
            <v>0ELECT</v>
          </cell>
          <cell r="E191" t="str">
            <v>312000</v>
          </cell>
          <cell r="F191" t="str">
            <v>0790</v>
          </cell>
          <cell r="G191" t="str">
            <v>65000</v>
          </cell>
          <cell r="H191" t="str">
            <v>A</v>
          </cell>
          <cell r="I191" t="str">
            <v>00000041</v>
          </cell>
          <cell r="J191">
            <v>70</v>
          </cell>
          <cell r="K191">
            <v>312</v>
          </cell>
          <cell r="L191">
            <v>6035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 t="str">
            <v>0790</v>
          </cell>
          <cell r="R191" t="str">
            <v>65000</v>
          </cell>
          <cell r="S191" t="str">
            <v>200212</v>
          </cell>
          <cell r="T191" t="str">
            <v>CA01</v>
          </cell>
          <cell r="U191">
            <v>-8679.01</v>
          </cell>
          <cell r="V191" t="str">
            <v>LDB</v>
          </cell>
          <cell r="W191">
            <v>0</v>
          </cell>
          <cell r="Y191">
            <v>0</v>
          </cell>
          <cell r="Z191">
            <v>0</v>
          </cell>
          <cell r="AA191" t="str">
            <v>BCH</v>
          </cell>
          <cell r="AB191" t="str">
            <v>0023</v>
          </cell>
          <cell r="AC191" t="str">
            <v>WKS</v>
          </cell>
          <cell r="AE191" t="str">
            <v>JV#</v>
          </cell>
          <cell r="AF191" t="str">
            <v>1232</v>
          </cell>
          <cell r="AG191" t="str">
            <v>FRN</v>
          </cell>
          <cell r="AH191" t="str">
            <v>6035</v>
          </cell>
          <cell r="AI191" t="str">
            <v>RP#</v>
          </cell>
          <cell r="AJ191" t="str">
            <v>000</v>
          </cell>
          <cell r="AK191" t="str">
            <v>CTL</v>
          </cell>
          <cell r="AM191" t="str">
            <v>RF#</v>
          </cell>
          <cell r="AU191" t="str">
            <v>TO PLACE IN SERVICE</v>
          </cell>
          <cell r="AZ191" t="str">
            <v>FPL Fibernet</v>
          </cell>
        </row>
        <row r="192">
          <cell r="A192" t="str">
            <v>107100</v>
          </cell>
          <cell r="B192" t="str">
            <v>0312</v>
          </cell>
          <cell r="C192" t="str">
            <v>06036</v>
          </cell>
          <cell r="D192" t="str">
            <v>0ELECT</v>
          </cell>
          <cell r="E192" t="str">
            <v>312000</v>
          </cell>
          <cell r="F192" t="str">
            <v>0790</v>
          </cell>
          <cell r="G192" t="str">
            <v>65000</v>
          </cell>
          <cell r="H192" t="str">
            <v>A</v>
          </cell>
          <cell r="I192" t="str">
            <v>00000041</v>
          </cell>
          <cell r="J192">
            <v>70</v>
          </cell>
          <cell r="K192">
            <v>312</v>
          </cell>
          <cell r="L192">
            <v>6036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 t="str">
            <v>0790</v>
          </cell>
          <cell r="R192" t="str">
            <v>65000</v>
          </cell>
          <cell r="S192" t="str">
            <v>200212</v>
          </cell>
          <cell r="T192" t="str">
            <v>CA01</v>
          </cell>
          <cell r="U192">
            <v>-6214.74</v>
          </cell>
          <cell r="V192" t="str">
            <v>LDB</v>
          </cell>
          <cell r="W192">
            <v>0</v>
          </cell>
          <cell r="Y192">
            <v>0</v>
          </cell>
          <cell r="Z192">
            <v>0</v>
          </cell>
          <cell r="AA192" t="str">
            <v>BCH</v>
          </cell>
          <cell r="AB192" t="str">
            <v>0023</v>
          </cell>
          <cell r="AC192" t="str">
            <v>WKS</v>
          </cell>
          <cell r="AE192" t="str">
            <v>JV#</v>
          </cell>
          <cell r="AF192" t="str">
            <v>1232</v>
          </cell>
          <cell r="AG192" t="str">
            <v>FRN</v>
          </cell>
          <cell r="AH192" t="str">
            <v>6036</v>
          </cell>
          <cell r="AI192" t="str">
            <v>RP#</v>
          </cell>
          <cell r="AJ192" t="str">
            <v>000</v>
          </cell>
          <cell r="AK192" t="str">
            <v>CTL</v>
          </cell>
          <cell r="AM192" t="str">
            <v>RF#</v>
          </cell>
          <cell r="AU192" t="str">
            <v>TO PLACE IN SERVICE</v>
          </cell>
          <cell r="AZ192" t="str">
            <v>FPL Fibernet</v>
          </cell>
        </row>
        <row r="193">
          <cell r="A193" t="str">
            <v>107100</v>
          </cell>
          <cell r="B193" t="str">
            <v>0312</v>
          </cell>
          <cell r="C193" t="str">
            <v>06036</v>
          </cell>
          <cell r="D193" t="str">
            <v>0FIBER</v>
          </cell>
          <cell r="E193" t="str">
            <v>312000</v>
          </cell>
          <cell r="F193" t="str">
            <v>0790</v>
          </cell>
          <cell r="G193" t="str">
            <v>65000</v>
          </cell>
          <cell r="H193" t="str">
            <v>A</v>
          </cell>
          <cell r="I193" t="str">
            <v>00000041</v>
          </cell>
          <cell r="J193">
            <v>63</v>
          </cell>
          <cell r="K193">
            <v>312</v>
          </cell>
          <cell r="L193">
            <v>6036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 t="str">
            <v>0790</v>
          </cell>
          <cell r="R193" t="str">
            <v>65000</v>
          </cell>
          <cell r="S193" t="str">
            <v>200212</v>
          </cell>
          <cell r="T193" t="str">
            <v>CA01</v>
          </cell>
          <cell r="U193">
            <v>119697</v>
          </cell>
          <cell r="V193" t="str">
            <v>LDB</v>
          </cell>
          <cell r="W193">
            <v>0</v>
          </cell>
          <cell r="Y193">
            <v>0</v>
          </cell>
          <cell r="Z193">
            <v>0</v>
          </cell>
          <cell r="AA193" t="str">
            <v>BCH</v>
          </cell>
          <cell r="AB193" t="str">
            <v>0011</v>
          </cell>
          <cell r="AC193" t="str">
            <v>WKS</v>
          </cell>
          <cell r="AE193" t="str">
            <v>JV#</v>
          </cell>
          <cell r="AF193" t="str">
            <v>1232</v>
          </cell>
          <cell r="AG193" t="str">
            <v>FRN</v>
          </cell>
          <cell r="AH193" t="str">
            <v>6036</v>
          </cell>
          <cell r="AI193" t="str">
            <v>RP#</v>
          </cell>
          <cell r="AJ193" t="str">
            <v>000</v>
          </cell>
          <cell r="AK193" t="str">
            <v>CTL</v>
          </cell>
          <cell r="AM193" t="str">
            <v>RF#</v>
          </cell>
          <cell r="AU193" t="str">
            <v>ACCRUAL OF DEC 02 CAPITAL</v>
          </cell>
          <cell r="AZ193" t="str">
            <v>FPL Fibernet</v>
          </cell>
        </row>
        <row r="194">
          <cell r="A194" t="str">
            <v>107100</v>
          </cell>
          <cell r="B194" t="str">
            <v>0312</v>
          </cell>
          <cell r="C194" t="str">
            <v>06036</v>
          </cell>
          <cell r="D194" t="str">
            <v>0OTHER</v>
          </cell>
          <cell r="E194" t="str">
            <v>312000</v>
          </cell>
          <cell r="F194" t="str">
            <v>0803</v>
          </cell>
          <cell r="G194" t="str">
            <v>36000</v>
          </cell>
          <cell r="H194" t="str">
            <v>A</v>
          </cell>
          <cell r="I194" t="str">
            <v>00000041</v>
          </cell>
          <cell r="J194">
            <v>68</v>
          </cell>
          <cell r="K194">
            <v>312</v>
          </cell>
          <cell r="L194">
            <v>6036</v>
          </cell>
          <cell r="M194">
            <v>107</v>
          </cell>
          <cell r="N194">
            <v>10</v>
          </cell>
          <cell r="O194">
            <v>0</v>
          </cell>
          <cell r="P194">
            <v>107.1</v>
          </cell>
          <cell r="Q194" t="str">
            <v>0803</v>
          </cell>
          <cell r="R194" t="str">
            <v>36000</v>
          </cell>
          <cell r="S194" t="str">
            <v>200212</v>
          </cell>
          <cell r="T194" t="str">
            <v>PY42</v>
          </cell>
          <cell r="U194">
            <v>403.9</v>
          </cell>
          <cell r="V194" t="str">
            <v>LDB</v>
          </cell>
          <cell r="W194">
            <v>0</v>
          </cell>
          <cell r="X194" t="str">
            <v>SHR</v>
          </cell>
          <cell r="Y194">
            <v>8</v>
          </cell>
          <cell r="Z194">
            <v>8</v>
          </cell>
          <cell r="AA194" t="str">
            <v>PYP</v>
          </cell>
          <cell r="AB194" t="str">
            <v xml:space="preserve"> 0000001</v>
          </cell>
          <cell r="AC194" t="str">
            <v>PYL</v>
          </cell>
          <cell r="AD194" t="str">
            <v>004399</v>
          </cell>
          <cell r="AE194" t="str">
            <v>EMP</v>
          </cell>
          <cell r="AF194" t="str">
            <v>40663</v>
          </cell>
          <cell r="AG194" t="str">
            <v>JUL</v>
          </cell>
          <cell r="AH194" t="str">
            <v xml:space="preserve"> 000.00</v>
          </cell>
          <cell r="AI194" t="str">
            <v>BCH</v>
          </cell>
          <cell r="AJ194" t="str">
            <v>500</v>
          </cell>
          <cell r="AK194" t="str">
            <v>CLS</v>
          </cell>
          <cell r="AL194" t="str">
            <v>1RB8</v>
          </cell>
          <cell r="AM194" t="str">
            <v>DTA</v>
          </cell>
          <cell r="AN194" t="str">
            <v xml:space="preserve"> 00000000000.00</v>
          </cell>
          <cell r="AO194" t="str">
            <v>DTH</v>
          </cell>
          <cell r="AP194" t="str">
            <v xml:space="preserve"> 00000000000.00</v>
          </cell>
          <cell r="AV194" t="str">
            <v>000000000</v>
          </cell>
          <cell r="AW194" t="str">
            <v>000</v>
          </cell>
          <cell r="AX194" t="str">
            <v>00</v>
          </cell>
          <cell r="AY194" t="str">
            <v>0</v>
          </cell>
          <cell r="AZ194" t="str">
            <v>FPL Fibernet</v>
          </cell>
        </row>
        <row r="195">
          <cell r="A195" t="str">
            <v>107100</v>
          </cell>
          <cell r="B195" t="str">
            <v>0382</v>
          </cell>
          <cell r="C195" t="str">
            <v>06036</v>
          </cell>
          <cell r="D195" t="str">
            <v>0OTHER</v>
          </cell>
          <cell r="E195" t="str">
            <v>312000</v>
          </cell>
          <cell r="F195" t="str">
            <v>0662</v>
          </cell>
          <cell r="G195" t="str">
            <v>51450</v>
          </cell>
          <cell r="H195" t="str">
            <v>A</v>
          </cell>
          <cell r="I195" t="str">
            <v>00000041</v>
          </cell>
          <cell r="J195">
            <v>68</v>
          </cell>
          <cell r="K195">
            <v>382</v>
          </cell>
          <cell r="L195">
            <v>6036</v>
          </cell>
          <cell r="M195">
            <v>390</v>
          </cell>
          <cell r="N195">
            <v>0</v>
          </cell>
          <cell r="O195">
            <v>1</v>
          </cell>
          <cell r="P195">
            <v>390.00099999999998</v>
          </cell>
          <cell r="Q195" t="str">
            <v>0662</v>
          </cell>
          <cell r="R195" t="str">
            <v>51450</v>
          </cell>
          <cell r="S195" t="str">
            <v>200212</v>
          </cell>
          <cell r="T195" t="str">
            <v>SA01</v>
          </cell>
          <cell r="U195">
            <v>-3800</v>
          </cell>
          <cell r="W195">
            <v>0</v>
          </cell>
          <cell r="Y195">
            <v>0</v>
          </cell>
          <cell r="Z195">
            <v>-1</v>
          </cell>
          <cell r="AA195" t="str">
            <v>BCH</v>
          </cell>
          <cell r="AB195" t="str">
            <v>450002344</v>
          </cell>
          <cell r="AC195" t="str">
            <v>PO#</v>
          </cell>
          <cell r="AD195" t="str">
            <v>4500109985</v>
          </cell>
          <cell r="AE195" t="str">
            <v>S/R</v>
          </cell>
          <cell r="AF195" t="str">
            <v>337</v>
          </cell>
          <cell r="AI195" t="str">
            <v>PYN</v>
          </cell>
          <cell r="AJ195" t="str">
            <v>CROSS CONNECT COMMUNICATI</v>
          </cell>
          <cell r="AK195" t="str">
            <v>VND</v>
          </cell>
          <cell r="AL195" t="str">
            <v>650926583</v>
          </cell>
          <cell r="AM195" t="str">
            <v>FAC</v>
          </cell>
          <cell r="AN195" t="str">
            <v>000</v>
          </cell>
          <cell r="AQ195" t="str">
            <v>NVD</v>
          </cell>
          <cell r="AR195" t="str">
            <v>2002-11-</v>
          </cell>
          <cell r="AU195" t="str">
            <v>FPL29MIA36          CROSS CONNECT COMMUN5000003520</v>
          </cell>
          <cell r="AV195" t="str">
            <v>WF-BATCH</v>
          </cell>
          <cell r="AW195" t="str">
            <v>000</v>
          </cell>
          <cell r="AX195" t="str">
            <v>00</v>
          </cell>
          <cell r="AY195" t="str">
            <v>0</v>
          </cell>
          <cell r="AZ195" t="str">
            <v>FPL Fibernet</v>
          </cell>
        </row>
        <row r="196">
          <cell r="A196" t="str">
            <v>107100</v>
          </cell>
          <cell r="B196" t="str">
            <v>0382</v>
          </cell>
          <cell r="C196" t="str">
            <v>06036</v>
          </cell>
          <cell r="D196" t="str">
            <v>0OTHER</v>
          </cell>
          <cell r="E196" t="str">
            <v>312000</v>
          </cell>
          <cell r="F196" t="str">
            <v>0803</v>
          </cell>
          <cell r="G196" t="str">
            <v>36000</v>
          </cell>
          <cell r="H196" t="str">
            <v>A</v>
          </cell>
          <cell r="I196" t="str">
            <v>00000041</v>
          </cell>
          <cell r="J196">
            <v>68</v>
          </cell>
          <cell r="K196">
            <v>382</v>
          </cell>
          <cell r="L196">
            <v>6036</v>
          </cell>
          <cell r="M196">
            <v>107</v>
          </cell>
          <cell r="N196">
            <v>10</v>
          </cell>
          <cell r="O196">
            <v>0</v>
          </cell>
          <cell r="P196">
            <v>107.1</v>
          </cell>
          <cell r="Q196" t="str">
            <v>0803</v>
          </cell>
          <cell r="R196" t="str">
            <v>36000</v>
          </cell>
          <cell r="S196" t="str">
            <v>200212</v>
          </cell>
          <cell r="T196" t="str">
            <v>PY42</v>
          </cell>
          <cell r="U196">
            <v>757.31</v>
          </cell>
          <cell r="V196" t="str">
            <v>LDB</v>
          </cell>
          <cell r="W196">
            <v>0</v>
          </cell>
          <cell r="X196" t="str">
            <v>SHR</v>
          </cell>
          <cell r="Y196">
            <v>15</v>
          </cell>
          <cell r="Z196">
            <v>15</v>
          </cell>
          <cell r="AA196" t="str">
            <v>PYP</v>
          </cell>
          <cell r="AB196" t="str">
            <v xml:space="preserve"> 0000026</v>
          </cell>
          <cell r="AC196" t="str">
            <v>PYL</v>
          </cell>
          <cell r="AD196" t="str">
            <v>004399</v>
          </cell>
          <cell r="AE196" t="str">
            <v>EMP</v>
          </cell>
          <cell r="AF196" t="str">
            <v>40663</v>
          </cell>
          <cell r="AG196" t="str">
            <v>JUL</v>
          </cell>
          <cell r="AH196" t="str">
            <v xml:space="preserve"> 000.00</v>
          </cell>
          <cell r="AI196" t="str">
            <v>BCH</v>
          </cell>
          <cell r="AJ196" t="str">
            <v>500</v>
          </cell>
          <cell r="AK196" t="str">
            <v>CLS</v>
          </cell>
          <cell r="AL196" t="str">
            <v>1RB8</v>
          </cell>
          <cell r="AM196" t="str">
            <v>DTA</v>
          </cell>
          <cell r="AN196" t="str">
            <v xml:space="preserve"> 00000000000.00</v>
          </cell>
          <cell r="AO196" t="str">
            <v>DTH</v>
          </cell>
          <cell r="AP196" t="str">
            <v xml:space="preserve"> 00000000000.00</v>
          </cell>
          <cell r="AV196" t="str">
            <v>000000000</v>
          </cell>
          <cell r="AW196" t="str">
            <v>000</v>
          </cell>
          <cell r="AX196" t="str">
            <v>00</v>
          </cell>
          <cell r="AY196" t="str">
            <v>0</v>
          </cell>
          <cell r="AZ196" t="str">
            <v>FPL Fibernet</v>
          </cell>
        </row>
        <row r="197">
          <cell r="A197" t="str">
            <v>107100</v>
          </cell>
          <cell r="B197" t="str">
            <v>0312</v>
          </cell>
          <cell r="C197" t="str">
            <v>06037</v>
          </cell>
          <cell r="D197" t="str">
            <v>0FIBER</v>
          </cell>
          <cell r="E197" t="str">
            <v>312000</v>
          </cell>
          <cell r="F197" t="str">
            <v>0790</v>
          </cell>
          <cell r="G197" t="str">
            <v>65000</v>
          </cell>
          <cell r="H197" t="str">
            <v>A</v>
          </cell>
          <cell r="I197" t="str">
            <v>00000041</v>
          </cell>
          <cell r="J197">
            <v>9</v>
          </cell>
          <cell r="K197">
            <v>312</v>
          </cell>
          <cell r="L197">
            <v>6037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 t="str">
            <v>0790</v>
          </cell>
          <cell r="R197" t="str">
            <v>65000</v>
          </cell>
          <cell r="S197" t="str">
            <v>200212</v>
          </cell>
          <cell r="T197" t="str">
            <v>CA01</v>
          </cell>
          <cell r="U197">
            <v>-2583.59</v>
          </cell>
          <cell r="V197" t="str">
            <v>LDB</v>
          </cell>
          <cell r="W197">
            <v>0</v>
          </cell>
          <cell r="Y197">
            <v>0</v>
          </cell>
          <cell r="Z197">
            <v>0</v>
          </cell>
          <cell r="AA197" t="str">
            <v>BCH</v>
          </cell>
          <cell r="AB197" t="str">
            <v>0023</v>
          </cell>
          <cell r="AC197" t="str">
            <v>WKS</v>
          </cell>
          <cell r="AE197" t="str">
            <v>JV#</v>
          </cell>
          <cell r="AF197" t="str">
            <v>1232</v>
          </cell>
          <cell r="AG197" t="str">
            <v>FRN</v>
          </cell>
          <cell r="AH197" t="str">
            <v>6037</v>
          </cell>
          <cell r="AI197" t="str">
            <v>RP#</v>
          </cell>
          <cell r="AJ197" t="str">
            <v>000</v>
          </cell>
          <cell r="AK197" t="str">
            <v>CTL</v>
          </cell>
          <cell r="AM197" t="str">
            <v>RF#</v>
          </cell>
          <cell r="AU197" t="str">
            <v>TO PLACE IN SERVICE</v>
          </cell>
          <cell r="AZ197" t="str">
            <v>FPL Fibernet</v>
          </cell>
        </row>
        <row r="198">
          <cell r="A198" t="str">
            <v>107100</v>
          </cell>
          <cell r="B198" t="str">
            <v>0312</v>
          </cell>
          <cell r="C198" t="str">
            <v>06039</v>
          </cell>
          <cell r="D198" t="str">
            <v>0ELECT</v>
          </cell>
          <cell r="E198" t="str">
            <v>312000</v>
          </cell>
          <cell r="F198" t="str">
            <v>0790</v>
          </cell>
          <cell r="G198" t="str">
            <v>65000</v>
          </cell>
          <cell r="H198" t="str">
            <v>A</v>
          </cell>
          <cell r="I198" t="str">
            <v>00000041</v>
          </cell>
          <cell r="J198">
            <v>70</v>
          </cell>
          <cell r="K198">
            <v>312</v>
          </cell>
          <cell r="L198">
            <v>6039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 t="str">
            <v>0790</v>
          </cell>
          <cell r="R198" t="str">
            <v>65000</v>
          </cell>
          <cell r="S198" t="str">
            <v>200212</v>
          </cell>
          <cell r="T198" t="str">
            <v>CA01</v>
          </cell>
          <cell r="U198">
            <v>-2761.7</v>
          </cell>
          <cell r="V198" t="str">
            <v>LDB</v>
          </cell>
          <cell r="W198">
            <v>0</v>
          </cell>
          <cell r="Y198">
            <v>0</v>
          </cell>
          <cell r="Z198">
            <v>0</v>
          </cell>
          <cell r="AA198" t="str">
            <v>BCH</v>
          </cell>
          <cell r="AB198" t="str">
            <v>0023</v>
          </cell>
          <cell r="AC198" t="str">
            <v>WKS</v>
          </cell>
          <cell r="AE198" t="str">
            <v>JV#</v>
          </cell>
          <cell r="AF198" t="str">
            <v>1232</v>
          </cell>
          <cell r="AG198" t="str">
            <v>FRN</v>
          </cell>
          <cell r="AH198" t="str">
            <v>6039</v>
          </cell>
          <cell r="AI198" t="str">
            <v>RP#</v>
          </cell>
          <cell r="AJ198" t="str">
            <v>000</v>
          </cell>
          <cell r="AK198" t="str">
            <v>CTL</v>
          </cell>
          <cell r="AM198" t="str">
            <v>RF#</v>
          </cell>
          <cell r="AU198" t="str">
            <v>TO PLACE IN SERVICE</v>
          </cell>
          <cell r="AZ198" t="str">
            <v>FPL Fibernet</v>
          </cell>
        </row>
        <row r="199">
          <cell r="A199" t="str">
            <v>107100</v>
          </cell>
          <cell r="B199" t="str">
            <v>0312</v>
          </cell>
          <cell r="C199" t="str">
            <v>06039</v>
          </cell>
          <cell r="D199" t="str">
            <v>0FIBER</v>
          </cell>
          <cell r="E199" t="str">
            <v>312000</v>
          </cell>
          <cell r="F199" t="str">
            <v>0790</v>
          </cell>
          <cell r="G199" t="str">
            <v>65000</v>
          </cell>
          <cell r="H199" t="str">
            <v>A</v>
          </cell>
          <cell r="I199" t="str">
            <v>00000041</v>
          </cell>
          <cell r="J199">
            <v>63</v>
          </cell>
          <cell r="K199">
            <v>312</v>
          </cell>
          <cell r="L199">
            <v>6039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0790</v>
          </cell>
          <cell r="R199" t="str">
            <v>65000</v>
          </cell>
          <cell r="S199" t="str">
            <v>200212</v>
          </cell>
          <cell r="T199" t="str">
            <v>CA01</v>
          </cell>
          <cell r="U199">
            <v>-52134</v>
          </cell>
          <cell r="V199" t="str">
            <v>LDB</v>
          </cell>
          <cell r="W199">
            <v>0</v>
          </cell>
          <cell r="Y199">
            <v>0</v>
          </cell>
          <cell r="Z199">
            <v>0</v>
          </cell>
          <cell r="AA199" t="str">
            <v>BCH</v>
          </cell>
          <cell r="AB199" t="str">
            <v>0003</v>
          </cell>
          <cell r="AC199" t="str">
            <v>WKS</v>
          </cell>
          <cell r="AE199" t="str">
            <v>JV#</v>
          </cell>
          <cell r="AF199" t="str">
            <v>1232</v>
          </cell>
          <cell r="AG199" t="str">
            <v>FRN</v>
          </cell>
          <cell r="AH199" t="str">
            <v>6039</v>
          </cell>
          <cell r="AI199" t="str">
            <v>RP#</v>
          </cell>
          <cell r="AJ199" t="str">
            <v>000</v>
          </cell>
          <cell r="AK199" t="str">
            <v>CTL</v>
          </cell>
          <cell r="AM199" t="str">
            <v>RF#</v>
          </cell>
          <cell r="AU199" t="str">
            <v>AC-REV ACCRUAL OF OCT 02 CAPITA</v>
          </cell>
          <cell r="AZ199" t="str">
            <v>FPL Fibernet</v>
          </cell>
        </row>
        <row r="200">
          <cell r="A200" t="str">
            <v>107100</v>
          </cell>
          <cell r="L200">
            <v>6042</v>
          </cell>
          <cell r="S200" t="str">
            <v>200212</v>
          </cell>
          <cell r="U200">
            <v>105720.69</v>
          </cell>
        </row>
        <row r="201">
          <cell r="A201" t="str">
            <v>107100</v>
          </cell>
          <cell r="L201">
            <v>6050</v>
          </cell>
          <cell r="S201" t="str">
            <v>200212</v>
          </cell>
          <cell r="U201">
            <v>12218.97</v>
          </cell>
        </row>
        <row r="202">
          <cell r="A202" t="str">
            <v>107100</v>
          </cell>
          <cell r="B202" t="str">
            <v>0312</v>
          </cell>
          <cell r="C202" t="str">
            <v>06052</v>
          </cell>
          <cell r="D202" t="str">
            <v>0FIBER</v>
          </cell>
          <cell r="E202" t="str">
            <v>312000</v>
          </cell>
          <cell r="F202" t="str">
            <v>0790</v>
          </cell>
          <cell r="G202" t="str">
            <v>65000</v>
          </cell>
          <cell r="H202" t="str">
            <v>A</v>
          </cell>
          <cell r="I202" t="str">
            <v>00000041</v>
          </cell>
          <cell r="J202">
            <v>9</v>
          </cell>
          <cell r="K202">
            <v>312</v>
          </cell>
          <cell r="L202">
            <v>6052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 t="str">
            <v>0790</v>
          </cell>
          <cell r="R202" t="str">
            <v>65000</v>
          </cell>
          <cell r="S202" t="str">
            <v>200212</v>
          </cell>
          <cell r="T202" t="str">
            <v>CA01</v>
          </cell>
          <cell r="U202">
            <v>-5232.32</v>
          </cell>
          <cell r="V202" t="str">
            <v>LDB</v>
          </cell>
          <cell r="W202">
            <v>0</v>
          </cell>
          <cell r="Y202">
            <v>0</v>
          </cell>
          <cell r="Z202">
            <v>0</v>
          </cell>
          <cell r="AA202" t="str">
            <v>BCH</v>
          </cell>
          <cell r="AB202" t="str">
            <v>0023</v>
          </cell>
          <cell r="AC202" t="str">
            <v>WKS</v>
          </cell>
          <cell r="AE202" t="str">
            <v>JV#</v>
          </cell>
          <cell r="AF202" t="str">
            <v>1232</v>
          </cell>
          <cell r="AG202" t="str">
            <v>FRN</v>
          </cell>
          <cell r="AH202" t="str">
            <v>6052</v>
          </cell>
          <cell r="AI202" t="str">
            <v>RP#</v>
          </cell>
          <cell r="AJ202" t="str">
            <v>000</v>
          </cell>
          <cell r="AK202" t="str">
            <v>CTL</v>
          </cell>
          <cell r="AM202" t="str">
            <v>RF#</v>
          </cell>
          <cell r="AU202" t="str">
            <v>TO PLACE IN SERVICE</v>
          </cell>
          <cell r="AZ202" t="str">
            <v>FPL Fibernet</v>
          </cell>
        </row>
        <row r="203">
          <cell r="A203" t="str">
            <v>107100</v>
          </cell>
          <cell r="B203" t="str">
            <v>0313</v>
          </cell>
          <cell r="C203" t="str">
            <v>06060</v>
          </cell>
          <cell r="D203" t="str">
            <v>0FIBER</v>
          </cell>
          <cell r="E203" t="str">
            <v>313000</v>
          </cell>
          <cell r="F203" t="str">
            <v>0790</v>
          </cell>
          <cell r="G203" t="str">
            <v>65000</v>
          </cell>
          <cell r="H203" t="str">
            <v>A</v>
          </cell>
          <cell r="I203" t="str">
            <v>00000041</v>
          </cell>
          <cell r="J203">
            <v>9</v>
          </cell>
          <cell r="K203">
            <v>313</v>
          </cell>
          <cell r="L203">
            <v>6060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 t="str">
            <v>0790</v>
          </cell>
          <cell r="R203" t="str">
            <v>65000</v>
          </cell>
          <cell r="S203" t="str">
            <v>200212</v>
          </cell>
          <cell r="T203" t="str">
            <v>CA01</v>
          </cell>
          <cell r="U203">
            <v>-10065.030000000001</v>
          </cell>
          <cell r="V203" t="str">
            <v>LDB</v>
          </cell>
          <cell r="W203">
            <v>0</v>
          </cell>
          <cell r="Y203">
            <v>0</v>
          </cell>
          <cell r="Z203">
            <v>0</v>
          </cell>
          <cell r="AA203" t="str">
            <v>BCH</v>
          </cell>
          <cell r="AB203" t="str">
            <v>0023</v>
          </cell>
          <cell r="AC203" t="str">
            <v>WKS</v>
          </cell>
          <cell r="AE203" t="str">
            <v>JV#</v>
          </cell>
          <cell r="AF203" t="str">
            <v>1232</v>
          </cell>
          <cell r="AG203" t="str">
            <v>FRN</v>
          </cell>
          <cell r="AH203" t="str">
            <v>6060</v>
          </cell>
          <cell r="AI203" t="str">
            <v>RP#</v>
          </cell>
          <cell r="AJ203" t="str">
            <v>000</v>
          </cell>
          <cell r="AK203" t="str">
            <v>CTL</v>
          </cell>
          <cell r="AM203" t="str">
            <v>RF#</v>
          </cell>
          <cell r="AU203" t="str">
            <v>TO PLACE IN SERVICE</v>
          </cell>
          <cell r="AZ203" t="str">
            <v>FPL Fibernet</v>
          </cell>
        </row>
        <row r="204">
          <cell r="A204" t="str">
            <v>107100</v>
          </cell>
          <cell r="B204" t="str">
            <v>0312</v>
          </cell>
          <cell r="C204" t="str">
            <v>06061</v>
          </cell>
          <cell r="D204" t="str">
            <v>0FIBER</v>
          </cell>
          <cell r="E204" t="str">
            <v>312000</v>
          </cell>
          <cell r="F204" t="str">
            <v>0662</v>
          </cell>
          <cell r="G204" t="str">
            <v>51450</v>
          </cell>
          <cell r="H204" t="str">
            <v>A</v>
          </cell>
          <cell r="I204" t="str">
            <v>00000041</v>
          </cell>
          <cell r="J204">
            <v>63</v>
          </cell>
          <cell r="K204">
            <v>312</v>
          </cell>
          <cell r="L204">
            <v>6061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 t="str">
            <v>0662</v>
          </cell>
          <cell r="R204" t="str">
            <v>51450</v>
          </cell>
          <cell r="S204" t="str">
            <v>200212</v>
          </cell>
          <cell r="T204" t="str">
            <v>SA01</v>
          </cell>
          <cell r="U204">
            <v>634.4</v>
          </cell>
          <cell r="W204">
            <v>0</v>
          </cell>
          <cell r="Y204">
            <v>0</v>
          </cell>
          <cell r="Z204">
            <v>1</v>
          </cell>
          <cell r="AA204" t="str">
            <v>BCH</v>
          </cell>
          <cell r="AB204" t="str">
            <v>450002350</v>
          </cell>
          <cell r="AC204" t="str">
            <v>PO#</v>
          </cell>
          <cell r="AD204" t="str">
            <v>4500030221</v>
          </cell>
          <cell r="AE204" t="str">
            <v>S/R</v>
          </cell>
          <cell r="AF204" t="str">
            <v>NET</v>
          </cell>
          <cell r="AI204" t="str">
            <v>PYN</v>
          </cell>
          <cell r="AJ204" t="str">
            <v>W D COMMUNICATIONS INC</v>
          </cell>
          <cell r="AK204" t="str">
            <v>VND</v>
          </cell>
          <cell r="AL204" t="str">
            <v>591953252</v>
          </cell>
          <cell r="AM204" t="str">
            <v>FAC</v>
          </cell>
          <cell r="AN204" t="str">
            <v>000</v>
          </cell>
          <cell r="AQ204" t="str">
            <v>NVD</v>
          </cell>
          <cell r="AR204" t="str">
            <v>2002-12-</v>
          </cell>
          <cell r="AU204" t="str">
            <v>INVOICE# 26753      W D COMMUNICATIONS I5000003531</v>
          </cell>
          <cell r="AV204" t="str">
            <v>WF-BATCH</v>
          </cell>
          <cell r="AW204" t="str">
            <v>000</v>
          </cell>
          <cell r="AX204" t="str">
            <v>00</v>
          </cell>
          <cell r="AY204" t="str">
            <v>0</v>
          </cell>
          <cell r="AZ204" t="str">
            <v>FPL Fibernet</v>
          </cell>
        </row>
        <row r="205">
          <cell r="A205" t="str">
            <v>107100</v>
          </cell>
          <cell r="B205" t="str">
            <v>0312</v>
          </cell>
          <cell r="C205" t="str">
            <v>06061</v>
          </cell>
          <cell r="D205" t="str">
            <v>0FIBER</v>
          </cell>
          <cell r="E205" t="str">
            <v>312000</v>
          </cell>
          <cell r="F205" t="str">
            <v>0662</v>
          </cell>
          <cell r="G205" t="str">
            <v>51450</v>
          </cell>
          <cell r="H205" t="str">
            <v>A</v>
          </cell>
          <cell r="I205" t="str">
            <v>00000041</v>
          </cell>
          <cell r="J205">
            <v>63</v>
          </cell>
          <cell r="K205">
            <v>312</v>
          </cell>
          <cell r="L205">
            <v>6061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 t="str">
            <v>0662</v>
          </cell>
          <cell r="R205" t="str">
            <v>51450</v>
          </cell>
          <cell r="S205" t="str">
            <v>200212</v>
          </cell>
          <cell r="T205" t="str">
            <v>SA01</v>
          </cell>
          <cell r="U205">
            <v>886.2</v>
          </cell>
          <cell r="W205">
            <v>0</v>
          </cell>
          <cell r="Y205">
            <v>0</v>
          </cell>
          <cell r="Z205">
            <v>1</v>
          </cell>
          <cell r="AA205" t="str">
            <v>BCH</v>
          </cell>
          <cell r="AB205" t="str">
            <v>450002353</v>
          </cell>
          <cell r="AC205" t="str">
            <v>PO#</v>
          </cell>
          <cell r="AD205" t="str">
            <v>4500078635</v>
          </cell>
          <cell r="AE205" t="str">
            <v>S/R</v>
          </cell>
          <cell r="AF205" t="str">
            <v>337</v>
          </cell>
          <cell r="AI205" t="str">
            <v>PYN</v>
          </cell>
          <cell r="AJ205" t="str">
            <v>ORIUS TELECOM SERVICES IN</v>
          </cell>
          <cell r="AK205" t="str">
            <v>VND</v>
          </cell>
          <cell r="AL205" t="str">
            <v>651061903</v>
          </cell>
          <cell r="AM205" t="str">
            <v>FAC</v>
          </cell>
          <cell r="AN205" t="str">
            <v>000</v>
          </cell>
          <cell r="AQ205" t="str">
            <v>NVD</v>
          </cell>
          <cell r="AR205" t="str">
            <v>2002-12-</v>
          </cell>
          <cell r="AU205" t="str">
            <v>INVOICE# 90653TPR   ORIUS TELECOM SERVIC5000003587</v>
          </cell>
          <cell r="AV205" t="str">
            <v>WF-BATCH</v>
          </cell>
          <cell r="AW205" t="str">
            <v>000</v>
          </cell>
          <cell r="AX205" t="str">
            <v>00</v>
          </cell>
          <cell r="AY205" t="str">
            <v>0</v>
          </cell>
          <cell r="AZ205" t="str">
            <v>FPL Fibernet</v>
          </cell>
        </row>
        <row r="206">
          <cell r="A206" t="str">
            <v>107100</v>
          </cell>
          <cell r="B206" t="str">
            <v>0312</v>
          </cell>
          <cell r="C206" t="str">
            <v>06061</v>
          </cell>
          <cell r="D206" t="str">
            <v>0FIBER</v>
          </cell>
          <cell r="E206" t="str">
            <v>312000</v>
          </cell>
          <cell r="F206" t="str">
            <v>0662</v>
          </cell>
          <cell r="G206" t="str">
            <v>51450</v>
          </cell>
          <cell r="H206" t="str">
            <v>A</v>
          </cell>
          <cell r="I206" t="str">
            <v>00000041</v>
          </cell>
          <cell r="J206">
            <v>63</v>
          </cell>
          <cell r="K206">
            <v>312</v>
          </cell>
          <cell r="L206">
            <v>6061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 t="str">
            <v>0662</v>
          </cell>
          <cell r="R206" t="str">
            <v>51450</v>
          </cell>
          <cell r="S206" t="str">
            <v>200212</v>
          </cell>
          <cell r="T206" t="str">
            <v>SA01</v>
          </cell>
          <cell r="U206">
            <v>2320</v>
          </cell>
          <cell r="W206">
            <v>0</v>
          </cell>
          <cell r="Y206">
            <v>0</v>
          </cell>
          <cell r="Z206">
            <v>1</v>
          </cell>
          <cell r="AA206" t="str">
            <v>BCH</v>
          </cell>
          <cell r="AB206" t="str">
            <v>450002350</v>
          </cell>
          <cell r="AC206" t="str">
            <v>PO#</v>
          </cell>
          <cell r="AD206" t="str">
            <v>4500006339</v>
          </cell>
          <cell r="AE206" t="str">
            <v>S/R</v>
          </cell>
          <cell r="AF206" t="str">
            <v>NET</v>
          </cell>
          <cell r="AI206" t="str">
            <v>PYN</v>
          </cell>
          <cell r="AJ206" t="str">
            <v>CABLE UTILTIES</v>
          </cell>
          <cell r="AK206" t="str">
            <v>VND</v>
          </cell>
          <cell r="AL206" t="str">
            <v>043139190</v>
          </cell>
          <cell r="AM206" t="str">
            <v>FAC</v>
          </cell>
          <cell r="AN206" t="str">
            <v>000</v>
          </cell>
          <cell r="AQ206" t="str">
            <v>NVD</v>
          </cell>
          <cell r="AR206" t="str">
            <v>2002-12-</v>
          </cell>
          <cell r="AU206" t="str">
            <v>INVOICE# 16         CABLE UTILTIES      5000003573</v>
          </cell>
          <cell r="AV206" t="str">
            <v>WF-BATCH</v>
          </cell>
          <cell r="AW206" t="str">
            <v>000</v>
          </cell>
          <cell r="AX206" t="str">
            <v>00</v>
          </cell>
          <cell r="AY206" t="str">
            <v>0</v>
          </cell>
          <cell r="AZ206" t="str">
            <v>FPL Fibernet</v>
          </cell>
        </row>
        <row r="207">
          <cell r="A207" t="str">
            <v>107100</v>
          </cell>
          <cell r="B207" t="str">
            <v>0312</v>
          </cell>
          <cell r="C207" t="str">
            <v>06061</v>
          </cell>
          <cell r="D207" t="str">
            <v>0FIBER</v>
          </cell>
          <cell r="E207" t="str">
            <v>312000</v>
          </cell>
          <cell r="F207" t="str">
            <v>0790</v>
          </cell>
          <cell r="G207" t="str">
            <v>65000</v>
          </cell>
          <cell r="H207" t="str">
            <v>A</v>
          </cell>
          <cell r="I207" t="str">
            <v>00000041</v>
          </cell>
          <cell r="J207">
            <v>9</v>
          </cell>
          <cell r="K207">
            <v>312</v>
          </cell>
          <cell r="L207">
            <v>6061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0790</v>
          </cell>
          <cell r="R207" t="str">
            <v>65000</v>
          </cell>
          <cell r="S207" t="str">
            <v>200212</v>
          </cell>
          <cell r="T207" t="str">
            <v>CA01</v>
          </cell>
          <cell r="U207">
            <v>-29819.13</v>
          </cell>
          <cell r="V207" t="str">
            <v>LDB</v>
          </cell>
          <cell r="W207">
            <v>0</v>
          </cell>
          <cell r="Y207">
            <v>0</v>
          </cell>
          <cell r="Z207">
            <v>0</v>
          </cell>
          <cell r="AA207" t="str">
            <v>BCH</v>
          </cell>
          <cell r="AB207" t="str">
            <v>0023</v>
          </cell>
          <cell r="AC207" t="str">
            <v>WKS</v>
          </cell>
          <cell r="AE207" t="str">
            <v>JV#</v>
          </cell>
          <cell r="AF207" t="str">
            <v>1232</v>
          </cell>
          <cell r="AG207" t="str">
            <v>FRN</v>
          </cell>
          <cell r="AH207" t="str">
            <v>6061</v>
          </cell>
          <cell r="AI207" t="str">
            <v>RP#</v>
          </cell>
          <cell r="AJ207" t="str">
            <v>000</v>
          </cell>
          <cell r="AK207" t="str">
            <v>CTL</v>
          </cell>
          <cell r="AM207" t="str">
            <v>RF#</v>
          </cell>
          <cell r="AU207" t="str">
            <v>TO PLACE IN SERVICE</v>
          </cell>
          <cell r="AZ207" t="str">
            <v>FPL Fibernet</v>
          </cell>
        </row>
        <row r="208">
          <cell r="A208" t="str">
            <v>107100</v>
          </cell>
          <cell r="B208" t="str">
            <v>0312</v>
          </cell>
          <cell r="C208" t="str">
            <v>06061</v>
          </cell>
          <cell r="D208" t="str">
            <v>0FIBER</v>
          </cell>
          <cell r="E208" t="str">
            <v>312000</v>
          </cell>
          <cell r="F208" t="str">
            <v>0790</v>
          </cell>
          <cell r="G208" t="str">
            <v>65000</v>
          </cell>
          <cell r="H208" t="str">
            <v>A</v>
          </cell>
          <cell r="I208" t="str">
            <v>00000041</v>
          </cell>
          <cell r="J208">
            <v>63</v>
          </cell>
          <cell r="K208">
            <v>312</v>
          </cell>
          <cell r="L208">
            <v>6061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0790</v>
          </cell>
          <cell r="R208" t="str">
            <v>65000</v>
          </cell>
          <cell r="S208" t="str">
            <v>200212</v>
          </cell>
          <cell r="T208" t="str">
            <v>CA01</v>
          </cell>
          <cell r="U208">
            <v>128000</v>
          </cell>
          <cell r="V208" t="str">
            <v>LDB</v>
          </cell>
          <cell r="W208">
            <v>0</v>
          </cell>
          <cell r="Y208">
            <v>0</v>
          </cell>
          <cell r="Z208">
            <v>0</v>
          </cell>
          <cell r="AA208" t="str">
            <v>BCH</v>
          </cell>
          <cell r="AB208" t="str">
            <v>0004</v>
          </cell>
          <cell r="AC208" t="str">
            <v>WKS</v>
          </cell>
          <cell r="AE208" t="str">
            <v>JV#</v>
          </cell>
          <cell r="AF208" t="str">
            <v>1232</v>
          </cell>
          <cell r="AG208" t="str">
            <v>FRN</v>
          </cell>
          <cell r="AH208" t="str">
            <v>6061</v>
          </cell>
          <cell r="AI208" t="str">
            <v>RP#</v>
          </cell>
          <cell r="AJ208" t="str">
            <v>000</v>
          </cell>
          <cell r="AK208" t="str">
            <v>CTL</v>
          </cell>
          <cell r="AM208" t="str">
            <v>RF#</v>
          </cell>
          <cell r="AU208" t="str">
            <v>AC-REV ACCRUAL OF OCT 02 CAPITA</v>
          </cell>
          <cell r="AZ208" t="str">
            <v>FPL Fibernet</v>
          </cell>
        </row>
        <row r="209">
          <cell r="A209" t="str">
            <v>107100</v>
          </cell>
          <cell r="B209" t="str">
            <v>0312</v>
          </cell>
          <cell r="C209" t="str">
            <v>06061</v>
          </cell>
          <cell r="D209" t="str">
            <v>0FIBER</v>
          </cell>
          <cell r="E209" t="str">
            <v>312000</v>
          </cell>
          <cell r="F209" t="str">
            <v>0790</v>
          </cell>
          <cell r="G209" t="str">
            <v>65000</v>
          </cell>
          <cell r="H209" t="str">
            <v>A</v>
          </cell>
          <cell r="I209" t="str">
            <v>00000041</v>
          </cell>
          <cell r="J209">
            <v>63</v>
          </cell>
          <cell r="K209">
            <v>312</v>
          </cell>
          <cell r="L209">
            <v>6061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 t="str">
            <v>0790</v>
          </cell>
          <cell r="R209" t="str">
            <v>65000</v>
          </cell>
          <cell r="S209" t="str">
            <v>200212</v>
          </cell>
          <cell r="T209" t="str">
            <v>CA01</v>
          </cell>
          <cell r="U209">
            <v>187711.64</v>
          </cell>
          <cell r="V209" t="str">
            <v>LDB</v>
          </cell>
          <cell r="W209">
            <v>0</v>
          </cell>
          <cell r="Y209">
            <v>0</v>
          </cell>
          <cell r="Z209">
            <v>0</v>
          </cell>
          <cell r="AA209" t="str">
            <v>BCH</v>
          </cell>
          <cell r="AB209" t="str">
            <v>0015</v>
          </cell>
          <cell r="AC209" t="str">
            <v>WKS</v>
          </cell>
          <cell r="AE209" t="str">
            <v>JV#</v>
          </cell>
          <cell r="AF209" t="str">
            <v>1232</v>
          </cell>
          <cell r="AG209" t="str">
            <v>FRN</v>
          </cell>
          <cell r="AH209" t="str">
            <v>6061</v>
          </cell>
          <cell r="AI209" t="str">
            <v>RP#</v>
          </cell>
          <cell r="AJ209" t="str">
            <v>000</v>
          </cell>
          <cell r="AK209" t="str">
            <v>CTL</v>
          </cell>
          <cell r="AM209" t="str">
            <v>RF#</v>
          </cell>
          <cell r="AU209" t="str">
            <v>ACCRUAL OF DEC 02 CAPITAL</v>
          </cell>
          <cell r="AZ209" t="str">
            <v>FPL Fibernet</v>
          </cell>
        </row>
        <row r="210">
          <cell r="A210" t="str">
            <v>107100</v>
          </cell>
          <cell r="B210" t="str">
            <v>0312</v>
          </cell>
          <cell r="C210" t="str">
            <v>06061</v>
          </cell>
          <cell r="D210" t="str">
            <v>0FIBER</v>
          </cell>
          <cell r="E210" t="str">
            <v>312000</v>
          </cell>
          <cell r="F210" t="str">
            <v>0790</v>
          </cell>
          <cell r="G210" t="str">
            <v>65000</v>
          </cell>
          <cell r="H210" t="str">
            <v>A</v>
          </cell>
          <cell r="I210" t="str">
            <v>00000041</v>
          </cell>
          <cell r="J210">
            <v>63</v>
          </cell>
          <cell r="K210">
            <v>312</v>
          </cell>
          <cell r="L210">
            <v>6061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 t="str">
            <v>0790</v>
          </cell>
          <cell r="R210" t="str">
            <v>65000</v>
          </cell>
          <cell r="S210" t="str">
            <v>200212</v>
          </cell>
          <cell r="T210" t="str">
            <v>CA01</v>
          </cell>
          <cell r="U210">
            <v>-580000</v>
          </cell>
          <cell r="V210" t="str">
            <v>LDB</v>
          </cell>
          <cell r="W210">
            <v>0</v>
          </cell>
          <cell r="Y210">
            <v>0</v>
          </cell>
          <cell r="Z210">
            <v>0</v>
          </cell>
          <cell r="AA210" t="str">
            <v>BCH</v>
          </cell>
          <cell r="AB210" t="str">
            <v>0003</v>
          </cell>
          <cell r="AC210" t="str">
            <v>WKS</v>
          </cell>
          <cell r="AE210" t="str">
            <v>JV#</v>
          </cell>
          <cell r="AF210" t="str">
            <v>1232</v>
          </cell>
          <cell r="AG210" t="str">
            <v>FRN</v>
          </cell>
          <cell r="AH210" t="str">
            <v>6061</v>
          </cell>
          <cell r="AI210" t="str">
            <v>RP#</v>
          </cell>
          <cell r="AJ210" t="str">
            <v>000</v>
          </cell>
          <cell r="AK210" t="str">
            <v>CTL</v>
          </cell>
          <cell r="AM210" t="str">
            <v>RF#</v>
          </cell>
          <cell r="AU210" t="str">
            <v>AC-REV ACCRUAL OF OCT 02 CAPITA</v>
          </cell>
          <cell r="AZ210" t="str">
            <v>FPL Fibernet</v>
          </cell>
        </row>
        <row r="211">
          <cell r="A211" t="str">
            <v>107100</v>
          </cell>
          <cell r="B211" t="str">
            <v>0306</v>
          </cell>
          <cell r="C211" t="str">
            <v>06062</v>
          </cell>
          <cell r="D211" t="str">
            <v>0ELECT</v>
          </cell>
          <cell r="E211" t="str">
            <v>306000</v>
          </cell>
          <cell r="F211" t="str">
            <v>0790</v>
          </cell>
          <cell r="G211" t="str">
            <v>65000</v>
          </cell>
          <cell r="H211" t="str">
            <v>A</v>
          </cell>
          <cell r="I211" t="str">
            <v>00000041</v>
          </cell>
          <cell r="J211">
            <v>70</v>
          </cell>
          <cell r="K211">
            <v>306</v>
          </cell>
          <cell r="L211">
            <v>6062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 t="str">
            <v>0790</v>
          </cell>
          <cell r="R211" t="str">
            <v>65000</v>
          </cell>
          <cell r="S211" t="str">
            <v>200212</v>
          </cell>
          <cell r="T211" t="str">
            <v>CA01</v>
          </cell>
          <cell r="U211">
            <v>-143481.26</v>
          </cell>
          <cell r="V211" t="str">
            <v>LDB</v>
          </cell>
          <cell r="W211">
            <v>0</v>
          </cell>
          <cell r="Y211">
            <v>0</v>
          </cell>
          <cell r="Z211">
            <v>0</v>
          </cell>
          <cell r="AA211" t="str">
            <v>BCH</v>
          </cell>
          <cell r="AB211" t="str">
            <v>0023</v>
          </cell>
          <cell r="AC211" t="str">
            <v>WKS</v>
          </cell>
          <cell r="AE211" t="str">
            <v>JV#</v>
          </cell>
          <cell r="AF211" t="str">
            <v>1232</v>
          </cell>
          <cell r="AG211" t="str">
            <v>FRN</v>
          </cell>
          <cell r="AH211" t="str">
            <v>6062</v>
          </cell>
          <cell r="AI211" t="str">
            <v>RP#</v>
          </cell>
          <cell r="AJ211" t="str">
            <v>000</v>
          </cell>
          <cell r="AK211" t="str">
            <v>CTL</v>
          </cell>
          <cell r="AM211" t="str">
            <v>RF#</v>
          </cell>
          <cell r="AU211" t="str">
            <v>TO PLACE IN SERVICE</v>
          </cell>
          <cell r="AZ211" t="str">
            <v>FPL Fibernet</v>
          </cell>
        </row>
        <row r="212">
          <cell r="A212" t="str">
            <v>107100</v>
          </cell>
          <cell r="B212" t="str">
            <v>0312</v>
          </cell>
          <cell r="C212" t="str">
            <v>06064</v>
          </cell>
          <cell r="D212" t="str">
            <v>0ELECT</v>
          </cell>
          <cell r="E212" t="str">
            <v>312000</v>
          </cell>
          <cell r="F212" t="str">
            <v>0790</v>
          </cell>
          <cell r="G212" t="str">
            <v>65000</v>
          </cell>
          <cell r="H212" t="str">
            <v>A</v>
          </cell>
          <cell r="I212" t="str">
            <v>00000041</v>
          </cell>
          <cell r="J212">
            <v>70</v>
          </cell>
          <cell r="K212">
            <v>312</v>
          </cell>
          <cell r="L212">
            <v>6064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 t="str">
            <v>0790</v>
          </cell>
          <cell r="R212" t="str">
            <v>65000</v>
          </cell>
          <cell r="S212" t="str">
            <v>200212</v>
          </cell>
          <cell r="T212" t="str">
            <v>CA01</v>
          </cell>
          <cell r="U212">
            <v>-50633.32</v>
          </cell>
          <cell r="V212" t="str">
            <v>LDB</v>
          </cell>
          <cell r="W212">
            <v>0</v>
          </cell>
          <cell r="Y212">
            <v>0</v>
          </cell>
          <cell r="Z212">
            <v>0</v>
          </cell>
          <cell r="AA212" t="str">
            <v>BCH</v>
          </cell>
          <cell r="AB212" t="str">
            <v>0023</v>
          </cell>
          <cell r="AC212" t="str">
            <v>WKS</v>
          </cell>
          <cell r="AE212" t="str">
            <v>JV#</v>
          </cell>
          <cell r="AF212" t="str">
            <v>1232</v>
          </cell>
          <cell r="AG212" t="str">
            <v>FRN</v>
          </cell>
          <cell r="AH212" t="str">
            <v>6064</v>
          </cell>
          <cell r="AI212" t="str">
            <v>RP#</v>
          </cell>
          <cell r="AJ212" t="str">
            <v>000</v>
          </cell>
          <cell r="AK212" t="str">
            <v>CTL</v>
          </cell>
          <cell r="AM212" t="str">
            <v>RF#</v>
          </cell>
          <cell r="AU212" t="str">
            <v>TO PLACE IN SERVICE</v>
          </cell>
          <cell r="AZ212" t="str">
            <v>FPL Fibernet</v>
          </cell>
        </row>
        <row r="213">
          <cell r="A213" t="str">
            <v>107100</v>
          </cell>
          <cell r="B213" t="str">
            <v>0312</v>
          </cell>
          <cell r="C213" t="str">
            <v>06064</v>
          </cell>
          <cell r="D213" t="str">
            <v>0FIBER</v>
          </cell>
          <cell r="E213" t="str">
            <v>312000</v>
          </cell>
          <cell r="F213" t="str">
            <v>0662</v>
          </cell>
          <cell r="G213" t="str">
            <v>51450</v>
          </cell>
          <cell r="H213" t="str">
            <v>A</v>
          </cell>
          <cell r="I213" t="str">
            <v>00000041</v>
          </cell>
          <cell r="J213">
            <v>63</v>
          </cell>
          <cell r="K213">
            <v>312</v>
          </cell>
          <cell r="L213">
            <v>6064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 t="str">
            <v>0662</v>
          </cell>
          <cell r="R213" t="str">
            <v>51450</v>
          </cell>
          <cell r="S213" t="str">
            <v>200212</v>
          </cell>
          <cell r="T213" t="str">
            <v>SA01</v>
          </cell>
          <cell r="U213">
            <v>634.4</v>
          </cell>
          <cell r="W213">
            <v>0</v>
          </cell>
          <cell r="Y213">
            <v>0</v>
          </cell>
          <cell r="Z213">
            <v>1</v>
          </cell>
          <cell r="AA213" t="str">
            <v>BCH</v>
          </cell>
          <cell r="AB213" t="str">
            <v>450002350</v>
          </cell>
          <cell r="AC213" t="str">
            <v>PO#</v>
          </cell>
          <cell r="AD213" t="str">
            <v>4500030221</v>
          </cell>
          <cell r="AE213" t="str">
            <v>S/R</v>
          </cell>
          <cell r="AF213" t="str">
            <v>NET</v>
          </cell>
          <cell r="AI213" t="str">
            <v>PYN</v>
          </cell>
          <cell r="AJ213" t="str">
            <v>W D COMMUNICATIONS INC</v>
          </cell>
          <cell r="AK213" t="str">
            <v>VND</v>
          </cell>
          <cell r="AL213" t="str">
            <v>591953252</v>
          </cell>
          <cell r="AM213" t="str">
            <v>FAC</v>
          </cell>
          <cell r="AN213" t="str">
            <v>000</v>
          </cell>
          <cell r="AQ213" t="str">
            <v>NVD</v>
          </cell>
          <cell r="AR213" t="str">
            <v>2002-12-</v>
          </cell>
          <cell r="AU213" t="str">
            <v>INVOICE# 26753      W D COMMUNICATIONS I5000003531</v>
          </cell>
          <cell r="AV213" t="str">
            <v>WF-BATCH</v>
          </cell>
          <cell r="AW213" t="str">
            <v>000</v>
          </cell>
          <cell r="AX213" t="str">
            <v>00</v>
          </cell>
          <cell r="AY213" t="str">
            <v>0</v>
          </cell>
          <cell r="AZ213" t="str">
            <v>FPL Fibernet</v>
          </cell>
        </row>
        <row r="214">
          <cell r="A214" t="str">
            <v>107100</v>
          </cell>
          <cell r="B214" t="str">
            <v>0312</v>
          </cell>
          <cell r="C214" t="str">
            <v>06064</v>
          </cell>
          <cell r="D214" t="str">
            <v>0FIBER</v>
          </cell>
          <cell r="E214" t="str">
            <v>312000</v>
          </cell>
          <cell r="F214" t="str">
            <v>0790</v>
          </cell>
          <cell r="G214" t="str">
            <v>65000</v>
          </cell>
          <cell r="H214" t="str">
            <v>A</v>
          </cell>
          <cell r="I214" t="str">
            <v>00000041</v>
          </cell>
          <cell r="J214">
            <v>63</v>
          </cell>
          <cell r="K214">
            <v>312</v>
          </cell>
          <cell r="L214">
            <v>6064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 t="str">
            <v>0790</v>
          </cell>
          <cell r="R214" t="str">
            <v>65000</v>
          </cell>
          <cell r="S214" t="str">
            <v>200212</v>
          </cell>
          <cell r="T214" t="str">
            <v>CA01</v>
          </cell>
          <cell r="U214">
            <v>154500</v>
          </cell>
          <cell r="V214" t="str">
            <v>LDB</v>
          </cell>
          <cell r="W214">
            <v>0</v>
          </cell>
          <cell r="Y214">
            <v>0</v>
          </cell>
          <cell r="Z214">
            <v>0</v>
          </cell>
          <cell r="AA214" t="str">
            <v>BCH</v>
          </cell>
          <cell r="AB214" t="str">
            <v>0015</v>
          </cell>
          <cell r="AC214" t="str">
            <v>WKS</v>
          </cell>
          <cell r="AE214" t="str">
            <v>JV#</v>
          </cell>
          <cell r="AF214" t="str">
            <v>1232</v>
          </cell>
          <cell r="AG214" t="str">
            <v>FRN</v>
          </cell>
          <cell r="AH214" t="str">
            <v>6064</v>
          </cell>
          <cell r="AI214" t="str">
            <v>RP#</v>
          </cell>
          <cell r="AJ214" t="str">
            <v>000</v>
          </cell>
          <cell r="AK214" t="str">
            <v>CTL</v>
          </cell>
          <cell r="AM214" t="str">
            <v>RF#</v>
          </cell>
          <cell r="AU214" t="str">
            <v>ACCRUAL OF DEC 02 CAPITAL</v>
          </cell>
          <cell r="AZ214" t="str">
            <v>FPL Fibernet</v>
          </cell>
        </row>
        <row r="215">
          <cell r="A215" t="str">
            <v>107100</v>
          </cell>
          <cell r="B215" t="str">
            <v>0312</v>
          </cell>
          <cell r="C215" t="str">
            <v>06064</v>
          </cell>
          <cell r="D215" t="str">
            <v>0FIBER</v>
          </cell>
          <cell r="E215" t="str">
            <v>312000</v>
          </cell>
          <cell r="F215" t="str">
            <v>0790</v>
          </cell>
          <cell r="G215" t="str">
            <v>65000</v>
          </cell>
          <cell r="H215" t="str">
            <v>A</v>
          </cell>
          <cell r="I215" t="str">
            <v>00000041</v>
          </cell>
          <cell r="J215">
            <v>63</v>
          </cell>
          <cell r="K215">
            <v>312</v>
          </cell>
          <cell r="L215">
            <v>6064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 t="str">
            <v>0790</v>
          </cell>
          <cell r="R215" t="str">
            <v>65000</v>
          </cell>
          <cell r="S215" t="str">
            <v>200212</v>
          </cell>
          <cell r="T215" t="str">
            <v>CA01</v>
          </cell>
          <cell r="U215">
            <v>-249000</v>
          </cell>
          <cell r="V215" t="str">
            <v>LDB</v>
          </cell>
          <cell r="W215">
            <v>0</v>
          </cell>
          <cell r="Y215">
            <v>0</v>
          </cell>
          <cell r="Z215">
            <v>0</v>
          </cell>
          <cell r="AA215" t="str">
            <v>BCH</v>
          </cell>
          <cell r="AB215" t="str">
            <v>0004</v>
          </cell>
          <cell r="AC215" t="str">
            <v>WKS</v>
          </cell>
          <cell r="AE215" t="str">
            <v>JV#</v>
          </cell>
          <cell r="AF215" t="str">
            <v>1232</v>
          </cell>
          <cell r="AG215" t="str">
            <v>FRN</v>
          </cell>
          <cell r="AH215" t="str">
            <v>6064</v>
          </cell>
          <cell r="AI215" t="str">
            <v>RP#</v>
          </cell>
          <cell r="AJ215" t="str">
            <v>000</v>
          </cell>
          <cell r="AK215" t="str">
            <v>CTL</v>
          </cell>
          <cell r="AM215" t="str">
            <v>RF#</v>
          </cell>
          <cell r="AU215" t="str">
            <v>AC-REV ACCRUAL OF OCT 02 CAPITA</v>
          </cell>
          <cell r="AZ215" t="str">
            <v>FPL Fibernet</v>
          </cell>
        </row>
        <row r="216">
          <cell r="A216" t="str">
            <v>107100</v>
          </cell>
          <cell r="B216" t="str">
            <v>0312</v>
          </cell>
          <cell r="C216" t="str">
            <v>06064</v>
          </cell>
          <cell r="D216" t="str">
            <v>0FIBER</v>
          </cell>
          <cell r="E216" t="str">
            <v>312000</v>
          </cell>
          <cell r="F216" t="str">
            <v>0813</v>
          </cell>
          <cell r="G216" t="str">
            <v>51450</v>
          </cell>
          <cell r="H216" t="str">
            <v>A</v>
          </cell>
          <cell r="I216" t="str">
            <v>00000041</v>
          </cell>
          <cell r="J216">
            <v>63</v>
          </cell>
          <cell r="K216">
            <v>312</v>
          </cell>
          <cell r="L216">
            <v>6064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 t="str">
            <v>0813</v>
          </cell>
          <cell r="R216" t="str">
            <v>51450</v>
          </cell>
          <cell r="S216" t="str">
            <v>200212</v>
          </cell>
          <cell r="T216" t="str">
            <v>SA01</v>
          </cell>
          <cell r="U216">
            <v>2580</v>
          </cell>
          <cell r="W216">
            <v>0</v>
          </cell>
          <cell r="Y216">
            <v>0</v>
          </cell>
          <cell r="Z216">
            <v>1</v>
          </cell>
          <cell r="AA216" t="str">
            <v>BCH</v>
          </cell>
          <cell r="AB216" t="str">
            <v>450002339</v>
          </cell>
          <cell r="AC216" t="str">
            <v>PO#</v>
          </cell>
          <cell r="AD216" t="str">
            <v>4500006339</v>
          </cell>
          <cell r="AE216" t="str">
            <v>S/R</v>
          </cell>
          <cell r="AF216" t="str">
            <v>NET</v>
          </cell>
          <cell r="AI216" t="str">
            <v>PYN</v>
          </cell>
          <cell r="AJ216" t="str">
            <v>CABLE UTILTIES</v>
          </cell>
          <cell r="AK216" t="str">
            <v>VND</v>
          </cell>
          <cell r="AL216" t="str">
            <v>043139190</v>
          </cell>
          <cell r="AM216" t="str">
            <v>FAC</v>
          </cell>
          <cell r="AN216" t="str">
            <v>000</v>
          </cell>
          <cell r="AQ216" t="str">
            <v>NVD</v>
          </cell>
          <cell r="AR216" t="str">
            <v>2002-06-</v>
          </cell>
          <cell r="AU216" t="str">
            <v>INVOICE# 0021       CABLE UTILTIES      5000003498</v>
          </cell>
          <cell r="AV216" t="str">
            <v>WF-BATCH</v>
          </cell>
          <cell r="AW216" t="str">
            <v>000</v>
          </cell>
          <cell r="AX216" t="str">
            <v>00</v>
          </cell>
          <cell r="AY216" t="str">
            <v>0</v>
          </cell>
          <cell r="AZ216" t="str">
            <v>FPL Fibernet</v>
          </cell>
        </row>
        <row r="217">
          <cell r="A217" t="str">
            <v>107100</v>
          </cell>
          <cell r="B217" t="str">
            <v>0313</v>
          </cell>
          <cell r="C217" t="str">
            <v>06065</v>
          </cell>
          <cell r="D217" t="str">
            <v>0ELECT</v>
          </cell>
          <cell r="E217" t="str">
            <v>313000</v>
          </cell>
          <cell r="F217" t="str">
            <v>0790</v>
          </cell>
          <cell r="G217" t="str">
            <v>65000</v>
          </cell>
          <cell r="H217" t="str">
            <v>A</v>
          </cell>
          <cell r="I217" t="str">
            <v>00000041</v>
          </cell>
          <cell r="J217">
            <v>70</v>
          </cell>
          <cell r="K217">
            <v>313</v>
          </cell>
          <cell r="L217">
            <v>6065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 t="str">
            <v>0790</v>
          </cell>
          <cell r="R217" t="str">
            <v>65000</v>
          </cell>
          <cell r="S217" t="str">
            <v>200212</v>
          </cell>
          <cell r="T217" t="str">
            <v>CA01</v>
          </cell>
          <cell r="U217">
            <v>-12266.59</v>
          </cell>
          <cell r="V217" t="str">
            <v>LDB</v>
          </cell>
          <cell r="W217">
            <v>0</v>
          </cell>
          <cell r="Y217">
            <v>0</v>
          </cell>
          <cell r="Z217">
            <v>0</v>
          </cell>
          <cell r="AA217" t="str">
            <v>BCH</v>
          </cell>
          <cell r="AB217" t="str">
            <v>0023</v>
          </cell>
          <cell r="AC217" t="str">
            <v>WKS</v>
          </cell>
          <cell r="AE217" t="str">
            <v>JV#</v>
          </cell>
          <cell r="AF217" t="str">
            <v>1232</v>
          </cell>
          <cell r="AG217" t="str">
            <v>FRN</v>
          </cell>
          <cell r="AH217" t="str">
            <v>6065</v>
          </cell>
          <cell r="AI217" t="str">
            <v>RP#</v>
          </cell>
          <cell r="AJ217" t="str">
            <v>000</v>
          </cell>
          <cell r="AK217" t="str">
            <v>CTL</v>
          </cell>
          <cell r="AM217" t="str">
            <v>RF#</v>
          </cell>
          <cell r="AU217" t="str">
            <v>TO PLACE IN SERVICE</v>
          </cell>
          <cell r="AZ217" t="str">
            <v>FPL Fibernet</v>
          </cell>
        </row>
        <row r="218">
          <cell r="A218" t="str">
            <v>107100</v>
          </cell>
          <cell r="B218" t="str">
            <v>0313</v>
          </cell>
          <cell r="C218" t="str">
            <v>06065</v>
          </cell>
          <cell r="D218" t="str">
            <v>0FIBER</v>
          </cell>
          <cell r="E218" t="str">
            <v>313000</v>
          </cell>
          <cell r="F218" t="str">
            <v>0662</v>
          </cell>
          <cell r="G218" t="str">
            <v>51450</v>
          </cell>
          <cell r="H218" t="str">
            <v>A</v>
          </cell>
          <cell r="I218" t="str">
            <v>00000041</v>
          </cell>
          <cell r="J218">
            <v>63</v>
          </cell>
          <cell r="K218">
            <v>313</v>
          </cell>
          <cell r="L218">
            <v>6065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 t="str">
            <v>0662</v>
          </cell>
          <cell r="R218" t="str">
            <v>51450</v>
          </cell>
          <cell r="S218" t="str">
            <v>200212</v>
          </cell>
          <cell r="T218" t="str">
            <v>SA01</v>
          </cell>
          <cell r="U218">
            <v>450</v>
          </cell>
          <cell r="W218">
            <v>0</v>
          </cell>
          <cell r="Y218">
            <v>0</v>
          </cell>
          <cell r="Z218">
            <v>1</v>
          </cell>
          <cell r="AA218" t="str">
            <v>BCH</v>
          </cell>
          <cell r="AB218" t="str">
            <v>450002361</v>
          </cell>
          <cell r="AC218" t="str">
            <v>PO#</v>
          </cell>
          <cell r="AD218" t="str">
            <v>4500094253</v>
          </cell>
          <cell r="AE218" t="str">
            <v>S/R</v>
          </cell>
          <cell r="AF218" t="str">
            <v>337</v>
          </cell>
          <cell r="AI218" t="str">
            <v>PYN</v>
          </cell>
          <cell r="AJ218" t="str">
            <v>YOUNGS COMMUNICATIONS CO</v>
          </cell>
          <cell r="AK218" t="str">
            <v>VND</v>
          </cell>
          <cell r="AL218" t="str">
            <v>591398816</v>
          </cell>
          <cell r="AM218" t="str">
            <v>FAC</v>
          </cell>
          <cell r="AN218" t="str">
            <v>000</v>
          </cell>
          <cell r="AQ218" t="str">
            <v>NVD</v>
          </cell>
          <cell r="AR218" t="str">
            <v>2002-12-</v>
          </cell>
          <cell r="AU218" t="str">
            <v>INVOICE# 7244       YOUNGS COMMUNICATION5000003703</v>
          </cell>
          <cell r="AV218" t="str">
            <v>WF-BATCH</v>
          </cell>
          <cell r="AW218" t="str">
            <v>000</v>
          </cell>
          <cell r="AX218" t="str">
            <v>00</v>
          </cell>
          <cell r="AY218" t="str">
            <v>0</v>
          </cell>
          <cell r="AZ218" t="str">
            <v>FPL Fibernet</v>
          </cell>
        </row>
        <row r="219">
          <cell r="A219" t="str">
            <v>107100</v>
          </cell>
          <cell r="B219" t="str">
            <v>0313</v>
          </cell>
          <cell r="C219" t="str">
            <v>06065</v>
          </cell>
          <cell r="D219" t="str">
            <v>0FIBER</v>
          </cell>
          <cell r="E219" t="str">
            <v>313000</v>
          </cell>
          <cell r="F219" t="str">
            <v>0662</v>
          </cell>
          <cell r="G219" t="str">
            <v>51450</v>
          </cell>
          <cell r="H219" t="str">
            <v>A</v>
          </cell>
          <cell r="I219" t="str">
            <v>00000041</v>
          </cell>
          <cell r="J219">
            <v>63</v>
          </cell>
          <cell r="K219">
            <v>313</v>
          </cell>
          <cell r="L219">
            <v>6065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 t="str">
            <v>0662</v>
          </cell>
          <cell r="R219" t="str">
            <v>51450</v>
          </cell>
          <cell r="S219" t="str">
            <v>200212</v>
          </cell>
          <cell r="T219" t="str">
            <v>SA01</v>
          </cell>
          <cell r="U219">
            <v>450</v>
          </cell>
          <cell r="W219">
            <v>0</v>
          </cell>
          <cell r="Y219">
            <v>0</v>
          </cell>
          <cell r="Z219">
            <v>1</v>
          </cell>
          <cell r="AA219" t="str">
            <v>BCH</v>
          </cell>
          <cell r="AB219" t="str">
            <v>450002361</v>
          </cell>
          <cell r="AC219" t="str">
            <v>PO#</v>
          </cell>
          <cell r="AD219" t="str">
            <v>4500094253</v>
          </cell>
          <cell r="AE219" t="str">
            <v>S/R</v>
          </cell>
          <cell r="AF219" t="str">
            <v>337</v>
          </cell>
          <cell r="AI219" t="str">
            <v>PYN</v>
          </cell>
          <cell r="AJ219" t="str">
            <v>YOUNGS COMMUNICATIONS CO</v>
          </cell>
          <cell r="AK219" t="str">
            <v>VND</v>
          </cell>
          <cell r="AL219" t="str">
            <v>591398816</v>
          </cell>
          <cell r="AM219" t="str">
            <v>FAC</v>
          </cell>
          <cell r="AN219" t="str">
            <v>000</v>
          </cell>
          <cell r="AQ219" t="str">
            <v>NVD</v>
          </cell>
          <cell r="AR219" t="str">
            <v>2002-12-</v>
          </cell>
          <cell r="AU219" t="str">
            <v>INVOICE# 7245       YOUNGS COMMUNICATION5000003704</v>
          </cell>
          <cell r="AV219" t="str">
            <v>WF-BATCH</v>
          </cell>
          <cell r="AW219" t="str">
            <v>000</v>
          </cell>
          <cell r="AX219" t="str">
            <v>00</v>
          </cell>
          <cell r="AY219" t="str">
            <v>0</v>
          </cell>
          <cell r="AZ219" t="str">
            <v>FPL Fibernet</v>
          </cell>
        </row>
        <row r="220">
          <cell r="A220" t="str">
            <v>107100</v>
          </cell>
          <cell r="B220" t="str">
            <v>0313</v>
          </cell>
          <cell r="C220" t="str">
            <v>06065</v>
          </cell>
          <cell r="D220" t="str">
            <v>0FIBER</v>
          </cell>
          <cell r="E220" t="str">
            <v>313000</v>
          </cell>
          <cell r="F220" t="str">
            <v>0662</v>
          </cell>
          <cell r="G220" t="str">
            <v>51450</v>
          </cell>
          <cell r="H220" t="str">
            <v>A</v>
          </cell>
          <cell r="I220" t="str">
            <v>00000041</v>
          </cell>
          <cell r="J220">
            <v>63</v>
          </cell>
          <cell r="K220">
            <v>313</v>
          </cell>
          <cell r="L220">
            <v>6065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0662</v>
          </cell>
          <cell r="R220" t="str">
            <v>51450</v>
          </cell>
          <cell r="S220" t="str">
            <v>200212</v>
          </cell>
          <cell r="T220" t="str">
            <v>SA01</v>
          </cell>
          <cell r="U220">
            <v>477.3</v>
          </cell>
          <cell r="W220">
            <v>0</v>
          </cell>
          <cell r="Y220">
            <v>0</v>
          </cell>
          <cell r="Z220">
            <v>1</v>
          </cell>
          <cell r="AA220" t="str">
            <v>BCH</v>
          </cell>
          <cell r="AB220" t="str">
            <v>450002350</v>
          </cell>
          <cell r="AC220" t="str">
            <v>PO#</v>
          </cell>
          <cell r="AD220" t="str">
            <v>4500030221</v>
          </cell>
          <cell r="AE220" t="str">
            <v>S/R</v>
          </cell>
          <cell r="AF220" t="str">
            <v>NET</v>
          </cell>
          <cell r="AI220" t="str">
            <v>PYN</v>
          </cell>
          <cell r="AJ220" t="str">
            <v>W D COMMUNICATIONS INC</v>
          </cell>
          <cell r="AK220" t="str">
            <v>VND</v>
          </cell>
          <cell r="AL220" t="str">
            <v>591953252</v>
          </cell>
          <cell r="AM220" t="str">
            <v>FAC</v>
          </cell>
          <cell r="AN220" t="str">
            <v>000</v>
          </cell>
          <cell r="AQ220" t="str">
            <v>NVD</v>
          </cell>
          <cell r="AR220" t="str">
            <v>2002-12-</v>
          </cell>
          <cell r="AU220" t="str">
            <v>INVOICE# 26519      W D COMMUNICATIONS I5000003532</v>
          </cell>
          <cell r="AV220" t="str">
            <v>WF-BATCH</v>
          </cell>
          <cell r="AW220" t="str">
            <v>000</v>
          </cell>
          <cell r="AX220" t="str">
            <v>00</v>
          </cell>
          <cell r="AY220" t="str">
            <v>0</v>
          </cell>
          <cell r="AZ220" t="str">
            <v>FPL Fibernet</v>
          </cell>
        </row>
        <row r="221">
          <cell r="A221" t="str">
            <v>107100</v>
          </cell>
          <cell r="B221" t="str">
            <v>0313</v>
          </cell>
          <cell r="C221" t="str">
            <v>06065</v>
          </cell>
          <cell r="D221" t="str">
            <v>0FIBER</v>
          </cell>
          <cell r="E221" t="str">
            <v>313000</v>
          </cell>
          <cell r="F221" t="str">
            <v>0662</v>
          </cell>
          <cell r="G221" t="str">
            <v>51450</v>
          </cell>
          <cell r="H221" t="str">
            <v>A</v>
          </cell>
          <cell r="I221" t="str">
            <v>00000041</v>
          </cell>
          <cell r="J221">
            <v>63</v>
          </cell>
          <cell r="K221">
            <v>313</v>
          </cell>
          <cell r="L221">
            <v>6065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 t="str">
            <v>0662</v>
          </cell>
          <cell r="R221" t="str">
            <v>51450</v>
          </cell>
          <cell r="S221" t="str">
            <v>200212</v>
          </cell>
          <cell r="T221" t="str">
            <v>SA01</v>
          </cell>
          <cell r="U221">
            <v>14944</v>
          </cell>
          <cell r="W221">
            <v>0</v>
          </cell>
          <cell r="Y221">
            <v>0</v>
          </cell>
          <cell r="Z221">
            <v>1</v>
          </cell>
          <cell r="AA221" t="str">
            <v>BCH</v>
          </cell>
          <cell r="AB221" t="str">
            <v>450002339</v>
          </cell>
          <cell r="AC221" t="str">
            <v>PO#</v>
          </cell>
          <cell r="AD221" t="str">
            <v>4500094253</v>
          </cell>
          <cell r="AE221" t="str">
            <v>S/R</v>
          </cell>
          <cell r="AF221" t="str">
            <v>337</v>
          </cell>
          <cell r="AI221" t="str">
            <v>PYN</v>
          </cell>
          <cell r="AJ221" t="str">
            <v>YOUNGS COMMUNICATIONS CO</v>
          </cell>
          <cell r="AK221" t="str">
            <v>VND</v>
          </cell>
          <cell r="AL221" t="str">
            <v>591398816</v>
          </cell>
          <cell r="AM221" t="str">
            <v>FAC</v>
          </cell>
          <cell r="AN221" t="str">
            <v>000</v>
          </cell>
          <cell r="AQ221" t="str">
            <v>NVD</v>
          </cell>
          <cell r="AR221" t="str">
            <v>2002-12-</v>
          </cell>
          <cell r="AU221" t="str">
            <v>INVOICE# 6967       YOUNGS COMMUNICATION5000003495</v>
          </cell>
          <cell r="AV221" t="str">
            <v>WF-BATCH</v>
          </cell>
          <cell r="AW221" t="str">
            <v>000</v>
          </cell>
          <cell r="AX221" t="str">
            <v>00</v>
          </cell>
          <cell r="AY221" t="str">
            <v>0</v>
          </cell>
          <cell r="AZ221" t="str">
            <v>FPL Fibernet</v>
          </cell>
        </row>
        <row r="222">
          <cell r="A222" t="str">
            <v>107100</v>
          </cell>
          <cell r="B222" t="str">
            <v>0313</v>
          </cell>
          <cell r="C222" t="str">
            <v>06065</v>
          </cell>
          <cell r="D222" t="str">
            <v>0FIBER</v>
          </cell>
          <cell r="E222" t="str">
            <v>313000</v>
          </cell>
          <cell r="F222" t="str">
            <v>0790</v>
          </cell>
          <cell r="G222" t="str">
            <v>65000</v>
          </cell>
          <cell r="H222" t="str">
            <v>A</v>
          </cell>
          <cell r="I222" t="str">
            <v>00000041</v>
          </cell>
          <cell r="J222">
            <v>63</v>
          </cell>
          <cell r="K222">
            <v>313</v>
          </cell>
          <cell r="L222">
            <v>6065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 t="str">
            <v>0790</v>
          </cell>
          <cell r="R222" t="str">
            <v>65000</v>
          </cell>
          <cell r="S222" t="str">
            <v>200212</v>
          </cell>
          <cell r="T222" t="str">
            <v>CA01</v>
          </cell>
          <cell r="U222">
            <v>248000</v>
          </cell>
          <cell r="V222" t="str">
            <v>LDB</v>
          </cell>
          <cell r="W222">
            <v>0</v>
          </cell>
          <cell r="Y222">
            <v>0</v>
          </cell>
          <cell r="Z222">
            <v>0</v>
          </cell>
          <cell r="AA222" t="str">
            <v>BCH</v>
          </cell>
          <cell r="AB222" t="str">
            <v>0015</v>
          </cell>
          <cell r="AC222" t="str">
            <v>WKS</v>
          </cell>
          <cell r="AE222" t="str">
            <v>JV#</v>
          </cell>
          <cell r="AF222" t="str">
            <v>1232</v>
          </cell>
          <cell r="AG222" t="str">
            <v>FRN</v>
          </cell>
          <cell r="AH222" t="str">
            <v>6065</v>
          </cell>
          <cell r="AI222" t="str">
            <v>RP#</v>
          </cell>
          <cell r="AJ222" t="str">
            <v>000</v>
          </cell>
          <cell r="AK222" t="str">
            <v>CTL</v>
          </cell>
          <cell r="AM222" t="str">
            <v>RF#</v>
          </cell>
          <cell r="AU222" t="str">
            <v>ACCRUAL OF DEC 02 CAPITAL</v>
          </cell>
          <cell r="AZ222" t="str">
            <v>FPL Fibernet</v>
          </cell>
        </row>
        <row r="223">
          <cell r="A223" t="str">
            <v>107100</v>
          </cell>
          <cell r="B223" t="str">
            <v>0313</v>
          </cell>
          <cell r="C223" t="str">
            <v>06065</v>
          </cell>
          <cell r="D223" t="str">
            <v>0FIBER</v>
          </cell>
          <cell r="E223" t="str">
            <v>313000</v>
          </cell>
          <cell r="F223" t="str">
            <v>0790</v>
          </cell>
          <cell r="G223" t="str">
            <v>65000</v>
          </cell>
          <cell r="H223" t="str">
            <v>A</v>
          </cell>
          <cell r="I223" t="str">
            <v>00000041</v>
          </cell>
          <cell r="J223">
            <v>63</v>
          </cell>
          <cell r="K223">
            <v>313</v>
          </cell>
          <cell r="L223">
            <v>6065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 t="str">
            <v>0790</v>
          </cell>
          <cell r="R223" t="str">
            <v>65000</v>
          </cell>
          <cell r="S223" t="str">
            <v>200212</v>
          </cell>
          <cell r="T223" t="str">
            <v>CA01</v>
          </cell>
          <cell r="U223">
            <v>-135106</v>
          </cell>
          <cell r="V223" t="str">
            <v>LDB</v>
          </cell>
          <cell r="W223">
            <v>0</v>
          </cell>
          <cell r="Y223">
            <v>0</v>
          </cell>
          <cell r="Z223">
            <v>0</v>
          </cell>
          <cell r="AA223" t="str">
            <v>BCH</v>
          </cell>
          <cell r="AB223" t="str">
            <v>0003</v>
          </cell>
          <cell r="AC223" t="str">
            <v>WKS</v>
          </cell>
          <cell r="AE223" t="str">
            <v>JV#</v>
          </cell>
          <cell r="AF223" t="str">
            <v>1232</v>
          </cell>
          <cell r="AG223" t="str">
            <v>FRN</v>
          </cell>
          <cell r="AH223" t="str">
            <v>6065</v>
          </cell>
          <cell r="AI223" t="str">
            <v>RP#</v>
          </cell>
          <cell r="AJ223" t="str">
            <v>000</v>
          </cell>
          <cell r="AK223" t="str">
            <v>CTL</v>
          </cell>
          <cell r="AM223" t="str">
            <v>RF#</v>
          </cell>
          <cell r="AU223" t="str">
            <v>AC-REV ACCRUAL OF OCT 02 CAPITA</v>
          </cell>
          <cell r="AZ223" t="str">
            <v>FPL Fibernet</v>
          </cell>
        </row>
        <row r="224">
          <cell r="A224" t="str">
            <v>107100</v>
          </cell>
          <cell r="B224" t="str">
            <v>0312</v>
          </cell>
          <cell r="C224" t="str">
            <v>06002</v>
          </cell>
          <cell r="D224" t="str">
            <v>0ELECT</v>
          </cell>
          <cell r="E224" t="str">
            <v>312000</v>
          </cell>
          <cell r="F224" t="str">
            <v>0790</v>
          </cell>
          <cell r="G224" t="str">
            <v>65000</v>
          </cell>
          <cell r="H224" t="str">
            <v>A</v>
          </cell>
          <cell r="I224" t="str">
            <v>00000041</v>
          </cell>
          <cell r="J224">
            <v>70</v>
          </cell>
          <cell r="K224">
            <v>312</v>
          </cell>
          <cell r="L224">
            <v>6067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 t="str">
            <v>0790</v>
          </cell>
          <cell r="R224" t="str">
            <v>65000</v>
          </cell>
          <cell r="S224" t="str">
            <v>200212</v>
          </cell>
          <cell r="T224" t="str">
            <v>CA01</v>
          </cell>
          <cell r="U224">
            <v>-98817.45</v>
          </cell>
          <cell r="V224" t="str">
            <v>LDB</v>
          </cell>
          <cell r="W224">
            <v>0</v>
          </cell>
          <cell r="Y224">
            <v>0</v>
          </cell>
          <cell r="Z224">
            <v>0</v>
          </cell>
          <cell r="AA224" t="str">
            <v>BCH</v>
          </cell>
          <cell r="AB224" t="str">
            <v>0023</v>
          </cell>
          <cell r="AC224" t="str">
            <v>WKS</v>
          </cell>
          <cell r="AE224" t="str">
            <v>JV#</v>
          </cell>
          <cell r="AF224" t="str">
            <v>1232</v>
          </cell>
          <cell r="AG224" t="str">
            <v>FRN</v>
          </cell>
          <cell r="AH224" t="str">
            <v>6067</v>
          </cell>
          <cell r="AI224" t="str">
            <v>RP#</v>
          </cell>
          <cell r="AJ224" t="str">
            <v>000</v>
          </cell>
          <cell r="AK224" t="str">
            <v>CTL</v>
          </cell>
          <cell r="AM224" t="str">
            <v>RF#</v>
          </cell>
          <cell r="AU224" t="str">
            <v>TO PLACE IN SERVICE</v>
          </cell>
          <cell r="AZ224" t="str">
            <v>FPL Fibernet</v>
          </cell>
        </row>
        <row r="225">
          <cell r="A225" t="str">
            <v>107100</v>
          </cell>
          <cell r="B225" t="str">
            <v>0382</v>
          </cell>
          <cell r="C225" t="str">
            <v>06002</v>
          </cell>
          <cell r="D225" t="str">
            <v>0ELECT</v>
          </cell>
          <cell r="E225" t="str">
            <v>382000</v>
          </cell>
          <cell r="F225" t="str">
            <v>0803</v>
          </cell>
          <cell r="G225" t="str">
            <v>36000</v>
          </cell>
          <cell r="H225" t="str">
            <v>A</v>
          </cell>
          <cell r="I225" t="str">
            <v>00000041</v>
          </cell>
          <cell r="J225">
            <v>68</v>
          </cell>
          <cell r="K225">
            <v>382</v>
          </cell>
          <cell r="L225">
            <v>6067</v>
          </cell>
          <cell r="M225">
            <v>107</v>
          </cell>
          <cell r="N225">
            <v>10</v>
          </cell>
          <cell r="O225">
            <v>0</v>
          </cell>
          <cell r="P225">
            <v>107.1</v>
          </cell>
          <cell r="Q225" t="str">
            <v>0803</v>
          </cell>
          <cell r="R225" t="str">
            <v>36000</v>
          </cell>
          <cell r="S225" t="str">
            <v>200212</v>
          </cell>
          <cell r="T225" t="str">
            <v>PY42</v>
          </cell>
          <cell r="U225">
            <v>201.95</v>
          </cell>
          <cell r="V225" t="str">
            <v>LDB</v>
          </cell>
          <cell r="W225">
            <v>0</v>
          </cell>
          <cell r="X225" t="str">
            <v>SHR</v>
          </cell>
          <cell r="Y225">
            <v>4</v>
          </cell>
          <cell r="Z225">
            <v>4</v>
          </cell>
          <cell r="AA225" t="str">
            <v>PYP</v>
          </cell>
          <cell r="AB225" t="str">
            <v xml:space="preserve"> 0000026</v>
          </cell>
          <cell r="AC225" t="str">
            <v>PYL</v>
          </cell>
          <cell r="AD225" t="str">
            <v>004399</v>
          </cell>
          <cell r="AE225" t="str">
            <v>EMP</v>
          </cell>
          <cell r="AF225" t="str">
            <v>40663</v>
          </cell>
          <cell r="AG225" t="str">
            <v>JUL</v>
          </cell>
          <cell r="AH225" t="str">
            <v xml:space="preserve"> 000.00</v>
          </cell>
          <cell r="AI225" t="str">
            <v>BCH</v>
          </cell>
          <cell r="AJ225" t="str">
            <v>500</v>
          </cell>
          <cell r="AK225" t="str">
            <v>CLS</v>
          </cell>
          <cell r="AL225" t="str">
            <v>1RB8</v>
          </cell>
          <cell r="AM225" t="str">
            <v>DTA</v>
          </cell>
          <cell r="AN225" t="str">
            <v xml:space="preserve"> 00000000000.00</v>
          </cell>
          <cell r="AO225" t="str">
            <v>DTH</v>
          </cell>
          <cell r="AP225" t="str">
            <v xml:space="preserve"> 00000000000.00</v>
          </cell>
          <cell r="AV225" t="str">
            <v>000000000</v>
          </cell>
          <cell r="AW225" t="str">
            <v>000</v>
          </cell>
          <cell r="AX225" t="str">
            <v>00</v>
          </cell>
          <cell r="AY225" t="str">
            <v>0</v>
          </cell>
          <cell r="AZ225" t="str">
            <v>FPL Fibernet</v>
          </cell>
        </row>
        <row r="226">
          <cell r="A226" t="str">
            <v>107100</v>
          </cell>
          <cell r="B226" t="str">
            <v>0312</v>
          </cell>
          <cell r="C226" t="str">
            <v>06068</v>
          </cell>
          <cell r="D226" t="str">
            <v>0ELECT</v>
          </cell>
          <cell r="E226" t="str">
            <v>312000</v>
          </cell>
          <cell r="F226" t="str">
            <v>0790</v>
          </cell>
          <cell r="G226" t="str">
            <v>65000</v>
          </cell>
          <cell r="H226" t="str">
            <v>A</v>
          </cell>
          <cell r="I226" t="str">
            <v>00000041</v>
          </cell>
          <cell r="J226">
            <v>70</v>
          </cell>
          <cell r="K226">
            <v>312</v>
          </cell>
          <cell r="L226">
            <v>6068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 t="str">
            <v>0790</v>
          </cell>
          <cell r="R226" t="str">
            <v>65000</v>
          </cell>
          <cell r="S226" t="str">
            <v>200212</v>
          </cell>
          <cell r="T226" t="str">
            <v>CA01</v>
          </cell>
          <cell r="U226">
            <v>-38145.599999999999</v>
          </cell>
          <cell r="V226" t="str">
            <v>LDB</v>
          </cell>
          <cell r="W226">
            <v>0</v>
          </cell>
          <cell r="Y226">
            <v>0</v>
          </cell>
          <cell r="Z226">
            <v>0</v>
          </cell>
          <cell r="AA226" t="str">
            <v>BCH</v>
          </cell>
          <cell r="AB226" t="str">
            <v>0023</v>
          </cell>
          <cell r="AC226" t="str">
            <v>WKS</v>
          </cell>
          <cell r="AE226" t="str">
            <v>JV#</v>
          </cell>
          <cell r="AF226" t="str">
            <v>1232</v>
          </cell>
          <cell r="AG226" t="str">
            <v>FRN</v>
          </cell>
          <cell r="AH226" t="str">
            <v>6068</v>
          </cell>
          <cell r="AI226" t="str">
            <v>RP#</v>
          </cell>
          <cell r="AJ226" t="str">
            <v>000</v>
          </cell>
          <cell r="AK226" t="str">
            <v>CTL</v>
          </cell>
          <cell r="AM226" t="str">
            <v>RF#</v>
          </cell>
          <cell r="AU226" t="str">
            <v>TO PLACE IN SERVICE</v>
          </cell>
          <cell r="AZ226" t="str">
            <v>FPL Fibernet</v>
          </cell>
        </row>
        <row r="227">
          <cell r="A227" t="str">
            <v>107100</v>
          </cell>
          <cell r="B227" t="str">
            <v>0312</v>
          </cell>
          <cell r="C227" t="str">
            <v>06068</v>
          </cell>
          <cell r="D227" t="str">
            <v>0ELECT</v>
          </cell>
          <cell r="E227" t="str">
            <v>312000</v>
          </cell>
          <cell r="F227" t="str">
            <v>0812</v>
          </cell>
          <cell r="G227" t="str">
            <v>52450</v>
          </cell>
          <cell r="H227" t="str">
            <v>A</v>
          </cell>
          <cell r="I227" t="str">
            <v>00000041</v>
          </cell>
          <cell r="J227">
            <v>66</v>
          </cell>
          <cell r="K227">
            <v>312</v>
          </cell>
          <cell r="L227">
            <v>6068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 t="str">
            <v>0812</v>
          </cell>
          <cell r="R227" t="str">
            <v>52450</v>
          </cell>
          <cell r="S227" t="str">
            <v>200212</v>
          </cell>
          <cell r="T227" t="str">
            <v>SA01</v>
          </cell>
          <cell r="U227">
            <v>-167.62</v>
          </cell>
          <cell r="W227">
            <v>0</v>
          </cell>
          <cell r="Y227">
            <v>0</v>
          </cell>
          <cell r="Z227">
            <v>0</v>
          </cell>
          <cell r="AA227" t="str">
            <v>BCH</v>
          </cell>
          <cell r="AB227" t="str">
            <v>450002354</v>
          </cell>
          <cell r="AC227" t="str">
            <v>PO#</v>
          </cell>
          <cell r="AE227" t="str">
            <v>S/R</v>
          </cell>
          <cell r="AI227" t="str">
            <v>PYN</v>
          </cell>
          <cell r="AJ227" t="str">
            <v>BELLSOUTH TELECOMMUNICATI</v>
          </cell>
          <cell r="AK227" t="str">
            <v>VND</v>
          </cell>
          <cell r="AL227" t="str">
            <v>580436120</v>
          </cell>
          <cell r="AM227" t="str">
            <v>FAC</v>
          </cell>
          <cell r="AN227" t="str">
            <v>000</v>
          </cell>
          <cell r="AQ227" t="str">
            <v>NVD</v>
          </cell>
          <cell r="AR227" t="str">
            <v>2001-06-</v>
          </cell>
          <cell r="AU227" t="str">
            <v>1931163             BELLSOUTH TELECOMMUN1700000112</v>
          </cell>
          <cell r="AV227" t="str">
            <v>MPS0JFF</v>
          </cell>
          <cell r="AW227" t="str">
            <v>000</v>
          </cell>
          <cell r="AX227" t="str">
            <v>00</v>
          </cell>
          <cell r="AY227" t="str">
            <v>0</v>
          </cell>
          <cell r="AZ227" t="str">
            <v>FPL Fibernet</v>
          </cell>
        </row>
        <row r="228">
          <cell r="A228" t="str">
            <v>107100</v>
          </cell>
          <cell r="B228" t="str">
            <v>0312</v>
          </cell>
          <cell r="C228" t="str">
            <v>06068</v>
          </cell>
          <cell r="D228" t="str">
            <v>0FIBER</v>
          </cell>
          <cell r="E228" t="str">
            <v>312000</v>
          </cell>
          <cell r="F228" t="str">
            <v>0790</v>
          </cell>
          <cell r="G228" t="str">
            <v>65000</v>
          </cell>
          <cell r="H228" t="str">
            <v>A</v>
          </cell>
          <cell r="I228" t="str">
            <v>00000041</v>
          </cell>
          <cell r="J228">
            <v>63</v>
          </cell>
          <cell r="K228">
            <v>312</v>
          </cell>
          <cell r="L228">
            <v>6068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 t="str">
            <v>0790</v>
          </cell>
          <cell r="R228" t="str">
            <v>65000</v>
          </cell>
          <cell r="S228" t="str">
            <v>200212</v>
          </cell>
          <cell r="T228" t="str">
            <v>CA01</v>
          </cell>
          <cell r="U228">
            <v>6500</v>
          </cell>
          <cell r="V228" t="str">
            <v>LDB</v>
          </cell>
          <cell r="W228">
            <v>0</v>
          </cell>
          <cell r="Y228">
            <v>0</v>
          </cell>
          <cell r="Z228">
            <v>0</v>
          </cell>
          <cell r="AA228" t="str">
            <v>BCH</v>
          </cell>
          <cell r="AB228" t="str">
            <v>0011</v>
          </cell>
          <cell r="AC228" t="str">
            <v>WKS</v>
          </cell>
          <cell r="AE228" t="str">
            <v>JV#</v>
          </cell>
          <cell r="AF228" t="str">
            <v>1232</v>
          </cell>
          <cell r="AG228" t="str">
            <v>FRN</v>
          </cell>
          <cell r="AH228" t="str">
            <v>6068</v>
          </cell>
          <cell r="AI228" t="str">
            <v>RP#</v>
          </cell>
          <cell r="AJ228" t="str">
            <v>000</v>
          </cell>
          <cell r="AK228" t="str">
            <v>CTL</v>
          </cell>
          <cell r="AM228" t="str">
            <v>RF#</v>
          </cell>
          <cell r="AU228" t="str">
            <v>ACCRUAL OF DEC 02 CAPITAL</v>
          </cell>
          <cell r="AZ228" t="str">
            <v>FPL Fibernet</v>
          </cell>
        </row>
        <row r="229">
          <cell r="A229" t="str">
            <v>107100</v>
          </cell>
          <cell r="B229" t="str">
            <v>0382</v>
          </cell>
          <cell r="C229" t="str">
            <v>06068</v>
          </cell>
          <cell r="D229" t="str">
            <v>0OTHER</v>
          </cell>
          <cell r="E229" t="str">
            <v>382000</v>
          </cell>
          <cell r="F229" t="str">
            <v>0803</v>
          </cell>
          <cell r="G229" t="str">
            <v>36000</v>
          </cell>
          <cell r="H229" t="str">
            <v>A</v>
          </cell>
          <cell r="I229" t="str">
            <v>00000041</v>
          </cell>
          <cell r="J229">
            <v>68</v>
          </cell>
          <cell r="K229">
            <v>382</v>
          </cell>
          <cell r="L229">
            <v>6068</v>
          </cell>
          <cell r="M229">
            <v>107</v>
          </cell>
          <cell r="N229">
            <v>10</v>
          </cell>
          <cell r="O229">
            <v>0</v>
          </cell>
          <cell r="P229">
            <v>107.1</v>
          </cell>
          <cell r="Q229" t="str">
            <v>0803</v>
          </cell>
          <cell r="R229" t="str">
            <v>36000</v>
          </cell>
          <cell r="S229" t="str">
            <v>200212</v>
          </cell>
          <cell r="T229" t="str">
            <v>PY42</v>
          </cell>
          <cell r="U229">
            <v>403.9</v>
          </cell>
          <cell r="V229" t="str">
            <v>LDB</v>
          </cell>
          <cell r="W229">
            <v>0</v>
          </cell>
          <cell r="X229" t="str">
            <v>SHR</v>
          </cell>
          <cell r="Y229">
            <v>8</v>
          </cell>
          <cell r="Z229">
            <v>8</v>
          </cell>
          <cell r="AA229" t="str">
            <v>PYP</v>
          </cell>
          <cell r="AB229" t="str">
            <v xml:space="preserve"> 0000025</v>
          </cell>
          <cell r="AC229" t="str">
            <v>PYL</v>
          </cell>
          <cell r="AD229" t="str">
            <v>004399</v>
          </cell>
          <cell r="AE229" t="str">
            <v>EMP</v>
          </cell>
          <cell r="AF229" t="str">
            <v>40663</v>
          </cell>
          <cell r="AG229" t="str">
            <v>JUL</v>
          </cell>
          <cell r="AH229" t="str">
            <v xml:space="preserve"> 000.00</v>
          </cell>
          <cell r="AI229" t="str">
            <v>BCH</v>
          </cell>
          <cell r="AJ229" t="str">
            <v>500</v>
          </cell>
          <cell r="AK229" t="str">
            <v>CLS</v>
          </cell>
          <cell r="AL229" t="str">
            <v>1RB8</v>
          </cell>
          <cell r="AM229" t="str">
            <v>DTA</v>
          </cell>
          <cell r="AN229" t="str">
            <v xml:space="preserve"> 00000000000.00</v>
          </cell>
          <cell r="AO229" t="str">
            <v>DTH</v>
          </cell>
          <cell r="AP229" t="str">
            <v xml:space="preserve"> 00000000000.00</v>
          </cell>
          <cell r="AV229" t="str">
            <v>000000000</v>
          </cell>
          <cell r="AW229" t="str">
            <v>000</v>
          </cell>
          <cell r="AX229" t="str">
            <v>00</v>
          </cell>
          <cell r="AY229" t="str">
            <v>0</v>
          </cell>
          <cell r="AZ229" t="str">
            <v>FPL Fibernet</v>
          </cell>
        </row>
        <row r="230">
          <cell r="A230" t="str">
            <v>107100</v>
          </cell>
          <cell r="B230" t="str">
            <v>0306</v>
          </cell>
          <cell r="C230" t="str">
            <v>06004</v>
          </cell>
          <cell r="D230" t="str">
            <v>0ELECT</v>
          </cell>
          <cell r="E230" t="str">
            <v>306000</v>
          </cell>
          <cell r="F230" t="str">
            <v>0662</v>
          </cell>
          <cell r="G230" t="str">
            <v>51450</v>
          </cell>
          <cell r="H230" t="str">
            <v>A</v>
          </cell>
          <cell r="I230" t="str">
            <v>00000041</v>
          </cell>
          <cell r="J230">
            <v>66</v>
          </cell>
          <cell r="K230">
            <v>306</v>
          </cell>
          <cell r="L230">
            <v>6069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 t="str">
            <v>0662</v>
          </cell>
          <cell r="R230" t="str">
            <v>51450</v>
          </cell>
          <cell r="S230" t="str">
            <v>200212</v>
          </cell>
          <cell r="T230" t="str">
            <v>SA01</v>
          </cell>
          <cell r="U230">
            <v>795.5</v>
          </cell>
          <cell r="W230">
            <v>0</v>
          </cell>
          <cell r="Y230">
            <v>0</v>
          </cell>
          <cell r="Z230">
            <v>1</v>
          </cell>
          <cell r="AA230" t="str">
            <v>BCH</v>
          </cell>
          <cell r="AB230" t="str">
            <v>450002350</v>
          </cell>
          <cell r="AC230" t="str">
            <v>PO#</v>
          </cell>
          <cell r="AD230" t="str">
            <v>4500030221</v>
          </cell>
          <cell r="AE230" t="str">
            <v>S/R</v>
          </cell>
          <cell r="AF230" t="str">
            <v>NET</v>
          </cell>
          <cell r="AI230" t="str">
            <v>PYN</v>
          </cell>
          <cell r="AJ230" t="str">
            <v>W D COMMUNICATIONS INC</v>
          </cell>
          <cell r="AK230" t="str">
            <v>VND</v>
          </cell>
          <cell r="AL230" t="str">
            <v>591953252</v>
          </cell>
          <cell r="AM230" t="str">
            <v>FAC</v>
          </cell>
          <cell r="AN230" t="str">
            <v>000</v>
          </cell>
          <cell r="AQ230" t="str">
            <v>NVD</v>
          </cell>
          <cell r="AR230" t="str">
            <v>2002-12-</v>
          </cell>
          <cell r="AU230" t="str">
            <v>INVOICE# 26305      W D COMMUNICATIONS I5000003547</v>
          </cell>
          <cell r="AV230" t="str">
            <v>WF-BATCH</v>
          </cell>
          <cell r="AW230" t="str">
            <v>000</v>
          </cell>
          <cell r="AX230" t="str">
            <v>00</v>
          </cell>
          <cell r="AY230" t="str">
            <v>0</v>
          </cell>
          <cell r="AZ230" t="str">
            <v>FPL Fibernet</v>
          </cell>
        </row>
        <row r="231">
          <cell r="A231" t="str">
            <v>107100</v>
          </cell>
          <cell r="B231" t="str">
            <v>0306</v>
          </cell>
          <cell r="C231" t="str">
            <v>06004</v>
          </cell>
          <cell r="D231" t="str">
            <v>0FIBER</v>
          </cell>
          <cell r="E231" t="str">
            <v>306000</v>
          </cell>
          <cell r="F231" t="str">
            <v>0662</v>
          </cell>
          <cell r="G231" t="str">
            <v>51450</v>
          </cell>
          <cell r="H231" t="str">
            <v>A</v>
          </cell>
          <cell r="I231" t="str">
            <v>00000041</v>
          </cell>
          <cell r="J231">
            <v>63</v>
          </cell>
          <cell r="K231">
            <v>306</v>
          </cell>
          <cell r="L231">
            <v>6069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 t="str">
            <v>0662</v>
          </cell>
          <cell r="R231" t="str">
            <v>51450</v>
          </cell>
          <cell r="S231" t="str">
            <v>200212</v>
          </cell>
          <cell r="T231" t="str">
            <v>SA01</v>
          </cell>
          <cell r="U231">
            <v>598.5</v>
          </cell>
          <cell r="W231">
            <v>0</v>
          </cell>
          <cell r="Y231">
            <v>0</v>
          </cell>
          <cell r="Z231">
            <v>1</v>
          </cell>
          <cell r="AA231" t="str">
            <v>BCH</v>
          </cell>
          <cell r="AB231" t="str">
            <v>450002339</v>
          </cell>
          <cell r="AC231" t="str">
            <v>PO#</v>
          </cell>
          <cell r="AD231" t="str">
            <v>4500030221</v>
          </cell>
          <cell r="AE231" t="str">
            <v>S/R</v>
          </cell>
          <cell r="AF231" t="str">
            <v>NET</v>
          </cell>
          <cell r="AI231" t="str">
            <v>PYN</v>
          </cell>
          <cell r="AJ231" t="str">
            <v>W D COMMUNICATIONS INC</v>
          </cell>
          <cell r="AK231" t="str">
            <v>VND</v>
          </cell>
          <cell r="AL231" t="str">
            <v>591953252</v>
          </cell>
          <cell r="AM231" t="str">
            <v>FAC</v>
          </cell>
          <cell r="AN231" t="str">
            <v>000</v>
          </cell>
          <cell r="AQ231" t="str">
            <v>NVD</v>
          </cell>
          <cell r="AR231" t="str">
            <v>2002-12-</v>
          </cell>
          <cell r="AU231" t="str">
            <v>INVOICE# 26688      W D COMMUNICATIONS I5000003486</v>
          </cell>
          <cell r="AV231" t="str">
            <v>WF-BATCH</v>
          </cell>
          <cell r="AW231" t="str">
            <v>000</v>
          </cell>
          <cell r="AX231" t="str">
            <v>00</v>
          </cell>
          <cell r="AY231" t="str">
            <v>0</v>
          </cell>
          <cell r="AZ231" t="str">
            <v>FPL Fibernet</v>
          </cell>
        </row>
        <row r="232">
          <cell r="A232" t="str">
            <v>107100</v>
          </cell>
          <cell r="B232" t="str">
            <v>0306</v>
          </cell>
          <cell r="C232" t="str">
            <v>06004</v>
          </cell>
          <cell r="D232" t="str">
            <v>0FIBER</v>
          </cell>
          <cell r="E232" t="str">
            <v>306000</v>
          </cell>
          <cell r="F232" t="str">
            <v>0662</v>
          </cell>
          <cell r="G232" t="str">
            <v>51450</v>
          </cell>
          <cell r="H232" t="str">
            <v>A</v>
          </cell>
          <cell r="I232" t="str">
            <v>00000041</v>
          </cell>
          <cell r="J232">
            <v>63</v>
          </cell>
          <cell r="K232">
            <v>306</v>
          </cell>
          <cell r="L232">
            <v>6069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 t="str">
            <v>0662</v>
          </cell>
          <cell r="R232" t="str">
            <v>51450</v>
          </cell>
          <cell r="S232" t="str">
            <v>200212</v>
          </cell>
          <cell r="T232" t="str">
            <v>SA01</v>
          </cell>
          <cell r="U232">
            <v>795</v>
          </cell>
          <cell r="W232">
            <v>0</v>
          </cell>
          <cell r="Y232">
            <v>0</v>
          </cell>
          <cell r="Z232">
            <v>1</v>
          </cell>
          <cell r="AA232" t="str">
            <v>BCH</v>
          </cell>
          <cell r="AB232" t="str">
            <v>450002339</v>
          </cell>
          <cell r="AC232" t="str">
            <v>PO#</v>
          </cell>
          <cell r="AD232" t="str">
            <v>4500030221</v>
          </cell>
          <cell r="AE232" t="str">
            <v>S/R</v>
          </cell>
          <cell r="AF232" t="str">
            <v>NET</v>
          </cell>
          <cell r="AI232" t="str">
            <v>PYN</v>
          </cell>
          <cell r="AJ232" t="str">
            <v>W D COMMUNICATIONS INC</v>
          </cell>
          <cell r="AK232" t="str">
            <v>VND</v>
          </cell>
          <cell r="AL232" t="str">
            <v>591953252</v>
          </cell>
          <cell r="AM232" t="str">
            <v>FAC</v>
          </cell>
          <cell r="AN232" t="str">
            <v>000</v>
          </cell>
          <cell r="AQ232" t="str">
            <v>NVD</v>
          </cell>
          <cell r="AR232" t="str">
            <v>2002-12-</v>
          </cell>
          <cell r="AU232" t="str">
            <v>INVOICE# 26703      W D COMMUNICATIONS I5000003490</v>
          </cell>
          <cell r="AV232" t="str">
            <v>WF-BATCH</v>
          </cell>
          <cell r="AW232" t="str">
            <v>000</v>
          </cell>
          <cell r="AX232" t="str">
            <v>00</v>
          </cell>
          <cell r="AY232" t="str">
            <v>0</v>
          </cell>
          <cell r="AZ232" t="str">
            <v>FPL Fibernet</v>
          </cell>
        </row>
        <row r="233">
          <cell r="A233" t="str">
            <v>107100</v>
          </cell>
          <cell r="B233" t="str">
            <v>0306</v>
          </cell>
          <cell r="C233" t="str">
            <v>06004</v>
          </cell>
          <cell r="D233" t="str">
            <v>0FIBER</v>
          </cell>
          <cell r="E233" t="str">
            <v>306000</v>
          </cell>
          <cell r="F233" t="str">
            <v>0662</v>
          </cell>
          <cell r="G233" t="str">
            <v>51450</v>
          </cell>
          <cell r="H233" t="str">
            <v>A</v>
          </cell>
          <cell r="I233" t="str">
            <v>00000041</v>
          </cell>
          <cell r="J233">
            <v>63</v>
          </cell>
          <cell r="K233">
            <v>306</v>
          </cell>
          <cell r="L233">
            <v>6069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0662</v>
          </cell>
          <cell r="R233" t="str">
            <v>51450</v>
          </cell>
          <cell r="S233" t="str">
            <v>200212</v>
          </cell>
          <cell r="T233" t="str">
            <v>SA01</v>
          </cell>
          <cell r="U233">
            <v>2476.5</v>
          </cell>
          <cell r="W233">
            <v>0</v>
          </cell>
          <cell r="Y233">
            <v>0</v>
          </cell>
          <cell r="Z233">
            <v>1</v>
          </cell>
          <cell r="AA233" t="str">
            <v>BCH</v>
          </cell>
          <cell r="AB233" t="str">
            <v>450002350</v>
          </cell>
          <cell r="AC233" t="str">
            <v>PO#</v>
          </cell>
          <cell r="AD233" t="str">
            <v>4500030221</v>
          </cell>
          <cell r="AE233" t="str">
            <v>S/R</v>
          </cell>
          <cell r="AF233" t="str">
            <v>NET</v>
          </cell>
          <cell r="AI233" t="str">
            <v>PYN</v>
          </cell>
          <cell r="AJ233" t="str">
            <v>W D COMMUNICATIONS INC</v>
          </cell>
          <cell r="AK233" t="str">
            <v>VND</v>
          </cell>
          <cell r="AL233" t="str">
            <v>591953252</v>
          </cell>
          <cell r="AM233" t="str">
            <v>FAC</v>
          </cell>
          <cell r="AN233" t="str">
            <v>000</v>
          </cell>
          <cell r="AQ233" t="str">
            <v>NVD</v>
          </cell>
          <cell r="AR233" t="str">
            <v>2002-12-</v>
          </cell>
          <cell r="AU233" t="str">
            <v>INVOICE# 26347      W D COMMUNICATIONS I5000003561</v>
          </cell>
          <cell r="AV233" t="str">
            <v>WF-BATCH</v>
          </cell>
          <cell r="AW233" t="str">
            <v>000</v>
          </cell>
          <cell r="AX233" t="str">
            <v>00</v>
          </cell>
          <cell r="AY233" t="str">
            <v>0</v>
          </cell>
          <cell r="AZ233" t="str">
            <v>FPL Fibernet</v>
          </cell>
        </row>
        <row r="234">
          <cell r="A234" t="str">
            <v>107100</v>
          </cell>
          <cell r="B234" t="str">
            <v>0306</v>
          </cell>
          <cell r="C234" t="str">
            <v>06004</v>
          </cell>
          <cell r="D234" t="str">
            <v>0FIBER</v>
          </cell>
          <cell r="E234" t="str">
            <v>306000</v>
          </cell>
          <cell r="F234" t="str">
            <v>0790</v>
          </cell>
          <cell r="G234" t="str">
            <v>65000</v>
          </cell>
          <cell r="H234" t="str">
            <v>A</v>
          </cell>
          <cell r="I234" t="str">
            <v>00000041</v>
          </cell>
          <cell r="J234">
            <v>9</v>
          </cell>
          <cell r="K234">
            <v>306</v>
          </cell>
          <cell r="L234">
            <v>6069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 t="str">
            <v>0790</v>
          </cell>
          <cell r="R234" t="str">
            <v>65000</v>
          </cell>
          <cell r="S234" t="str">
            <v>200212</v>
          </cell>
          <cell r="T234" t="str">
            <v>CA01</v>
          </cell>
          <cell r="U234">
            <v>-6076.9</v>
          </cell>
          <cell r="V234" t="str">
            <v>LDB</v>
          </cell>
          <cell r="W234">
            <v>0</v>
          </cell>
          <cell r="Y234">
            <v>0</v>
          </cell>
          <cell r="Z234">
            <v>0</v>
          </cell>
          <cell r="AA234" t="str">
            <v>BCH</v>
          </cell>
          <cell r="AB234" t="str">
            <v>0023</v>
          </cell>
          <cell r="AC234" t="str">
            <v>WKS</v>
          </cell>
          <cell r="AE234" t="str">
            <v>JV#</v>
          </cell>
          <cell r="AF234" t="str">
            <v>1232</v>
          </cell>
          <cell r="AG234" t="str">
            <v>FRN</v>
          </cell>
          <cell r="AH234" t="str">
            <v>6069</v>
          </cell>
          <cell r="AI234" t="str">
            <v>RP#</v>
          </cell>
          <cell r="AJ234" t="str">
            <v>000</v>
          </cell>
          <cell r="AK234" t="str">
            <v>CTL</v>
          </cell>
          <cell r="AM234" t="str">
            <v>RF#</v>
          </cell>
          <cell r="AU234" t="str">
            <v>TO PLACE IN SERVICE</v>
          </cell>
          <cell r="AZ234" t="str">
            <v>FPL Fibernet</v>
          </cell>
        </row>
        <row r="235">
          <cell r="A235" t="str">
            <v>107100</v>
          </cell>
          <cell r="B235" t="str">
            <v>0306</v>
          </cell>
          <cell r="C235" t="str">
            <v>06004</v>
          </cell>
          <cell r="D235" t="str">
            <v>0FIBER</v>
          </cell>
          <cell r="E235" t="str">
            <v>306000</v>
          </cell>
          <cell r="F235" t="str">
            <v>0790</v>
          </cell>
          <cell r="G235" t="str">
            <v>65000</v>
          </cell>
          <cell r="H235" t="str">
            <v>A</v>
          </cell>
          <cell r="I235" t="str">
            <v>00000041</v>
          </cell>
          <cell r="J235">
            <v>9</v>
          </cell>
          <cell r="K235">
            <v>306</v>
          </cell>
          <cell r="L235">
            <v>6070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 t="str">
            <v>0790</v>
          </cell>
          <cell r="R235" t="str">
            <v>65000</v>
          </cell>
          <cell r="S235" t="str">
            <v>200212</v>
          </cell>
          <cell r="T235" t="str">
            <v>CA01</v>
          </cell>
          <cell r="U235">
            <v>-816.1</v>
          </cell>
          <cell r="V235" t="str">
            <v>LDB</v>
          </cell>
          <cell r="W235">
            <v>0</v>
          </cell>
          <cell r="Y235">
            <v>0</v>
          </cell>
          <cell r="Z235">
            <v>0</v>
          </cell>
          <cell r="AA235" t="str">
            <v>BCH</v>
          </cell>
          <cell r="AB235" t="str">
            <v>0023</v>
          </cell>
          <cell r="AC235" t="str">
            <v>WKS</v>
          </cell>
          <cell r="AE235" t="str">
            <v>JV#</v>
          </cell>
          <cell r="AF235" t="str">
            <v>1232</v>
          </cell>
          <cell r="AG235" t="str">
            <v>FRN</v>
          </cell>
          <cell r="AH235" t="str">
            <v>6070</v>
          </cell>
          <cell r="AI235" t="str">
            <v>RP#</v>
          </cell>
          <cell r="AJ235" t="str">
            <v>000</v>
          </cell>
          <cell r="AK235" t="str">
            <v>CTL</v>
          </cell>
          <cell r="AM235" t="str">
            <v>RF#</v>
          </cell>
          <cell r="AU235" t="str">
            <v>TO PLACE IN SERVICE</v>
          </cell>
          <cell r="AZ235" t="str">
            <v>FPL Fibernet</v>
          </cell>
        </row>
        <row r="236">
          <cell r="A236" t="str">
            <v>107100</v>
          </cell>
          <cell r="B236" t="str">
            <v>0306</v>
          </cell>
          <cell r="C236" t="str">
            <v>06004</v>
          </cell>
          <cell r="D236" t="str">
            <v>0FIBER</v>
          </cell>
          <cell r="E236" t="str">
            <v>306000</v>
          </cell>
          <cell r="F236" t="str">
            <v>0790</v>
          </cell>
          <cell r="G236" t="str">
            <v>65000</v>
          </cell>
          <cell r="H236" t="str">
            <v>A</v>
          </cell>
          <cell r="I236" t="str">
            <v>00000041</v>
          </cell>
          <cell r="J236">
            <v>9</v>
          </cell>
          <cell r="K236">
            <v>306</v>
          </cell>
          <cell r="L236">
            <v>6072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 t="str">
            <v>0790</v>
          </cell>
          <cell r="R236" t="str">
            <v>65000</v>
          </cell>
          <cell r="S236" t="str">
            <v>200212</v>
          </cell>
          <cell r="T236" t="str">
            <v>CA01</v>
          </cell>
          <cell r="U236">
            <v>-7130.96</v>
          </cell>
          <cell r="V236" t="str">
            <v>LDB</v>
          </cell>
          <cell r="W236">
            <v>0</v>
          </cell>
          <cell r="Y236">
            <v>0</v>
          </cell>
          <cell r="Z236">
            <v>0</v>
          </cell>
          <cell r="AA236" t="str">
            <v>BCH</v>
          </cell>
          <cell r="AB236" t="str">
            <v>0023</v>
          </cell>
          <cell r="AC236" t="str">
            <v>WKS</v>
          </cell>
          <cell r="AE236" t="str">
            <v>JV#</v>
          </cell>
          <cell r="AF236" t="str">
            <v>1232</v>
          </cell>
          <cell r="AG236" t="str">
            <v>FRN</v>
          </cell>
          <cell r="AH236" t="str">
            <v>6072</v>
          </cell>
          <cell r="AI236" t="str">
            <v>RP#</v>
          </cell>
          <cell r="AJ236" t="str">
            <v>000</v>
          </cell>
          <cell r="AK236" t="str">
            <v>CTL</v>
          </cell>
          <cell r="AM236" t="str">
            <v>RF#</v>
          </cell>
          <cell r="AU236" t="str">
            <v>TO PLACE IN SERVICE</v>
          </cell>
          <cell r="AZ236" t="str">
            <v>FPL Fibernet</v>
          </cell>
        </row>
        <row r="237">
          <cell r="A237" t="str">
            <v>107100</v>
          </cell>
          <cell r="B237" t="str">
            <v>0306</v>
          </cell>
          <cell r="C237" t="str">
            <v>06004</v>
          </cell>
          <cell r="D237" t="str">
            <v>0FIBER</v>
          </cell>
          <cell r="E237" t="str">
            <v>306000</v>
          </cell>
          <cell r="F237" t="str">
            <v>0790</v>
          </cell>
          <cell r="G237" t="str">
            <v>65000</v>
          </cell>
          <cell r="H237" t="str">
            <v>A</v>
          </cell>
          <cell r="I237" t="str">
            <v>00000041</v>
          </cell>
          <cell r="J237">
            <v>63</v>
          </cell>
          <cell r="K237">
            <v>306</v>
          </cell>
          <cell r="L237">
            <v>6072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0790</v>
          </cell>
          <cell r="R237" t="str">
            <v>65000</v>
          </cell>
          <cell r="S237" t="str">
            <v>200212</v>
          </cell>
          <cell r="T237" t="str">
            <v>CA01</v>
          </cell>
          <cell r="U237">
            <v>-111506</v>
          </cell>
          <cell r="V237" t="str">
            <v>LDB</v>
          </cell>
          <cell r="W237">
            <v>0</v>
          </cell>
          <cell r="Y237">
            <v>0</v>
          </cell>
          <cell r="Z237">
            <v>0</v>
          </cell>
          <cell r="AA237" t="str">
            <v>BCH</v>
          </cell>
          <cell r="AB237" t="str">
            <v>0003</v>
          </cell>
          <cell r="AC237" t="str">
            <v>WKS</v>
          </cell>
          <cell r="AE237" t="str">
            <v>JV#</v>
          </cell>
          <cell r="AF237" t="str">
            <v>1232</v>
          </cell>
          <cell r="AG237" t="str">
            <v>FRN</v>
          </cell>
          <cell r="AH237" t="str">
            <v>6072</v>
          </cell>
          <cell r="AI237" t="str">
            <v>RP#</v>
          </cell>
          <cell r="AJ237" t="str">
            <v>000</v>
          </cell>
          <cell r="AK237" t="str">
            <v>CTL</v>
          </cell>
          <cell r="AM237" t="str">
            <v>RF#</v>
          </cell>
          <cell r="AU237" t="str">
            <v>AC-REV ACCRUAL OF OCT 02 CAPITA</v>
          </cell>
          <cell r="AZ237" t="str">
            <v>FPL Fibernet</v>
          </cell>
        </row>
        <row r="238">
          <cell r="A238" t="str">
            <v>107100</v>
          </cell>
          <cell r="B238" t="str">
            <v>0306</v>
          </cell>
          <cell r="C238" t="str">
            <v>06001</v>
          </cell>
          <cell r="D238" t="str">
            <v>0ELECT</v>
          </cell>
          <cell r="E238" t="str">
            <v>306000</v>
          </cell>
          <cell r="F238" t="str">
            <v>0790</v>
          </cell>
          <cell r="G238" t="str">
            <v>65000</v>
          </cell>
          <cell r="H238" t="str">
            <v>A</v>
          </cell>
          <cell r="I238" t="str">
            <v>00000041</v>
          </cell>
          <cell r="J238">
            <v>70</v>
          </cell>
          <cell r="K238">
            <v>306</v>
          </cell>
          <cell r="L238">
            <v>6073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 t="str">
            <v>0790</v>
          </cell>
          <cell r="R238" t="str">
            <v>65000</v>
          </cell>
          <cell r="S238" t="str">
            <v>200212</v>
          </cell>
          <cell r="T238" t="str">
            <v>CA01</v>
          </cell>
          <cell r="U238">
            <v>-3326.25</v>
          </cell>
          <cell r="V238" t="str">
            <v>LDB</v>
          </cell>
          <cell r="W238">
            <v>0</v>
          </cell>
          <cell r="Y238">
            <v>0</v>
          </cell>
          <cell r="Z238">
            <v>0</v>
          </cell>
          <cell r="AA238" t="str">
            <v>BCH</v>
          </cell>
          <cell r="AB238" t="str">
            <v>0023</v>
          </cell>
          <cell r="AC238" t="str">
            <v>WKS</v>
          </cell>
          <cell r="AE238" t="str">
            <v>JV#</v>
          </cell>
          <cell r="AF238" t="str">
            <v>1232</v>
          </cell>
          <cell r="AG238" t="str">
            <v>FRN</v>
          </cell>
          <cell r="AH238" t="str">
            <v>6073</v>
          </cell>
          <cell r="AI238" t="str">
            <v>RP#</v>
          </cell>
          <cell r="AJ238" t="str">
            <v>000</v>
          </cell>
          <cell r="AK238" t="str">
            <v>CTL</v>
          </cell>
          <cell r="AM238" t="str">
            <v>RF#</v>
          </cell>
          <cell r="AU238" t="str">
            <v>TO PLACE IN SERVICE</v>
          </cell>
          <cell r="AZ238" t="str">
            <v>FPL Fibernet</v>
          </cell>
        </row>
        <row r="239">
          <cell r="A239" t="str">
            <v>107100</v>
          </cell>
          <cell r="B239" t="str">
            <v>0306</v>
          </cell>
          <cell r="C239" t="str">
            <v>06001</v>
          </cell>
          <cell r="D239" t="str">
            <v>0ELECT</v>
          </cell>
          <cell r="E239" t="str">
            <v>306000</v>
          </cell>
          <cell r="F239" t="str">
            <v>0813</v>
          </cell>
          <cell r="G239" t="str">
            <v>51450</v>
          </cell>
          <cell r="H239" t="str">
            <v>A</v>
          </cell>
          <cell r="I239" t="str">
            <v>00000041</v>
          </cell>
          <cell r="J239">
            <v>66</v>
          </cell>
          <cell r="K239">
            <v>306</v>
          </cell>
          <cell r="L239">
            <v>6073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0813</v>
          </cell>
          <cell r="R239" t="str">
            <v>51450</v>
          </cell>
          <cell r="S239" t="str">
            <v>200212</v>
          </cell>
          <cell r="T239" t="str">
            <v>SA01</v>
          </cell>
          <cell r="U239">
            <v>257464.02</v>
          </cell>
          <cell r="W239">
            <v>0</v>
          </cell>
          <cell r="Y239">
            <v>0</v>
          </cell>
          <cell r="Z239">
            <v>1</v>
          </cell>
          <cell r="AA239" t="str">
            <v>BCH</v>
          </cell>
          <cell r="AB239" t="str">
            <v>450002354</v>
          </cell>
          <cell r="AC239" t="str">
            <v>PO#</v>
          </cell>
          <cell r="AD239" t="str">
            <v>4500005203</v>
          </cell>
          <cell r="AE239" t="str">
            <v>S/R</v>
          </cell>
          <cell r="AF239" t="str">
            <v>NET</v>
          </cell>
          <cell r="AI239" t="str">
            <v>PYN</v>
          </cell>
          <cell r="AJ239" t="str">
            <v>NORTEL NETWORKS USA INC</v>
          </cell>
          <cell r="AK239" t="str">
            <v>VND</v>
          </cell>
          <cell r="AL239" t="str">
            <v>770427791</v>
          </cell>
          <cell r="AM239" t="str">
            <v>FAC</v>
          </cell>
          <cell r="AN239" t="str">
            <v>000</v>
          </cell>
          <cell r="AQ239" t="str">
            <v>NVD</v>
          </cell>
          <cell r="AR239" t="str">
            <v>2002-12-</v>
          </cell>
          <cell r="AU239" t="str">
            <v>INVOICE# 40205142   NORTEL NETWORKS USA 5000003666</v>
          </cell>
          <cell r="AV239" t="str">
            <v>WF-BATCH</v>
          </cell>
          <cell r="AW239" t="str">
            <v>000</v>
          </cell>
          <cell r="AX239" t="str">
            <v>00</v>
          </cell>
          <cell r="AY239" t="str">
            <v>0</v>
          </cell>
          <cell r="AZ239" t="str">
            <v>FPL Fibernet</v>
          </cell>
        </row>
        <row r="240">
          <cell r="A240" t="str">
            <v>107100</v>
          </cell>
          <cell r="B240" t="str">
            <v>0306</v>
          </cell>
          <cell r="C240" t="str">
            <v>06001</v>
          </cell>
          <cell r="D240" t="str">
            <v>0FIBER</v>
          </cell>
          <cell r="E240" t="str">
            <v>306000</v>
          </cell>
          <cell r="F240" t="str">
            <v>0790</v>
          </cell>
          <cell r="G240" t="str">
            <v>65000</v>
          </cell>
          <cell r="H240" t="str">
            <v>A</v>
          </cell>
          <cell r="I240" t="str">
            <v>00000041</v>
          </cell>
          <cell r="J240">
            <v>63</v>
          </cell>
          <cell r="K240">
            <v>306</v>
          </cell>
          <cell r="L240">
            <v>6073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 t="str">
            <v>0790</v>
          </cell>
          <cell r="R240" t="str">
            <v>65000</v>
          </cell>
          <cell r="S240" t="str">
            <v>200212</v>
          </cell>
          <cell r="T240" t="str">
            <v>CA01</v>
          </cell>
          <cell r="U240">
            <v>-24629</v>
          </cell>
          <cell r="V240" t="str">
            <v>LDB</v>
          </cell>
          <cell r="W240">
            <v>0</v>
          </cell>
          <cell r="Y240">
            <v>0</v>
          </cell>
          <cell r="Z240">
            <v>0</v>
          </cell>
          <cell r="AA240" t="str">
            <v>BCH</v>
          </cell>
          <cell r="AB240" t="str">
            <v>0003</v>
          </cell>
          <cell r="AC240" t="str">
            <v>WKS</v>
          </cell>
          <cell r="AE240" t="str">
            <v>JV#</v>
          </cell>
          <cell r="AF240" t="str">
            <v>1232</v>
          </cell>
          <cell r="AG240" t="str">
            <v>FRN</v>
          </cell>
          <cell r="AH240" t="str">
            <v>6073</v>
          </cell>
          <cell r="AI240" t="str">
            <v>RP#</v>
          </cell>
          <cell r="AJ240" t="str">
            <v>000</v>
          </cell>
          <cell r="AK240" t="str">
            <v>CTL</v>
          </cell>
          <cell r="AM240" t="str">
            <v>RF#</v>
          </cell>
          <cell r="AU240" t="str">
            <v>AC-REV ACCRUAL OF OCT 02 CAPITA</v>
          </cell>
          <cell r="AZ240" t="str">
            <v>FPL Fibernet</v>
          </cell>
        </row>
        <row r="241">
          <cell r="A241" t="str">
            <v>107100</v>
          </cell>
          <cell r="B241" t="str">
            <v>0385</v>
          </cell>
          <cell r="C241" t="str">
            <v>06001</v>
          </cell>
          <cell r="D241" t="str">
            <v>0FIBER</v>
          </cell>
          <cell r="E241" t="str">
            <v>385000</v>
          </cell>
          <cell r="F241" t="str">
            <v>0803</v>
          </cell>
          <cell r="G241" t="str">
            <v>36000</v>
          </cell>
          <cell r="H241" t="str">
            <v>A</v>
          </cell>
          <cell r="I241" t="str">
            <v>00000041</v>
          </cell>
          <cell r="J241">
            <v>60</v>
          </cell>
          <cell r="K241">
            <v>385</v>
          </cell>
          <cell r="L241">
            <v>6073</v>
          </cell>
          <cell r="M241">
            <v>107</v>
          </cell>
          <cell r="N241">
            <v>10</v>
          </cell>
          <cell r="O241">
            <v>0</v>
          </cell>
          <cell r="P241">
            <v>107.1</v>
          </cell>
          <cell r="Q241" t="str">
            <v>0803</v>
          </cell>
          <cell r="R241" t="str">
            <v>36000</v>
          </cell>
          <cell r="S241" t="str">
            <v>200212</v>
          </cell>
          <cell r="T241" t="str">
            <v>PY42</v>
          </cell>
          <cell r="U241">
            <v>571.6</v>
          </cell>
          <cell r="V241" t="str">
            <v>LDB</v>
          </cell>
          <cell r="W241">
            <v>0</v>
          </cell>
          <cell r="X241" t="str">
            <v>SHR</v>
          </cell>
          <cell r="Y241">
            <v>16</v>
          </cell>
          <cell r="Z241">
            <v>16</v>
          </cell>
          <cell r="AA241" t="str">
            <v>PYP</v>
          </cell>
          <cell r="AB241" t="str">
            <v xml:space="preserve"> 0000026</v>
          </cell>
          <cell r="AC241" t="str">
            <v>PYL</v>
          </cell>
          <cell r="AD241" t="str">
            <v>004366</v>
          </cell>
          <cell r="AE241" t="str">
            <v>EMP</v>
          </cell>
          <cell r="AF241" t="str">
            <v>97355</v>
          </cell>
          <cell r="AG241" t="str">
            <v>JUL</v>
          </cell>
          <cell r="AH241" t="str">
            <v xml:space="preserve"> 000.00</v>
          </cell>
          <cell r="AI241" t="str">
            <v>BCH</v>
          </cell>
          <cell r="AJ241" t="str">
            <v>500</v>
          </cell>
          <cell r="AK241" t="str">
            <v>CLS</v>
          </cell>
          <cell r="AL241" t="str">
            <v>R431</v>
          </cell>
          <cell r="AM241" t="str">
            <v>DTA</v>
          </cell>
          <cell r="AN241" t="str">
            <v xml:space="preserve"> 00000000000.00</v>
          </cell>
          <cell r="AO241" t="str">
            <v>DTH</v>
          </cell>
          <cell r="AP241" t="str">
            <v xml:space="preserve"> 00000000000.00</v>
          </cell>
          <cell r="AV241" t="str">
            <v>000000000</v>
          </cell>
          <cell r="AW241" t="str">
            <v>000</v>
          </cell>
          <cell r="AX241" t="str">
            <v>00</v>
          </cell>
          <cell r="AY241" t="str">
            <v>0</v>
          </cell>
          <cell r="AZ241" t="str">
            <v>FPL Fibernet</v>
          </cell>
        </row>
        <row r="242">
          <cell r="A242" t="str">
            <v>107100</v>
          </cell>
          <cell r="B242" t="str">
            <v>0306</v>
          </cell>
          <cell r="C242" t="str">
            <v>06001</v>
          </cell>
          <cell r="D242" t="str">
            <v>0FIBER</v>
          </cell>
          <cell r="E242" t="str">
            <v>306000</v>
          </cell>
          <cell r="F242" t="str">
            <v>0790</v>
          </cell>
          <cell r="G242" t="str">
            <v>65000</v>
          </cell>
          <cell r="H242" t="str">
            <v>A</v>
          </cell>
          <cell r="I242" t="str">
            <v>00000041</v>
          </cell>
          <cell r="J242">
            <v>9</v>
          </cell>
          <cell r="K242">
            <v>306</v>
          </cell>
          <cell r="L242">
            <v>6074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0790</v>
          </cell>
          <cell r="R242" t="str">
            <v>65000</v>
          </cell>
          <cell r="S242" t="str">
            <v>200212</v>
          </cell>
          <cell r="T242" t="str">
            <v>CA01</v>
          </cell>
          <cell r="U242">
            <v>66412.19</v>
          </cell>
          <cell r="V242" t="str">
            <v>LDB</v>
          </cell>
          <cell r="W242">
            <v>0</v>
          </cell>
          <cell r="Y242">
            <v>0</v>
          </cell>
          <cell r="Z242">
            <v>0</v>
          </cell>
          <cell r="AA242" t="str">
            <v>BCH</v>
          </cell>
          <cell r="AB242" t="str">
            <v>0023</v>
          </cell>
          <cell r="AC242" t="str">
            <v>WKS</v>
          </cell>
          <cell r="AE242" t="str">
            <v>JV#</v>
          </cell>
          <cell r="AF242" t="str">
            <v>1232</v>
          </cell>
          <cell r="AG242" t="str">
            <v>FRN</v>
          </cell>
          <cell r="AH242" t="str">
            <v>6074</v>
          </cell>
          <cell r="AI242" t="str">
            <v>RP#</v>
          </cell>
          <cell r="AJ242" t="str">
            <v>000</v>
          </cell>
          <cell r="AK242" t="str">
            <v>CTL</v>
          </cell>
          <cell r="AM242" t="str">
            <v>RF#</v>
          </cell>
          <cell r="AU242" t="str">
            <v>TO PLACE IN SERVICE</v>
          </cell>
          <cell r="AZ242" t="str">
            <v>FPL Fibernet</v>
          </cell>
        </row>
        <row r="243">
          <cell r="A243" t="str">
            <v>107100</v>
          </cell>
          <cell r="B243" t="str">
            <v>0306</v>
          </cell>
          <cell r="C243" t="str">
            <v>06075</v>
          </cell>
          <cell r="D243" t="str">
            <v>0ELECT</v>
          </cell>
          <cell r="E243" t="str">
            <v>306000</v>
          </cell>
          <cell r="F243" t="str">
            <v>0790</v>
          </cell>
          <cell r="G243" t="str">
            <v>65000</v>
          </cell>
          <cell r="H243" t="str">
            <v>A</v>
          </cell>
          <cell r="I243" t="str">
            <v>00000041</v>
          </cell>
          <cell r="J243">
            <v>70</v>
          </cell>
          <cell r="K243">
            <v>306</v>
          </cell>
          <cell r="L243">
            <v>6075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 t="str">
            <v>0790</v>
          </cell>
          <cell r="R243" t="str">
            <v>65000</v>
          </cell>
          <cell r="S243" t="str">
            <v>200212</v>
          </cell>
          <cell r="T243" t="str">
            <v>CA01</v>
          </cell>
          <cell r="U243">
            <v>-257587.01</v>
          </cell>
          <cell r="V243" t="str">
            <v>LDB</v>
          </cell>
          <cell r="W243">
            <v>0</v>
          </cell>
          <cell r="Y243">
            <v>0</v>
          </cell>
          <cell r="Z243">
            <v>0</v>
          </cell>
          <cell r="AA243" t="str">
            <v>BCH</v>
          </cell>
          <cell r="AB243" t="str">
            <v>0023</v>
          </cell>
          <cell r="AC243" t="str">
            <v>WKS</v>
          </cell>
          <cell r="AE243" t="str">
            <v>JV#</v>
          </cell>
          <cell r="AF243" t="str">
            <v>1232</v>
          </cell>
          <cell r="AG243" t="str">
            <v>FRN</v>
          </cell>
          <cell r="AH243" t="str">
            <v>6075</v>
          </cell>
          <cell r="AI243" t="str">
            <v>RP#</v>
          </cell>
          <cell r="AJ243" t="str">
            <v>000</v>
          </cell>
          <cell r="AK243" t="str">
            <v>CTL</v>
          </cell>
          <cell r="AM243" t="str">
            <v>RF#</v>
          </cell>
          <cell r="AU243" t="str">
            <v>TO PLACE IN SERVICE</v>
          </cell>
          <cell r="AZ243" t="str">
            <v>FPL Fibernet</v>
          </cell>
        </row>
        <row r="244">
          <cell r="A244" t="str">
            <v>107100</v>
          </cell>
          <cell r="B244" t="str">
            <v>0312</v>
          </cell>
          <cell r="C244" t="str">
            <v>06076</v>
          </cell>
          <cell r="D244" t="str">
            <v>0OTHER</v>
          </cell>
          <cell r="E244" t="str">
            <v>312000</v>
          </cell>
          <cell r="F244" t="str">
            <v>0803</v>
          </cell>
          <cell r="G244" t="str">
            <v>36000</v>
          </cell>
          <cell r="H244" t="str">
            <v>A</v>
          </cell>
          <cell r="I244" t="str">
            <v>00000041</v>
          </cell>
          <cell r="J244">
            <v>68</v>
          </cell>
          <cell r="K244">
            <v>312</v>
          </cell>
          <cell r="L244">
            <v>6076</v>
          </cell>
          <cell r="M244">
            <v>107</v>
          </cell>
          <cell r="N244">
            <v>10</v>
          </cell>
          <cell r="O244">
            <v>0</v>
          </cell>
          <cell r="P244">
            <v>107.1</v>
          </cell>
          <cell r="Q244" t="str">
            <v>0803</v>
          </cell>
          <cell r="R244" t="str">
            <v>36000</v>
          </cell>
          <cell r="S244" t="str">
            <v>200212</v>
          </cell>
          <cell r="T244" t="str">
            <v>PY42</v>
          </cell>
          <cell r="U244">
            <v>403.9</v>
          </cell>
          <cell r="V244" t="str">
            <v>LDB</v>
          </cell>
          <cell r="W244">
            <v>0</v>
          </cell>
          <cell r="X244" t="str">
            <v>SHR</v>
          </cell>
          <cell r="Y244">
            <v>8</v>
          </cell>
          <cell r="Z244">
            <v>8</v>
          </cell>
          <cell r="AA244" t="str">
            <v>PYP</v>
          </cell>
          <cell r="AB244" t="str">
            <v xml:space="preserve"> 0000001</v>
          </cell>
          <cell r="AC244" t="str">
            <v>PYL</v>
          </cell>
          <cell r="AD244" t="str">
            <v>004399</v>
          </cell>
          <cell r="AE244" t="str">
            <v>EMP</v>
          </cell>
          <cell r="AF244" t="str">
            <v>40663</v>
          </cell>
          <cell r="AG244" t="str">
            <v>JUL</v>
          </cell>
          <cell r="AH244" t="str">
            <v xml:space="preserve"> 000.00</v>
          </cell>
          <cell r="AI244" t="str">
            <v>BCH</v>
          </cell>
          <cell r="AJ244" t="str">
            <v>500</v>
          </cell>
          <cell r="AK244" t="str">
            <v>CLS</v>
          </cell>
          <cell r="AL244" t="str">
            <v>1RB8</v>
          </cell>
          <cell r="AM244" t="str">
            <v>DTA</v>
          </cell>
          <cell r="AN244" t="str">
            <v xml:space="preserve"> 00000000000.00</v>
          </cell>
          <cell r="AO244" t="str">
            <v>DTH</v>
          </cell>
          <cell r="AP244" t="str">
            <v xml:space="preserve"> 00000000000.00</v>
          </cell>
          <cell r="AV244" t="str">
            <v>000000000</v>
          </cell>
          <cell r="AW244" t="str">
            <v>000</v>
          </cell>
          <cell r="AX244" t="str">
            <v>00</v>
          </cell>
          <cell r="AY244" t="str">
            <v>0</v>
          </cell>
          <cell r="AZ244" t="str">
            <v>FPL Fibernet</v>
          </cell>
        </row>
        <row r="245">
          <cell r="A245" t="str">
            <v>107100</v>
          </cell>
          <cell r="B245" t="str">
            <v>0382</v>
          </cell>
          <cell r="C245" t="str">
            <v>06076</v>
          </cell>
          <cell r="D245" t="str">
            <v>0OTHER</v>
          </cell>
          <cell r="E245" t="str">
            <v>382000</v>
          </cell>
          <cell r="F245" t="str">
            <v>0803</v>
          </cell>
          <cell r="G245" t="str">
            <v>36000</v>
          </cell>
          <cell r="H245" t="str">
            <v>A</v>
          </cell>
          <cell r="I245" t="str">
            <v>00000041</v>
          </cell>
          <cell r="J245">
            <v>68</v>
          </cell>
          <cell r="K245">
            <v>382</v>
          </cell>
          <cell r="L245">
            <v>6076</v>
          </cell>
          <cell r="M245">
            <v>107</v>
          </cell>
          <cell r="N245">
            <v>10</v>
          </cell>
          <cell r="O245">
            <v>0</v>
          </cell>
          <cell r="P245">
            <v>107.1</v>
          </cell>
          <cell r="Q245" t="str">
            <v>0803</v>
          </cell>
          <cell r="R245" t="str">
            <v>36000</v>
          </cell>
          <cell r="S245" t="str">
            <v>200212</v>
          </cell>
          <cell r="T245" t="str">
            <v>PY42</v>
          </cell>
          <cell r="U245">
            <v>201.95</v>
          </cell>
          <cell r="V245" t="str">
            <v>LDB</v>
          </cell>
          <cell r="W245">
            <v>0</v>
          </cell>
          <cell r="X245" t="str">
            <v>SHR</v>
          </cell>
          <cell r="Y245">
            <v>4</v>
          </cell>
          <cell r="Z245">
            <v>4</v>
          </cell>
          <cell r="AA245" t="str">
            <v>PYP</v>
          </cell>
          <cell r="AB245" t="str">
            <v xml:space="preserve"> 0000026</v>
          </cell>
          <cell r="AC245" t="str">
            <v>PYL</v>
          </cell>
          <cell r="AD245" t="str">
            <v>004399</v>
          </cell>
          <cell r="AE245" t="str">
            <v>EMP</v>
          </cell>
          <cell r="AF245" t="str">
            <v>40663</v>
          </cell>
          <cell r="AG245" t="str">
            <v>JUL</v>
          </cell>
          <cell r="AH245" t="str">
            <v xml:space="preserve"> 000.00</v>
          </cell>
          <cell r="AI245" t="str">
            <v>BCH</v>
          </cell>
          <cell r="AJ245" t="str">
            <v>500</v>
          </cell>
          <cell r="AK245" t="str">
            <v>CLS</v>
          </cell>
          <cell r="AL245" t="str">
            <v>1RB8</v>
          </cell>
          <cell r="AM245" t="str">
            <v>DTA</v>
          </cell>
          <cell r="AN245" t="str">
            <v xml:space="preserve"> 00000000000.00</v>
          </cell>
          <cell r="AO245" t="str">
            <v>DTH</v>
          </cell>
          <cell r="AP245" t="str">
            <v xml:space="preserve"> 00000000000.00</v>
          </cell>
          <cell r="AV245" t="str">
            <v>000000000</v>
          </cell>
          <cell r="AW245" t="str">
            <v>000</v>
          </cell>
          <cell r="AX245" t="str">
            <v>00</v>
          </cell>
          <cell r="AY245" t="str">
            <v>0</v>
          </cell>
          <cell r="AZ245" t="str">
            <v>FPL Fibernet</v>
          </cell>
        </row>
        <row r="246">
          <cell r="A246" t="str">
            <v>107100</v>
          </cell>
          <cell r="B246" t="str">
            <v>0382</v>
          </cell>
          <cell r="C246" t="str">
            <v>06076</v>
          </cell>
          <cell r="D246" t="str">
            <v>0OTHER</v>
          </cell>
          <cell r="E246" t="str">
            <v>382000</v>
          </cell>
          <cell r="F246" t="str">
            <v>0803</v>
          </cell>
          <cell r="G246" t="str">
            <v>36000</v>
          </cell>
          <cell r="H246" t="str">
            <v>A</v>
          </cell>
          <cell r="I246" t="str">
            <v>00000041</v>
          </cell>
          <cell r="J246">
            <v>68</v>
          </cell>
          <cell r="K246">
            <v>382</v>
          </cell>
          <cell r="L246">
            <v>6076</v>
          </cell>
          <cell r="M246">
            <v>107</v>
          </cell>
          <cell r="N246">
            <v>10</v>
          </cell>
          <cell r="O246">
            <v>0</v>
          </cell>
          <cell r="P246">
            <v>107.1</v>
          </cell>
          <cell r="Q246" t="str">
            <v>0803</v>
          </cell>
          <cell r="R246" t="str">
            <v>36000</v>
          </cell>
          <cell r="S246" t="str">
            <v>200212</v>
          </cell>
          <cell r="T246" t="str">
            <v>PY42</v>
          </cell>
          <cell r="U246">
            <v>1211.7</v>
          </cell>
          <cell r="V246" t="str">
            <v>LDB</v>
          </cell>
          <cell r="W246">
            <v>0</v>
          </cell>
          <cell r="X246" t="str">
            <v>SHR</v>
          </cell>
          <cell r="Y246">
            <v>24</v>
          </cell>
          <cell r="Z246">
            <v>24</v>
          </cell>
          <cell r="AA246" t="str">
            <v>PYP</v>
          </cell>
          <cell r="AB246" t="str">
            <v xml:space="preserve"> 0000025</v>
          </cell>
          <cell r="AC246" t="str">
            <v>PYL</v>
          </cell>
          <cell r="AD246" t="str">
            <v>004399</v>
          </cell>
          <cell r="AE246" t="str">
            <v>EMP</v>
          </cell>
          <cell r="AF246" t="str">
            <v>40663</v>
          </cell>
          <cell r="AG246" t="str">
            <v>JUL</v>
          </cell>
          <cell r="AH246" t="str">
            <v xml:space="preserve"> 000.00</v>
          </cell>
          <cell r="AI246" t="str">
            <v>BCH</v>
          </cell>
          <cell r="AJ246" t="str">
            <v>500</v>
          </cell>
          <cell r="AK246" t="str">
            <v>CLS</v>
          </cell>
          <cell r="AL246" t="str">
            <v>1RB8</v>
          </cell>
          <cell r="AM246" t="str">
            <v>DTA</v>
          </cell>
          <cell r="AN246" t="str">
            <v xml:space="preserve"> 00000000000.00</v>
          </cell>
          <cell r="AO246" t="str">
            <v>DTH</v>
          </cell>
          <cell r="AP246" t="str">
            <v xml:space="preserve"> 00000000000.00</v>
          </cell>
          <cell r="AV246" t="str">
            <v>000000000</v>
          </cell>
          <cell r="AW246" t="str">
            <v>000</v>
          </cell>
          <cell r="AX246" t="str">
            <v>00</v>
          </cell>
          <cell r="AY246" t="str">
            <v>0</v>
          </cell>
          <cell r="AZ246" t="str">
            <v>FPL Fibernet</v>
          </cell>
        </row>
        <row r="247">
          <cell r="A247" t="str">
            <v>107100</v>
          </cell>
          <cell r="B247" t="str">
            <v>0385</v>
          </cell>
          <cell r="C247" t="str">
            <v>06076</v>
          </cell>
          <cell r="D247" t="str">
            <v>0ELECT</v>
          </cell>
          <cell r="E247" t="str">
            <v>385000</v>
          </cell>
          <cell r="F247" t="str">
            <v>0790</v>
          </cell>
          <cell r="G247" t="str">
            <v>65000</v>
          </cell>
          <cell r="H247" t="str">
            <v>A</v>
          </cell>
          <cell r="I247" t="str">
            <v>00000041</v>
          </cell>
          <cell r="J247">
            <v>70</v>
          </cell>
          <cell r="K247">
            <v>385</v>
          </cell>
          <cell r="L247">
            <v>6076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 t="str">
            <v>0790</v>
          </cell>
          <cell r="R247" t="str">
            <v>65000</v>
          </cell>
          <cell r="S247" t="str">
            <v>200212</v>
          </cell>
          <cell r="T247" t="str">
            <v>CA01</v>
          </cell>
          <cell r="U247">
            <v>-21725.54</v>
          </cell>
          <cell r="V247" t="str">
            <v>LDB</v>
          </cell>
          <cell r="W247">
            <v>0</v>
          </cell>
          <cell r="Y247">
            <v>0</v>
          </cell>
          <cell r="Z247">
            <v>0</v>
          </cell>
          <cell r="AA247" t="str">
            <v>BCH</v>
          </cell>
          <cell r="AB247" t="str">
            <v>0023</v>
          </cell>
          <cell r="AC247" t="str">
            <v>WKS</v>
          </cell>
          <cell r="AE247" t="str">
            <v>JV#</v>
          </cell>
          <cell r="AF247" t="str">
            <v>1232</v>
          </cell>
          <cell r="AG247" t="str">
            <v>FRN</v>
          </cell>
          <cell r="AH247" t="str">
            <v>6076</v>
          </cell>
          <cell r="AI247" t="str">
            <v>RP#</v>
          </cell>
          <cell r="AJ247" t="str">
            <v>000</v>
          </cell>
          <cell r="AK247" t="str">
            <v>CTL</v>
          </cell>
          <cell r="AM247" t="str">
            <v>RF#</v>
          </cell>
          <cell r="AU247" t="str">
            <v>TO PLACE IN SERVICE</v>
          </cell>
          <cell r="AZ247" t="str">
            <v>FPL Fibernet</v>
          </cell>
        </row>
        <row r="248">
          <cell r="A248" t="str">
            <v>107100</v>
          </cell>
          <cell r="B248" t="str">
            <v>0385</v>
          </cell>
          <cell r="C248" t="str">
            <v>06076</v>
          </cell>
          <cell r="D248" t="str">
            <v>0FIBER</v>
          </cell>
          <cell r="E248" t="str">
            <v>385000</v>
          </cell>
          <cell r="F248" t="str">
            <v>0618</v>
          </cell>
          <cell r="G248" t="str">
            <v>65000</v>
          </cell>
          <cell r="H248" t="str">
            <v>A</v>
          </cell>
          <cell r="I248" t="str">
            <v>00000041</v>
          </cell>
          <cell r="J248">
            <v>60</v>
          </cell>
          <cell r="K248">
            <v>385</v>
          </cell>
          <cell r="L248">
            <v>6076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 t="str">
            <v>0618</v>
          </cell>
          <cell r="R248" t="str">
            <v>65000</v>
          </cell>
          <cell r="S248" t="str">
            <v>200212</v>
          </cell>
          <cell r="T248" t="str">
            <v>CA01</v>
          </cell>
          <cell r="U248">
            <v>225.24</v>
          </cell>
          <cell r="V248" t="str">
            <v>LDB</v>
          </cell>
          <cell r="W248">
            <v>0</v>
          </cell>
          <cell r="Y248">
            <v>0</v>
          </cell>
          <cell r="Z248">
            <v>0</v>
          </cell>
          <cell r="AA248" t="str">
            <v>BCH</v>
          </cell>
          <cell r="AB248" t="str">
            <v>0001</v>
          </cell>
          <cell r="AC248" t="str">
            <v>WKS</v>
          </cell>
          <cell r="AE248" t="str">
            <v>JV#</v>
          </cell>
          <cell r="AF248" t="str">
            <v>122A</v>
          </cell>
          <cell r="AG248" t="str">
            <v>FRN</v>
          </cell>
          <cell r="AH248" t="str">
            <v>6076</v>
          </cell>
          <cell r="AI248" t="str">
            <v>RP#</v>
          </cell>
          <cell r="AJ248" t="str">
            <v>000</v>
          </cell>
          <cell r="AK248" t="str">
            <v>CTL</v>
          </cell>
          <cell r="AM248" t="str">
            <v>RF#</v>
          </cell>
          <cell r="AU248" t="str">
            <v>I/C-QUANTUM/K CILLA,FPL</v>
          </cell>
          <cell r="AZ248" t="str">
            <v>FPL Fibernet</v>
          </cell>
        </row>
        <row r="249">
          <cell r="A249" t="str">
            <v>107100</v>
          </cell>
          <cell r="B249" t="str">
            <v>0385</v>
          </cell>
          <cell r="C249" t="str">
            <v>06076</v>
          </cell>
          <cell r="D249" t="str">
            <v>0FIBER</v>
          </cell>
          <cell r="E249" t="str">
            <v>385000</v>
          </cell>
          <cell r="F249" t="str">
            <v>0693</v>
          </cell>
          <cell r="G249" t="str">
            <v>65000</v>
          </cell>
          <cell r="H249" t="str">
            <v>A</v>
          </cell>
          <cell r="I249" t="str">
            <v>00000041</v>
          </cell>
          <cell r="J249">
            <v>60</v>
          </cell>
          <cell r="K249">
            <v>385</v>
          </cell>
          <cell r="L249">
            <v>6076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0693</v>
          </cell>
          <cell r="R249" t="str">
            <v>65000</v>
          </cell>
          <cell r="S249" t="str">
            <v>200212</v>
          </cell>
          <cell r="T249" t="str">
            <v>CA01</v>
          </cell>
          <cell r="U249">
            <v>98.07</v>
          </cell>
          <cell r="V249" t="str">
            <v>LDB</v>
          </cell>
          <cell r="W249">
            <v>0</v>
          </cell>
          <cell r="Y249">
            <v>0</v>
          </cell>
          <cell r="Z249">
            <v>0</v>
          </cell>
          <cell r="AA249" t="str">
            <v>BCH</v>
          </cell>
          <cell r="AB249" t="str">
            <v>0001</v>
          </cell>
          <cell r="AC249" t="str">
            <v>WKS</v>
          </cell>
          <cell r="AE249" t="str">
            <v>JV#</v>
          </cell>
          <cell r="AF249" t="str">
            <v>122A</v>
          </cell>
          <cell r="AG249" t="str">
            <v>FRN</v>
          </cell>
          <cell r="AH249" t="str">
            <v>6076</v>
          </cell>
          <cell r="AI249" t="str">
            <v>RP#</v>
          </cell>
          <cell r="AJ249" t="str">
            <v>000</v>
          </cell>
          <cell r="AK249" t="str">
            <v>CTL</v>
          </cell>
          <cell r="AM249" t="str">
            <v>RF#</v>
          </cell>
          <cell r="AU249" t="str">
            <v>I/C-BEST ACCESS,FPL</v>
          </cell>
          <cell r="AZ249" t="str">
            <v>FPL Fibernet</v>
          </cell>
        </row>
        <row r="250">
          <cell r="A250" t="str">
            <v>107100</v>
          </cell>
          <cell r="B250" t="str">
            <v>0306</v>
          </cell>
          <cell r="C250" t="str">
            <v>06001</v>
          </cell>
          <cell r="D250" t="str">
            <v>0ELECT</v>
          </cell>
          <cell r="E250" t="str">
            <v>306000</v>
          </cell>
          <cell r="F250" t="str">
            <v>0790</v>
          </cell>
          <cell r="G250" t="str">
            <v>65000</v>
          </cell>
          <cell r="H250" t="str">
            <v>A</v>
          </cell>
          <cell r="I250" t="str">
            <v>00000041</v>
          </cell>
          <cell r="J250">
            <v>70</v>
          </cell>
          <cell r="K250">
            <v>306</v>
          </cell>
          <cell r="L250">
            <v>6077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 t="str">
            <v>0790</v>
          </cell>
          <cell r="R250" t="str">
            <v>65000</v>
          </cell>
          <cell r="S250" t="str">
            <v>200212</v>
          </cell>
          <cell r="T250" t="str">
            <v>CA01</v>
          </cell>
          <cell r="U250">
            <v>-39638.71</v>
          </cell>
          <cell r="V250" t="str">
            <v>LDB</v>
          </cell>
          <cell r="W250">
            <v>0</v>
          </cell>
          <cell r="Y250">
            <v>0</v>
          </cell>
          <cell r="Z250">
            <v>0</v>
          </cell>
          <cell r="AA250" t="str">
            <v>BCH</v>
          </cell>
          <cell r="AB250" t="str">
            <v>0023</v>
          </cell>
          <cell r="AC250" t="str">
            <v>WKS</v>
          </cell>
          <cell r="AE250" t="str">
            <v>JV#</v>
          </cell>
          <cell r="AF250" t="str">
            <v>1232</v>
          </cell>
          <cell r="AG250" t="str">
            <v>FRN</v>
          </cell>
          <cell r="AH250" t="str">
            <v>6077</v>
          </cell>
          <cell r="AI250" t="str">
            <v>RP#</v>
          </cell>
          <cell r="AJ250" t="str">
            <v>000</v>
          </cell>
          <cell r="AK250" t="str">
            <v>CTL</v>
          </cell>
          <cell r="AM250" t="str">
            <v>RF#</v>
          </cell>
          <cell r="AU250" t="str">
            <v>TO PLACE IN SERVICE</v>
          </cell>
          <cell r="AZ250" t="str">
            <v>FPL Fibernet</v>
          </cell>
        </row>
        <row r="251">
          <cell r="A251" t="str">
            <v>107100</v>
          </cell>
          <cell r="B251" t="str">
            <v>0306</v>
          </cell>
          <cell r="C251" t="str">
            <v>06001</v>
          </cell>
          <cell r="D251" t="str">
            <v>0FIBER</v>
          </cell>
          <cell r="E251" t="str">
            <v>306000</v>
          </cell>
          <cell r="F251" t="str">
            <v>0691</v>
          </cell>
          <cell r="G251" t="str">
            <v>51450</v>
          </cell>
          <cell r="H251" t="str">
            <v>A</v>
          </cell>
          <cell r="I251" t="str">
            <v>00000041</v>
          </cell>
          <cell r="J251">
            <v>60</v>
          </cell>
          <cell r="K251">
            <v>306</v>
          </cell>
          <cell r="L251">
            <v>6077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 t="str">
            <v>0691</v>
          </cell>
          <cell r="R251" t="str">
            <v>51450</v>
          </cell>
          <cell r="S251" t="str">
            <v>200212</v>
          </cell>
          <cell r="T251" t="str">
            <v>SA01</v>
          </cell>
          <cell r="U251">
            <v>178.18</v>
          </cell>
          <cell r="W251">
            <v>0</v>
          </cell>
          <cell r="Y251">
            <v>0</v>
          </cell>
          <cell r="Z251">
            <v>1</v>
          </cell>
          <cell r="AA251" t="str">
            <v>BCH</v>
          </cell>
          <cell r="AB251" t="str">
            <v>450002361</v>
          </cell>
          <cell r="AC251" t="str">
            <v>PO#</v>
          </cell>
          <cell r="AD251" t="str">
            <v>4500084513</v>
          </cell>
          <cell r="AE251" t="str">
            <v>S/R</v>
          </cell>
          <cell r="AF251" t="str">
            <v>337</v>
          </cell>
          <cell r="AI251" t="str">
            <v>PYN</v>
          </cell>
          <cell r="AJ251" t="str">
            <v>STEEL HECTOR &amp; DAVIS</v>
          </cell>
          <cell r="AK251" t="str">
            <v>VND</v>
          </cell>
          <cell r="AL251" t="str">
            <v>590702089</v>
          </cell>
          <cell r="AM251" t="str">
            <v>FAC</v>
          </cell>
          <cell r="AN251" t="str">
            <v>000</v>
          </cell>
          <cell r="AQ251" t="str">
            <v>NVD</v>
          </cell>
          <cell r="AR251" t="str">
            <v>2002-12-</v>
          </cell>
          <cell r="AU251" t="str">
            <v>00000000000000292106STEEL HECTOR &amp; DAVIS5000003726</v>
          </cell>
          <cell r="AV251" t="str">
            <v>WF-BATCH</v>
          </cell>
          <cell r="AW251" t="str">
            <v>000</v>
          </cell>
          <cell r="AX251" t="str">
            <v>00</v>
          </cell>
          <cell r="AY251" t="str">
            <v>0</v>
          </cell>
          <cell r="AZ251" t="str">
            <v>FPL Fibernet</v>
          </cell>
        </row>
        <row r="252">
          <cell r="A252" t="str">
            <v>107100</v>
          </cell>
          <cell r="B252" t="str">
            <v>0306</v>
          </cell>
          <cell r="C252" t="str">
            <v>06001</v>
          </cell>
          <cell r="D252" t="str">
            <v>0FIBER</v>
          </cell>
          <cell r="E252" t="str">
            <v>306000</v>
          </cell>
          <cell r="F252" t="str">
            <v>0691</v>
          </cell>
          <cell r="G252" t="str">
            <v>51450</v>
          </cell>
          <cell r="H252" t="str">
            <v>A</v>
          </cell>
          <cell r="I252" t="str">
            <v>00000041</v>
          </cell>
          <cell r="J252">
            <v>60</v>
          </cell>
          <cell r="K252">
            <v>306</v>
          </cell>
          <cell r="L252">
            <v>6077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 t="str">
            <v>0691</v>
          </cell>
          <cell r="R252" t="str">
            <v>51450</v>
          </cell>
          <cell r="S252" t="str">
            <v>200212</v>
          </cell>
          <cell r="T252" t="str">
            <v>SA01</v>
          </cell>
          <cell r="U252">
            <v>259.23</v>
          </cell>
          <cell r="W252">
            <v>0</v>
          </cell>
          <cell r="Y252">
            <v>0</v>
          </cell>
          <cell r="Z252">
            <v>1</v>
          </cell>
          <cell r="AA252" t="str">
            <v>BCH</v>
          </cell>
          <cell r="AB252" t="str">
            <v>450002361</v>
          </cell>
          <cell r="AC252" t="str">
            <v>PO#</v>
          </cell>
          <cell r="AD252" t="str">
            <v>4500084513</v>
          </cell>
          <cell r="AE252" t="str">
            <v>S/R</v>
          </cell>
          <cell r="AF252" t="str">
            <v>337</v>
          </cell>
          <cell r="AI252" t="str">
            <v>PYN</v>
          </cell>
          <cell r="AJ252" t="str">
            <v>STEEL HECTOR &amp; DAVIS</v>
          </cell>
          <cell r="AK252" t="str">
            <v>VND</v>
          </cell>
          <cell r="AL252" t="str">
            <v>590702089</v>
          </cell>
          <cell r="AM252" t="str">
            <v>FAC</v>
          </cell>
          <cell r="AN252" t="str">
            <v>000</v>
          </cell>
          <cell r="AQ252" t="str">
            <v>NVD</v>
          </cell>
          <cell r="AR252" t="str">
            <v>2002-12-</v>
          </cell>
          <cell r="AU252" t="str">
            <v>00000000000000290525STEEL HECTOR &amp; DAVIS5000003724</v>
          </cell>
          <cell r="AV252" t="str">
            <v>WF-BATCH</v>
          </cell>
          <cell r="AW252" t="str">
            <v>000</v>
          </cell>
          <cell r="AX252" t="str">
            <v>00</v>
          </cell>
          <cell r="AY252" t="str">
            <v>0</v>
          </cell>
          <cell r="AZ252" t="str">
            <v>FPL Fibernet</v>
          </cell>
        </row>
        <row r="253">
          <cell r="A253" t="str">
            <v>107100</v>
          </cell>
          <cell r="B253" t="str">
            <v>0306</v>
          </cell>
          <cell r="C253" t="str">
            <v>06001</v>
          </cell>
          <cell r="D253" t="str">
            <v>0FIBER</v>
          </cell>
          <cell r="E253" t="str">
            <v>306000</v>
          </cell>
          <cell r="F253" t="str">
            <v>0691</v>
          </cell>
          <cell r="G253" t="str">
            <v>52450</v>
          </cell>
          <cell r="H253" t="str">
            <v>A</v>
          </cell>
          <cell r="I253" t="str">
            <v>00000041</v>
          </cell>
          <cell r="J253">
            <v>60</v>
          </cell>
          <cell r="K253">
            <v>306</v>
          </cell>
          <cell r="L253">
            <v>6077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 t="str">
            <v>0691</v>
          </cell>
          <cell r="R253" t="str">
            <v>52450</v>
          </cell>
          <cell r="S253" t="str">
            <v>200212</v>
          </cell>
          <cell r="T253" t="str">
            <v>SA01</v>
          </cell>
          <cell r="U253">
            <v>30.52</v>
          </cell>
          <cell r="W253">
            <v>0</v>
          </cell>
          <cell r="Y253">
            <v>0</v>
          </cell>
          <cell r="Z253">
            <v>0</v>
          </cell>
          <cell r="AA253" t="str">
            <v>BCH</v>
          </cell>
          <cell r="AB253" t="str">
            <v>450002361</v>
          </cell>
          <cell r="AC253" t="str">
            <v>PO#</v>
          </cell>
          <cell r="AE253" t="str">
            <v>S/R</v>
          </cell>
          <cell r="AI253" t="str">
            <v>PYN</v>
          </cell>
          <cell r="AJ253" t="str">
            <v>DARBY PEELE BOWDOIN PAYNE</v>
          </cell>
          <cell r="AK253" t="str">
            <v>VND</v>
          </cell>
          <cell r="AL253" t="str">
            <v>592135453</v>
          </cell>
          <cell r="AM253" t="str">
            <v>FAC</v>
          </cell>
          <cell r="AN253" t="str">
            <v>000</v>
          </cell>
          <cell r="AQ253" t="str">
            <v>NVD</v>
          </cell>
          <cell r="AR253" t="str">
            <v>2002-12-</v>
          </cell>
          <cell r="AU253" t="str">
            <v>FPL MATTER 42892    DARBY PEELE BOWDOIN 1900003488</v>
          </cell>
          <cell r="AV253" t="str">
            <v>WF-BATCH</v>
          </cell>
          <cell r="AW253" t="str">
            <v>000</v>
          </cell>
          <cell r="AX253" t="str">
            <v>00</v>
          </cell>
          <cell r="AY253" t="str">
            <v>0</v>
          </cell>
          <cell r="AZ253" t="str">
            <v>FPL Fibernet</v>
          </cell>
        </row>
        <row r="254">
          <cell r="A254" t="str">
            <v>107100</v>
          </cell>
          <cell r="B254" t="str">
            <v>0306</v>
          </cell>
          <cell r="C254" t="str">
            <v>06001</v>
          </cell>
          <cell r="D254" t="str">
            <v>0FIBER</v>
          </cell>
          <cell r="E254" t="str">
            <v>306000</v>
          </cell>
          <cell r="F254" t="str">
            <v>0691</v>
          </cell>
          <cell r="G254" t="str">
            <v>52450</v>
          </cell>
          <cell r="H254" t="str">
            <v>A</v>
          </cell>
          <cell r="I254" t="str">
            <v>00000041</v>
          </cell>
          <cell r="J254">
            <v>60</v>
          </cell>
          <cell r="K254">
            <v>306</v>
          </cell>
          <cell r="L254">
            <v>6077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 t="str">
            <v>0691</v>
          </cell>
          <cell r="R254" t="str">
            <v>52450</v>
          </cell>
          <cell r="S254" t="str">
            <v>200212</v>
          </cell>
          <cell r="T254" t="str">
            <v>SA01</v>
          </cell>
          <cell r="U254">
            <v>80.42</v>
          </cell>
          <cell r="W254">
            <v>0</v>
          </cell>
          <cell r="Y254">
            <v>0</v>
          </cell>
          <cell r="Z254">
            <v>0</v>
          </cell>
          <cell r="AA254" t="str">
            <v>BCH</v>
          </cell>
          <cell r="AB254" t="str">
            <v>450002346</v>
          </cell>
          <cell r="AC254" t="str">
            <v>PO#</v>
          </cell>
          <cell r="AE254" t="str">
            <v>S/R</v>
          </cell>
          <cell r="AI254" t="str">
            <v>PYN</v>
          </cell>
          <cell r="AJ254" t="str">
            <v>DARBY PEELE BOWDOIN PAYNE</v>
          </cell>
          <cell r="AK254" t="str">
            <v>VND</v>
          </cell>
          <cell r="AL254" t="str">
            <v>592135453</v>
          </cell>
          <cell r="AM254" t="str">
            <v>FAC</v>
          </cell>
          <cell r="AN254" t="str">
            <v>000</v>
          </cell>
          <cell r="AQ254" t="str">
            <v>NVD</v>
          </cell>
          <cell r="AR254" t="str">
            <v>2002-11-</v>
          </cell>
          <cell r="AU254" t="str">
            <v>MATTER# 42892       DARBY PEELE BOWDOIN 1900003305</v>
          </cell>
          <cell r="AV254" t="str">
            <v>WF-BATCH</v>
          </cell>
          <cell r="AW254" t="str">
            <v>000</v>
          </cell>
          <cell r="AX254" t="str">
            <v>00</v>
          </cell>
          <cell r="AY254" t="str">
            <v>0</v>
          </cell>
          <cell r="AZ254" t="str">
            <v>FPL Fibernet</v>
          </cell>
        </row>
        <row r="255">
          <cell r="A255" t="str">
            <v>107100</v>
          </cell>
          <cell r="B255" t="str">
            <v>0306</v>
          </cell>
          <cell r="C255" t="str">
            <v>06001</v>
          </cell>
          <cell r="D255" t="str">
            <v>0FIBER</v>
          </cell>
          <cell r="E255" t="str">
            <v>306000</v>
          </cell>
          <cell r="F255" t="str">
            <v>0691</v>
          </cell>
          <cell r="G255" t="str">
            <v>52450</v>
          </cell>
          <cell r="H255" t="str">
            <v>A</v>
          </cell>
          <cell r="I255" t="str">
            <v>00000041</v>
          </cell>
          <cell r="J255">
            <v>60</v>
          </cell>
          <cell r="K255">
            <v>306</v>
          </cell>
          <cell r="L255">
            <v>6077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 t="str">
            <v>0691</v>
          </cell>
          <cell r="R255" t="str">
            <v>52450</v>
          </cell>
          <cell r="S255" t="str">
            <v>200212</v>
          </cell>
          <cell r="T255" t="str">
            <v>SA01</v>
          </cell>
          <cell r="U255">
            <v>-0.13</v>
          </cell>
          <cell r="W255">
            <v>0</v>
          </cell>
          <cell r="Y255">
            <v>0</v>
          </cell>
          <cell r="Z255">
            <v>-1</v>
          </cell>
          <cell r="AA255" t="str">
            <v>BCH</v>
          </cell>
          <cell r="AB255" t="str">
            <v>450002337</v>
          </cell>
          <cell r="AC255" t="str">
            <v>PO#</v>
          </cell>
          <cell r="AD255" t="str">
            <v>4500084513</v>
          </cell>
          <cell r="AE255" t="str">
            <v>S/R</v>
          </cell>
          <cell r="AF255" t="str">
            <v>337</v>
          </cell>
          <cell r="AI255" t="str">
            <v>PYN</v>
          </cell>
          <cell r="AJ255" t="str">
            <v>STEEL HECTOR &amp; DAVIS</v>
          </cell>
          <cell r="AK255" t="str">
            <v>VND</v>
          </cell>
          <cell r="AL255" t="str">
            <v>590702089</v>
          </cell>
          <cell r="AM255" t="str">
            <v>FAC</v>
          </cell>
          <cell r="AN255" t="str">
            <v>000</v>
          </cell>
          <cell r="AQ255" t="str">
            <v>NVD</v>
          </cell>
          <cell r="AR255" t="str">
            <v>2002-10-</v>
          </cell>
          <cell r="AU255" t="str">
            <v>STEEL HECTOR &amp; DAVISSTEEL HECTOR &amp; DAVIS0015279958</v>
          </cell>
          <cell r="AV255" t="str">
            <v>AXR0JK3</v>
          </cell>
          <cell r="AW255" t="str">
            <v>000</v>
          </cell>
          <cell r="AX255" t="str">
            <v>00</v>
          </cell>
          <cell r="AY255" t="str">
            <v>0</v>
          </cell>
          <cell r="AZ255" t="str">
            <v>FPL Fibernet</v>
          </cell>
        </row>
        <row r="256">
          <cell r="A256" t="str">
            <v>107100</v>
          </cell>
          <cell r="B256" t="str">
            <v>0306</v>
          </cell>
          <cell r="C256" t="str">
            <v>06001</v>
          </cell>
          <cell r="D256" t="str">
            <v>0FIBER</v>
          </cell>
          <cell r="E256" t="str">
            <v>306000</v>
          </cell>
          <cell r="F256" t="str">
            <v>0691</v>
          </cell>
          <cell r="G256" t="str">
            <v>65000</v>
          </cell>
          <cell r="H256" t="str">
            <v>A</v>
          </cell>
          <cell r="I256" t="str">
            <v>00000041</v>
          </cell>
          <cell r="J256">
            <v>60</v>
          </cell>
          <cell r="K256">
            <v>306</v>
          </cell>
          <cell r="L256">
            <v>6077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 t="str">
            <v>0691</v>
          </cell>
          <cell r="R256" t="str">
            <v>65000</v>
          </cell>
          <cell r="S256" t="str">
            <v>200212</v>
          </cell>
          <cell r="T256" t="str">
            <v>CA01</v>
          </cell>
          <cell r="U256">
            <v>9261.9</v>
          </cell>
          <cell r="V256" t="str">
            <v>LDB</v>
          </cell>
          <cell r="W256">
            <v>0</v>
          </cell>
          <cell r="Y256">
            <v>0</v>
          </cell>
          <cell r="Z256">
            <v>0</v>
          </cell>
          <cell r="AA256" t="str">
            <v>BCH</v>
          </cell>
          <cell r="AB256" t="str">
            <v>0031</v>
          </cell>
          <cell r="AC256" t="str">
            <v>WKS</v>
          </cell>
          <cell r="AE256" t="str">
            <v>JV#</v>
          </cell>
          <cell r="AF256" t="str">
            <v>1231</v>
          </cell>
          <cell r="AG256" t="str">
            <v>FRN</v>
          </cell>
          <cell r="AH256" t="str">
            <v>6077</v>
          </cell>
          <cell r="AI256" t="str">
            <v>RP#</v>
          </cell>
          <cell r="AJ256" t="str">
            <v>000</v>
          </cell>
          <cell r="AK256" t="str">
            <v>CTL</v>
          </cell>
          <cell r="AM256" t="str">
            <v>RF#</v>
          </cell>
          <cell r="AU256" t="str">
            <v>ACCRUE BOIES, SCHILLER</v>
          </cell>
          <cell r="AZ256" t="str">
            <v>FPL Fibernet</v>
          </cell>
        </row>
        <row r="257">
          <cell r="A257" t="str">
            <v>107100</v>
          </cell>
          <cell r="B257" t="str">
            <v>0382</v>
          </cell>
          <cell r="C257" t="str">
            <v>06001</v>
          </cell>
          <cell r="D257" t="str">
            <v>0OTHER</v>
          </cell>
          <cell r="E257" t="str">
            <v>382000</v>
          </cell>
          <cell r="F257" t="str">
            <v>0803</v>
          </cell>
          <cell r="G257" t="str">
            <v>36000</v>
          </cell>
          <cell r="H257" t="str">
            <v>A</v>
          </cell>
          <cell r="I257" t="str">
            <v>00000041</v>
          </cell>
          <cell r="J257">
            <v>68</v>
          </cell>
          <cell r="K257">
            <v>382</v>
          </cell>
          <cell r="L257">
            <v>6077</v>
          </cell>
          <cell r="M257">
            <v>107</v>
          </cell>
          <cell r="N257">
            <v>10</v>
          </cell>
          <cell r="O257">
            <v>0</v>
          </cell>
          <cell r="P257">
            <v>107.1</v>
          </cell>
          <cell r="Q257" t="str">
            <v>0803</v>
          </cell>
          <cell r="R257" t="str">
            <v>36000</v>
          </cell>
          <cell r="S257" t="str">
            <v>200212</v>
          </cell>
          <cell r="T257" t="str">
            <v>PY42</v>
          </cell>
          <cell r="U257">
            <v>201.95</v>
          </cell>
          <cell r="V257" t="str">
            <v>LDB</v>
          </cell>
          <cell r="W257">
            <v>0</v>
          </cell>
          <cell r="X257" t="str">
            <v>SHR</v>
          </cell>
          <cell r="Y257">
            <v>4</v>
          </cell>
          <cell r="Z257">
            <v>4</v>
          </cell>
          <cell r="AA257" t="str">
            <v>PYP</v>
          </cell>
          <cell r="AB257" t="str">
            <v xml:space="preserve"> 0000026</v>
          </cell>
          <cell r="AC257" t="str">
            <v>PYL</v>
          </cell>
          <cell r="AD257" t="str">
            <v>004399</v>
          </cell>
          <cell r="AE257" t="str">
            <v>EMP</v>
          </cell>
          <cell r="AF257" t="str">
            <v>40663</v>
          </cell>
          <cell r="AG257" t="str">
            <v>JUL</v>
          </cell>
          <cell r="AH257" t="str">
            <v xml:space="preserve"> 000.00</v>
          </cell>
          <cell r="AI257" t="str">
            <v>BCH</v>
          </cell>
          <cell r="AJ257" t="str">
            <v>500</v>
          </cell>
          <cell r="AK257" t="str">
            <v>CLS</v>
          </cell>
          <cell r="AL257" t="str">
            <v>1RB8</v>
          </cell>
          <cell r="AM257" t="str">
            <v>DTA</v>
          </cell>
          <cell r="AN257" t="str">
            <v xml:space="preserve"> 00000000000.00</v>
          </cell>
          <cell r="AO257" t="str">
            <v>DTH</v>
          </cell>
          <cell r="AP257" t="str">
            <v xml:space="preserve"> 00000000000.00</v>
          </cell>
          <cell r="AV257" t="str">
            <v>000000000</v>
          </cell>
          <cell r="AW257" t="str">
            <v>000</v>
          </cell>
          <cell r="AX257" t="str">
            <v>00</v>
          </cell>
          <cell r="AY257" t="str">
            <v>0</v>
          </cell>
          <cell r="AZ257" t="str">
            <v>FPL Fibernet</v>
          </cell>
        </row>
        <row r="258">
          <cell r="A258" t="str">
            <v>107100</v>
          </cell>
          <cell r="B258" t="str">
            <v>0382</v>
          </cell>
          <cell r="C258" t="str">
            <v>06001</v>
          </cell>
          <cell r="D258" t="str">
            <v>0OTHER</v>
          </cell>
          <cell r="E258" t="str">
            <v>382000</v>
          </cell>
          <cell r="F258" t="str">
            <v>0803</v>
          </cell>
          <cell r="G258" t="str">
            <v>36000</v>
          </cell>
          <cell r="H258" t="str">
            <v>A</v>
          </cell>
          <cell r="I258" t="str">
            <v>00000041</v>
          </cell>
          <cell r="J258">
            <v>68</v>
          </cell>
          <cell r="K258">
            <v>382</v>
          </cell>
          <cell r="L258">
            <v>6077</v>
          </cell>
          <cell r="M258">
            <v>107</v>
          </cell>
          <cell r="N258">
            <v>10</v>
          </cell>
          <cell r="O258">
            <v>0</v>
          </cell>
          <cell r="P258">
            <v>107.1</v>
          </cell>
          <cell r="Q258" t="str">
            <v>0803</v>
          </cell>
          <cell r="R258" t="str">
            <v>36000</v>
          </cell>
          <cell r="S258" t="str">
            <v>200212</v>
          </cell>
          <cell r="T258" t="str">
            <v>PY42</v>
          </cell>
          <cell r="U258">
            <v>807.8</v>
          </cell>
          <cell r="V258" t="str">
            <v>LDB</v>
          </cell>
          <cell r="W258">
            <v>0</v>
          </cell>
          <cell r="X258" t="str">
            <v>SHR</v>
          </cell>
          <cell r="Y258">
            <v>16</v>
          </cell>
          <cell r="Z258">
            <v>16</v>
          </cell>
          <cell r="AA258" t="str">
            <v>PYP</v>
          </cell>
          <cell r="AB258" t="str">
            <v xml:space="preserve"> 0000025</v>
          </cell>
          <cell r="AC258" t="str">
            <v>PYL</v>
          </cell>
          <cell r="AD258" t="str">
            <v>004399</v>
          </cell>
          <cell r="AE258" t="str">
            <v>EMP</v>
          </cell>
          <cell r="AF258" t="str">
            <v>40663</v>
          </cell>
          <cell r="AG258" t="str">
            <v>JUL</v>
          </cell>
          <cell r="AH258" t="str">
            <v xml:space="preserve"> 000.00</v>
          </cell>
          <cell r="AI258" t="str">
            <v>BCH</v>
          </cell>
          <cell r="AJ258" t="str">
            <v>500</v>
          </cell>
          <cell r="AK258" t="str">
            <v>CLS</v>
          </cell>
          <cell r="AL258" t="str">
            <v>1RB8</v>
          </cell>
          <cell r="AM258" t="str">
            <v>DTA</v>
          </cell>
          <cell r="AN258" t="str">
            <v xml:space="preserve"> 00000000000.00</v>
          </cell>
          <cell r="AO258" t="str">
            <v>DTH</v>
          </cell>
          <cell r="AP258" t="str">
            <v xml:space="preserve"> 00000000000.00</v>
          </cell>
          <cell r="AV258" t="str">
            <v>000000000</v>
          </cell>
          <cell r="AW258" t="str">
            <v>000</v>
          </cell>
          <cell r="AX258" t="str">
            <v>00</v>
          </cell>
          <cell r="AY258" t="str">
            <v>0</v>
          </cell>
          <cell r="AZ258" t="str">
            <v>FPL Fibernet</v>
          </cell>
        </row>
        <row r="259">
          <cell r="A259" t="str">
            <v>107100</v>
          </cell>
          <cell r="B259" t="str">
            <v>0312</v>
          </cell>
          <cell r="C259" t="str">
            <v>06078</v>
          </cell>
          <cell r="D259" t="str">
            <v>0FIBER</v>
          </cell>
          <cell r="E259" t="str">
            <v>312000</v>
          </cell>
          <cell r="F259" t="str">
            <v>0790</v>
          </cell>
          <cell r="G259" t="str">
            <v>65000</v>
          </cell>
          <cell r="H259" t="str">
            <v>A</v>
          </cell>
          <cell r="I259" t="str">
            <v>00000041</v>
          </cell>
          <cell r="J259">
            <v>63</v>
          </cell>
          <cell r="K259">
            <v>312</v>
          </cell>
          <cell r="L259">
            <v>6078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 t="str">
            <v>0790</v>
          </cell>
          <cell r="R259" t="str">
            <v>65000</v>
          </cell>
          <cell r="S259" t="str">
            <v>200212</v>
          </cell>
          <cell r="T259" t="str">
            <v>CA01</v>
          </cell>
          <cell r="U259">
            <v>-10000</v>
          </cell>
          <cell r="V259" t="str">
            <v>LDB</v>
          </cell>
          <cell r="W259">
            <v>0</v>
          </cell>
          <cell r="Y259">
            <v>0</v>
          </cell>
          <cell r="Z259">
            <v>0</v>
          </cell>
          <cell r="AA259" t="str">
            <v>BCH</v>
          </cell>
          <cell r="AB259" t="str">
            <v>0003</v>
          </cell>
          <cell r="AC259" t="str">
            <v>WKS</v>
          </cell>
          <cell r="AE259" t="str">
            <v>JV#</v>
          </cell>
          <cell r="AF259" t="str">
            <v>1232</v>
          </cell>
          <cell r="AG259" t="str">
            <v>FRN</v>
          </cell>
          <cell r="AH259" t="str">
            <v>6078</v>
          </cell>
          <cell r="AI259" t="str">
            <v>RP#</v>
          </cell>
          <cell r="AJ259" t="str">
            <v>000</v>
          </cell>
          <cell r="AK259" t="str">
            <v>CTL</v>
          </cell>
          <cell r="AM259" t="str">
            <v>RF#</v>
          </cell>
          <cell r="AU259" t="str">
            <v>AC-REV ACCRUAL OF OCT 02 CAPITA</v>
          </cell>
          <cell r="AZ259" t="str">
            <v>FPL Fibernet</v>
          </cell>
        </row>
        <row r="260">
          <cell r="A260" t="str">
            <v>107100</v>
          </cell>
          <cell r="B260" t="str">
            <v>0312</v>
          </cell>
          <cell r="C260" t="str">
            <v>06078</v>
          </cell>
          <cell r="D260" t="str">
            <v>0FIBER</v>
          </cell>
          <cell r="E260" t="str">
            <v>312000</v>
          </cell>
          <cell r="F260" t="str">
            <v>0803</v>
          </cell>
          <cell r="G260" t="str">
            <v>36000</v>
          </cell>
          <cell r="H260" t="str">
            <v>A</v>
          </cell>
          <cell r="I260" t="str">
            <v>00000041</v>
          </cell>
          <cell r="J260">
            <v>63</v>
          </cell>
          <cell r="K260">
            <v>312</v>
          </cell>
          <cell r="L260">
            <v>6078</v>
          </cell>
          <cell r="M260">
            <v>0</v>
          </cell>
          <cell r="N260">
            <v>0</v>
          </cell>
          <cell r="O260">
            <v>1</v>
          </cell>
          <cell r="P260">
            <v>1E-3</v>
          </cell>
          <cell r="Q260" t="str">
            <v>0803</v>
          </cell>
          <cell r="R260" t="str">
            <v>36000</v>
          </cell>
          <cell r="S260" t="str">
            <v>200212</v>
          </cell>
          <cell r="T260" t="str">
            <v>PY42</v>
          </cell>
          <cell r="U260">
            <v>37.81</v>
          </cell>
          <cell r="V260" t="str">
            <v>LDB</v>
          </cell>
          <cell r="W260">
            <v>0</v>
          </cell>
          <cell r="X260" t="str">
            <v>SHR</v>
          </cell>
          <cell r="Y260">
            <v>1</v>
          </cell>
          <cell r="Z260">
            <v>1</v>
          </cell>
          <cell r="AA260" t="str">
            <v>PYP</v>
          </cell>
          <cell r="AB260" t="str">
            <v xml:space="preserve"> 0000025</v>
          </cell>
          <cell r="AC260" t="str">
            <v>PYL</v>
          </cell>
          <cell r="AD260" t="str">
            <v>004399</v>
          </cell>
          <cell r="AE260" t="str">
            <v>EMP</v>
          </cell>
          <cell r="AF260" t="str">
            <v>80814</v>
          </cell>
          <cell r="AG260" t="str">
            <v>JUL</v>
          </cell>
          <cell r="AH260" t="str">
            <v xml:space="preserve"> 000.00</v>
          </cell>
          <cell r="AI260" t="str">
            <v>BCH</v>
          </cell>
          <cell r="AJ260" t="str">
            <v>500</v>
          </cell>
          <cell r="AK260" t="str">
            <v>CLS</v>
          </cell>
          <cell r="AL260" t="str">
            <v>R437</v>
          </cell>
          <cell r="AM260" t="str">
            <v>DTA</v>
          </cell>
          <cell r="AN260" t="str">
            <v xml:space="preserve"> 00000000000.00</v>
          </cell>
          <cell r="AO260" t="str">
            <v>DTH</v>
          </cell>
          <cell r="AP260" t="str">
            <v xml:space="preserve"> 00000000000.00</v>
          </cell>
          <cell r="AV260" t="str">
            <v>000000000</v>
          </cell>
          <cell r="AW260" t="str">
            <v>000</v>
          </cell>
          <cell r="AX260" t="str">
            <v>00</v>
          </cell>
          <cell r="AY260" t="str">
            <v>0</v>
          </cell>
          <cell r="AZ260" t="str">
            <v>FPL Fibernet</v>
          </cell>
        </row>
        <row r="261">
          <cell r="A261" t="str">
            <v>107100</v>
          </cell>
          <cell r="B261" t="str">
            <v>0312</v>
          </cell>
          <cell r="C261" t="str">
            <v>06078</v>
          </cell>
          <cell r="D261" t="str">
            <v>0FIBER</v>
          </cell>
          <cell r="E261" t="str">
            <v>312000</v>
          </cell>
          <cell r="F261" t="str">
            <v>0813</v>
          </cell>
          <cell r="G261" t="str">
            <v>51450</v>
          </cell>
          <cell r="H261" t="str">
            <v>A</v>
          </cell>
          <cell r="I261" t="str">
            <v>00000041</v>
          </cell>
          <cell r="J261">
            <v>63</v>
          </cell>
          <cell r="K261">
            <v>312</v>
          </cell>
          <cell r="L261">
            <v>6078</v>
          </cell>
          <cell r="M261">
            <v>0</v>
          </cell>
          <cell r="N261">
            <v>0</v>
          </cell>
          <cell r="O261">
            <v>1</v>
          </cell>
          <cell r="P261">
            <v>1E-3</v>
          </cell>
          <cell r="Q261" t="str">
            <v>0813</v>
          </cell>
          <cell r="R261" t="str">
            <v>51450</v>
          </cell>
          <cell r="S261" t="str">
            <v>200212</v>
          </cell>
          <cell r="T261" t="str">
            <v>SA01</v>
          </cell>
          <cell r="U261">
            <v>1845</v>
          </cell>
          <cell r="W261">
            <v>0</v>
          </cell>
          <cell r="Y261">
            <v>0</v>
          </cell>
          <cell r="Z261">
            <v>1</v>
          </cell>
          <cell r="AA261" t="str">
            <v>BCH</v>
          </cell>
          <cell r="AB261" t="str">
            <v>450002354</v>
          </cell>
          <cell r="AC261" t="str">
            <v>PO#</v>
          </cell>
          <cell r="AD261" t="str">
            <v>4500054250</v>
          </cell>
          <cell r="AE261" t="str">
            <v>S/R</v>
          </cell>
          <cell r="AF261" t="str">
            <v>337</v>
          </cell>
          <cell r="AI261" t="str">
            <v>PYN</v>
          </cell>
          <cell r="AJ261" t="str">
            <v>K NEX INC</v>
          </cell>
          <cell r="AK261" t="str">
            <v>VND</v>
          </cell>
          <cell r="AL261" t="str">
            <v>593648022</v>
          </cell>
          <cell r="AM261" t="str">
            <v>FAC</v>
          </cell>
          <cell r="AN261" t="str">
            <v>000</v>
          </cell>
          <cell r="AQ261" t="str">
            <v>NVD</v>
          </cell>
          <cell r="AR261" t="str">
            <v>2002-12-</v>
          </cell>
          <cell r="AU261" t="str">
            <v>INVOICE# 1114       K NEX INC           5000003655</v>
          </cell>
          <cell r="AV261" t="str">
            <v>WF-BATCH</v>
          </cell>
          <cell r="AW261" t="str">
            <v>000</v>
          </cell>
          <cell r="AX261" t="str">
            <v>00</v>
          </cell>
          <cell r="AY261" t="str">
            <v>0</v>
          </cell>
          <cell r="AZ261" t="str">
            <v>FPL Fibernet</v>
          </cell>
        </row>
        <row r="262">
          <cell r="A262" t="str">
            <v>107100</v>
          </cell>
          <cell r="B262" t="str">
            <v>0312</v>
          </cell>
          <cell r="C262" t="str">
            <v>06078</v>
          </cell>
          <cell r="D262" t="str">
            <v>0FIBER</v>
          </cell>
          <cell r="E262" t="str">
            <v>312000</v>
          </cell>
          <cell r="F262" t="str">
            <v>0813</v>
          </cell>
          <cell r="G262" t="str">
            <v>51450</v>
          </cell>
          <cell r="H262" t="str">
            <v>A</v>
          </cell>
          <cell r="I262" t="str">
            <v>00000041</v>
          </cell>
          <cell r="J262">
            <v>63</v>
          </cell>
          <cell r="K262">
            <v>312</v>
          </cell>
          <cell r="L262">
            <v>6078</v>
          </cell>
          <cell r="M262">
            <v>0</v>
          </cell>
          <cell r="N262">
            <v>0</v>
          </cell>
          <cell r="O262">
            <v>1</v>
          </cell>
          <cell r="P262">
            <v>1E-3</v>
          </cell>
          <cell r="Q262" t="str">
            <v>0813</v>
          </cell>
          <cell r="R262" t="str">
            <v>51450</v>
          </cell>
          <cell r="S262" t="str">
            <v>200212</v>
          </cell>
          <cell r="T262" t="str">
            <v>SA01</v>
          </cell>
          <cell r="U262">
            <v>3280</v>
          </cell>
          <cell r="W262">
            <v>0</v>
          </cell>
          <cell r="Y262">
            <v>0</v>
          </cell>
          <cell r="Z262">
            <v>1</v>
          </cell>
          <cell r="AA262" t="str">
            <v>BCH</v>
          </cell>
          <cell r="AB262" t="str">
            <v>450002354</v>
          </cell>
          <cell r="AC262" t="str">
            <v>PO#</v>
          </cell>
          <cell r="AD262" t="str">
            <v>4500054250</v>
          </cell>
          <cell r="AE262" t="str">
            <v>S/R</v>
          </cell>
          <cell r="AF262" t="str">
            <v>337</v>
          </cell>
          <cell r="AI262" t="str">
            <v>PYN</v>
          </cell>
          <cell r="AJ262" t="str">
            <v>K NEX INC</v>
          </cell>
          <cell r="AK262" t="str">
            <v>VND</v>
          </cell>
          <cell r="AL262" t="str">
            <v>593648022</v>
          </cell>
          <cell r="AM262" t="str">
            <v>FAC</v>
          </cell>
          <cell r="AN262" t="str">
            <v>000</v>
          </cell>
          <cell r="AQ262" t="str">
            <v>NVD</v>
          </cell>
          <cell r="AR262" t="str">
            <v>2002-12-</v>
          </cell>
          <cell r="AU262" t="str">
            <v>INVOICE# 1115       K NEX INC           5000003656</v>
          </cell>
          <cell r="AV262" t="str">
            <v>WF-BATCH</v>
          </cell>
          <cell r="AW262" t="str">
            <v>000</v>
          </cell>
          <cell r="AX262" t="str">
            <v>00</v>
          </cell>
          <cell r="AY262" t="str">
            <v>0</v>
          </cell>
          <cell r="AZ262" t="str">
            <v>FPL Fibernet</v>
          </cell>
        </row>
        <row r="263">
          <cell r="A263" t="str">
            <v>107100</v>
          </cell>
          <cell r="L263">
            <v>6078</v>
          </cell>
          <cell r="S263" t="str">
            <v>200212</v>
          </cell>
          <cell r="U263">
            <v>-5740</v>
          </cell>
        </row>
        <row r="264">
          <cell r="A264" t="str">
            <v>107100</v>
          </cell>
          <cell r="L264">
            <v>6078</v>
          </cell>
          <cell r="S264" t="str">
            <v>200212</v>
          </cell>
          <cell r="U264">
            <v>-100.61</v>
          </cell>
        </row>
        <row r="265">
          <cell r="A265">
            <v>107100</v>
          </cell>
          <cell r="L265">
            <v>6078</v>
          </cell>
          <cell r="S265" t="str">
            <v>200212</v>
          </cell>
          <cell r="U265">
            <v>16680.66</v>
          </cell>
        </row>
        <row r="266">
          <cell r="A266" t="str">
            <v>107100</v>
          </cell>
          <cell r="B266" t="str">
            <v>0312</v>
          </cell>
          <cell r="C266" t="str">
            <v>06600</v>
          </cell>
          <cell r="D266" t="str">
            <v>0FIBER</v>
          </cell>
          <cell r="E266" t="str">
            <v>312000</v>
          </cell>
          <cell r="F266" t="str">
            <v>0662</v>
          </cell>
          <cell r="G266" t="str">
            <v>65000</v>
          </cell>
          <cell r="H266" t="str">
            <v>A</v>
          </cell>
          <cell r="I266" t="str">
            <v>00000041</v>
          </cell>
          <cell r="J266">
            <v>63</v>
          </cell>
          <cell r="K266">
            <v>312</v>
          </cell>
          <cell r="L266">
            <v>6081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 t="str">
            <v>0662</v>
          </cell>
          <cell r="R266" t="str">
            <v>65000</v>
          </cell>
          <cell r="S266" t="str">
            <v>200212</v>
          </cell>
          <cell r="T266" t="str">
            <v>CA01</v>
          </cell>
          <cell r="U266">
            <v>999.9</v>
          </cell>
          <cell r="V266" t="str">
            <v>LDB</v>
          </cell>
          <cell r="W266">
            <v>0</v>
          </cell>
          <cell r="Y266">
            <v>0</v>
          </cell>
          <cell r="Z266">
            <v>0</v>
          </cell>
          <cell r="AA266" t="str">
            <v>BCH</v>
          </cell>
          <cell r="AB266" t="str">
            <v>0055</v>
          </cell>
          <cell r="AC266" t="str">
            <v>WKS</v>
          </cell>
          <cell r="AE266" t="str">
            <v>JV#</v>
          </cell>
          <cell r="AF266" t="str">
            <v>1232</v>
          </cell>
          <cell r="AG266" t="str">
            <v>FRN</v>
          </cell>
          <cell r="AH266" t="str">
            <v>6081</v>
          </cell>
          <cell r="AI266" t="str">
            <v>RP#</v>
          </cell>
          <cell r="AJ266" t="str">
            <v>000</v>
          </cell>
          <cell r="AK266" t="str">
            <v>CTL</v>
          </cell>
          <cell r="AM266" t="str">
            <v>RF#</v>
          </cell>
          <cell r="AU266" t="str">
            <v>GREGORY ELECTRIC</v>
          </cell>
          <cell r="AZ266" t="str">
            <v>FPL Fibernet</v>
          </cell>
        </row>
        <row r="267">
          <cell r="A267" t="str">
            <v>107100</v>
          </cell>
          <cell r="B267" t="str">
            <v>0312</v>
          </cell>
          <cell r="C267" t="str">
            <v>06600</v>
          </cell>
          <cell r="D267" t="str">
            <v>0FIBER</v>
          </cell>
          <cell r="E267" t="str">
            <v>312000</v>
          </cell>
          <cell r="F267" t="str">
            <v>0662</v>
          </cell>
          <cell r="G267" t="str">
            <v>51450</v>
          </cell>
          <cell r="H267" t="str">
            <v>A</v>
          </cell>
          <cell r="I267" t="str">
            <v>00000041</v>
          </cell>
          <cell r="J267">
            <v>60</v>
          </cell>
          <cell r="K267">
            <v>312</v>
          </cell>
          <cell r="L267">
            <v>6082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0662</v>
          </cell>
          <cell r="R267" t="str">
            <v>51450</v>
          </cell>
          <cell r="S267" t="str">
            <v>200212</v>
          </cell>
          <cell r="T267" t="str">
            <v>SA01</v>
          </cell>
          <cell r="U267">
            <v>6150</v>
          </cell>
          <cell r="W267">
            <v>0</v>
          </cell>
          <cell r="Y267">
            <v>0</v>
          </cell>
          <cell r="Z267">
            <v>1</v>
          </cell>
          <cell r="AA267" t="str">
            <v>BCH</v>
          </cell>
          <cell r="AB267" t="str">
            <v>450002361</v>
          </cell>
          <cell r="AC267" t="str">
            <v>PO#</v>
          </cell>
          <cell r="AD267" t="str">
            <v>4500054250</v>
          </cell>
          <cell r="AE267" t="str">
            <v>S/R</v>
          </cell>
          <cell r="AF267" t="str">
            <v>337</v>
          </cell>
          <cell r="AI267" t="str">
            <v>PYN</v>
          </cell>
          <cell r="AJ267" t="str">
            <v>K NEX INC</v>
          </cell>
          <cell r="AK267" t="str">
            <v>VND</v>
          </cell>
          <cell r="AL267" t="str">
            <v>593648022</v>
          </cell>
          <cell r="AM267" t="str">
            <v>FAC</v>
          </cell>
          <cell r="AN267" t="str">
            <v>000</v>
          </cell>
          <cell r="AQ267" t="str">
            <v>NVD</v>
          </cell>
          <cell r="AR267" t="str">
            <v>2002-12-</v>
          </cell>
          <cell r="AU267" t="str">
            <v>INVOICE# 1118       K NEX INC           5000003718</v>
          </cell>
          <cell r="AV267" t="str">
            <v>WF-BATCH</v>
          </cell>
          <cell r="AW267" t="str">
            <v>000</v>
          </cell>
          <cell r="AX267" t="str">
            <v>00</v>
          </cell>
          <cell r="AY267" t="str">
            <v>0</v>
          </cell>
          <cell r="AZ267" t="str">
            <v>FPL Fibernet</v>
          </cell>
        </row>
        <row r="268">
          <cell r="A268" t="str">
            <v>107100</v>
          </cell>
          <cell r="B268" t="str">
            <v>0312</v>
          </cell>
          <cell r="C268" t="str">
            <v>06600</v>
          </cell>
          <cell r="D268" t="str">
            <v>0FIBER</v>
          </cell>
          <cell r="E268" t="str">
            <v>312000</v>
          </cell>
          <cell r="F268" t="str">
            <v>0676</v>
          </cell>
          <cell r="G268" t="str">
            <v>11450</v>
          </cell>
          <cell r="H268" t="str">
            <v>A</v>
          </cell>
          <cell r="I268" t="str">
            <v>00000041</v>
          </cell>
          <cell r="J268">
            <v>60</v>
          </cell>
          <cell r="K268">
            <v>312</v>
          </cell>
          <cell r="L268">
            <v>6082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 t="str">
            <v>0676</v>
          </cell>
          <cell r="R268" t="str">
            <v>11450</v>
          </cell>
          <cell r="S268" t="str">
            <v>200212</v>
          </cell>
          <cell r="T268" t="str">
            <v>SA01</v>
          </cell>
          <cell r="U268">
            <v>1754.19</v>
          </cell>
          <cell r="V268" t="str">
            <v>LDB</v>
          </cell>
          <cell r="W268">
            <v>0</v>
          </cell>
          <cell r="Y268">
            <v>0</v>
          </cell>
          <cell r="Z268">
            <v>2</v>
          </cell>
          <cell r="AA268" t="str">
            <v>MS#</v>
          </cell>
          <cell r="AB268" t="str">
            <v xml:space="preserve">   998000426</v>
          </cell>
          <cell r="AC268" t="str">
            <v>BCH</v>
          </cell>
          <cell r="AD268" t="str">
            <v>012622</v>
          </cell>
          <cell r="AE268" t="str">
            <v>TML</v>
          </cell>
          <cell r="AF268" t="str">
            <v>12027</v>
          </cell>
          <cell r="AG268" t="str">
            <v>SRL</v>
          </cell>
          <cell r="AH268" t="str">
            <v>0368</v>
          </cell>
          <cell r="AI268" t="str">
            <v>DLV</v>
          </cell>
          <cell r="AJ268" t="str">
            <v>000</v>
          </cell>
          <cell r="AK268" t="str">
            <v>REL</v>
          </cell>
          <cell r="AL268" t="str">
            <v>000</v>
          </cell>
          <cell r="AM268" t="str">
            <v>LN#</v>
          </cell>
          <cell r="AO268" t="str">
            <v>UOI</v>
          </cell>
          <cell r="AP268" t="str">
            <v>EA</v>
          </cell>
          <cell r="AU268" t="str">
            <v>0</v>
          </cell>
          <cell r="AW268" t="str">
            <v>000</v>
          </cell>
          <cell r="AX268" t="str">
            <v>00</v>
          </cell>
          <cell r="AY268" t="str">
            <v>0</v>
          </cell>
          <cell r="AZ268" t="str">
            <v>FPL Fibernet</v>
          </cell>
        </row>
        <row r="269">
          <cell r="A269" t="str">
            <v>107100</v>
          </cell>
          <cell r="B269" t="str">
            <v>0312</v>
          </cell>
          <cell r="C269" t="str">
            <v>06600</v>
          </cell>
          <cell r="D269" t="str">
            <v>0FIBER</v>
          </cell>
          <cell r="E269" t="str">
            <v>312000</v>
          </cell>
          <cell r="F269" t="str">
            <v>0803</v>
          </cell>
          <cell r="G269" t="str">
            <v>36000</v>
          </cell>
          <cell r="H269" t="str">
            <v>A</v>
          </cell>
          <cell r="I269" t="str">
            <v>00000041</v>
          </cell>
          <cell r="J269">
            <v>60</v>
          </cell>
          <cell r="K269">
            <v>312</v>
          </cell>
          <cell r="L269">
            <v>6082</v>
          </cell>
          <cell r="M269">
            <v>107</v>
          </cell>
          <cell r="N269">
            <v>10</v>
          </cell>
          <cell r="O269">
            <v>0</v>
          </cell>
          <cell r="P269">
            <v>107.1</v>
          </cell>
          <cell r="Q269" t="str">
            <v>0803</v>
          </cell>
          <cell r="R269" t="str">
            <v>36000</v>
          </cell>
          <cell r="S269" t="str">
            <v>200212</v>
          </cell>
          <cell r="T269" t="str">
            <v>PY42</v>
          </cell>
          <cell r="U269">
            <v>75.63</v>
          </cell>
          <cell r="V269" t="str">
            <v>LDB</v>
          </cell>
          <cell r="W269">
            <v>0</v>
          </cell>
          <cell r="X269" t="str">
            <v>SHR</v>
          </cell>
          <cell r="Y269">
            <v>2</v>
          </cell>
          <cell r="Z269">
            <v>2</v>
          </cell>
          <cell r="AA269" t="str">
            <v>PYP</v>
          </cell>
          <cell r="AB269" t="str">
            <v xml:space="preserve"> 0000026</v>
          </cell>
          <cell r="AC269" t="str">
            <v>PYL</v>
          </cell>
          <cell r="AD269" t="str">
            <v>004399</v>
          </cell>
          <cell r="AE269" t="str">
            <v>EMP</v>
          </cell>
          <cell r="AF269" t="str">
            <v>80814</v>
          </cell>
          <cell r="AG269" t="str">
            <v>JUL</v>
          </cell>
          <cell r="AH269" t="str">
            <v xml:space="preserve"> 000.00</v>
          </cell>
          <cell r="AI269" t="str">
            <v>BCH</v>
          </cell>
          <cell r="AJ269" t="str">
            <v>500</v>
          </cell>
          <cell r="AK269" t="str">
            <v>CLS</v>
          </cell>
          <cell r="AL269" t="str">
            <v>R437</v>
          </cell>
          <cell r="AM269" t="str">
            <v>DTA</v>
          </cell>
          <cell r="AN269" t="str">
            <v xml:space="preserve"> 00000000000.00</v>
          </cell>
          <cell r="AO269" t="str">
            <v>DTH</v>
          </cell>
          <cell r="AP269" t="str">
            <v xml:space="preserve"> 00000000000.00</v>
          </cell>
          <cell r="AV269" t="str">
            <v>000000000</v>
          </cell>
          <cell r="AW269" t="str">
            <v>000</v>
          </cell>
          <cell r="AX269" t="str">
            <v>00</v>
          </cell>
          <cell r="AY269" t="str">
            <v>0</v>
          </cell>
          <cell r="AZ269" t="str">
            <v>FPL Fibernet</v>
          </cell>
        </row>
        <row r="270">
          <cell r="A270" t="str">
            <v>107100</v>
          </cell>
          <cell r="B270" t="str">
            <v>0312</v>
          </cell>
          <cell r="C270" t="str">
            <v>06600</v>
          </cell>
          <cell r="D270" t="str">
            <v>0FIBER</v>
          </cell>
          <cell r="E270" t="str">
            <v>312000</v>
          </cell>
          <cell r="F270" t="str">
            <v>0803</v>
          </cell>
          <cell r="G270" t="str">
            <v>36000</v>
          </cell>
          <cell r="H270" t="str">
            <v>A</v>
          </cell>
          <cell r="I270" t="str">
            <v>00000041</v>
          </cell>
          <cell r="J270">
            <v>60</v>
          </cell>
          <cell r="K270">
            <v>312</v>
          </cell>
          <cell r="L270">
            <v>6082</v>
          </cell>
          <cell r="M270">
            <v>107</v>
          </cell>
          <cell r="N270">
            <v>10</v>
          </cell>
          <cell r="O270">
            <v>0</v>
          </cell>
          <cell r="P270">
            <v>107.1</v>
          </cell>
          <cell r="Q270" t="str">
            <v>0803</v>
          </cell>
          <cell r="R270" t="str">
            <v>36000</v>
          </cell>
          <cell r="S270" t="str">
            <v>200212</v>
          </cell>
          <cell r="T270" t="str">
            <v>PY42</v>
          </cell>
          <cell r="U270">
            <v>109.61</v>
          </cell>
          <cell r="V270" t="str">
            <v>LDB</v>
          </cell>
          <cell r="W270">
            <v>0</v>
          </cell>
          <cell r="X270" t="str">
            <v>SHR</v>
          </cell>
          <cell r="Y270">
            <v>3</v>
          </cell>
          <cell r="Z270">
            <v>3</v>
          </cell>
          <cell r="AA270" t="str">
            <v>PYP</v>
          </cell>
          <cell r="AB270" t="str">
            <v xml:space="preserve"> 0000026</v>
          </cell>
          <cell r="AC270" t="str">
            <v>PYL</v>
          </cell>
          <cell r="AD270" t="str">
            <v>004382</v>
          </cell>
          <cell r="AE270" t="str">
            <v>EMP</v>
          </cell>
          <cell r="AF270" t="str">
            <v>90017</v>
          </cell>
          <cell r="AG270" t="str">
            <v>JUL</v>
          </cell>
          <cell r="AH270" t="str">
            <v xml:space="preserve"> 000.00</v>
          </cell>
          <cell r="AI270" t="str">
            <v>BCH</v>
          </cell>
          <cell r="AJ270" t="str">
            <v>500</v>
          </cell>
          <cell r="AK270" t="str">
            <v>CLS</v>
          </cell>
          <cell r="AL270" t="str">
            <v>R449</v>
          </cell>
          <cell r="AM270" t="str">
            <v>DTA</v>
          </cell>
          <cell r="AN270" t="str">
            <v xml:space="preserve"> 00000000000.00</v>
          </cell>
          <cell r="AO270" t="str">
            <v>DTH</v>
          </cell>
          <cell r="AP270" t="str">
            <v xml:space="preserve"> 00000000000.00</v>
          </cell>
          <cell r="AV270" t="str">
            <v>000000000</v>
          </cell>
          <cell r="AW270" t="str">
            <v>000</v>
          </cell>
          <cell r="AX270" t="str">
            <v>00</v>
          </cell>
          <cell r="AY270" t="str">
            <v>0</v>
          </cell>
          <cell r="AZ270" t="str">
            <v>FPL Fibernet</v>
          </cell>
        </row>
        <row r="271">
          <cell r="A271" t="str">
            <v>107100</v>
          </cell>
          <cell r="B271" t="str">
            <v>0312</v>
          </cell>
          <cell r="C271" t="str">
            <v>06600</v>
          </cell>
          <cell r="D271" t="str">
            <v>0FIBER</v>
          </cell>
          <cell r="E271" t="str">
            <v>312000</v>
          </cell>
          <cell r="F271" t="str">
            <v>0803</v>
          </cell>
          <cell r="G271" t="str">
            <v>36000</v>
          </cell>
          <cell r="H271" t="str">
            <v>A</v>
          </cell>
          <cell r="I271" t="str">
            <v>00000041</v>
          </cell>
          <cell r="J271">
            <v>60</v>
          </cell>
          <cell r="K271">
            <v>312</v>
          </cell>
          <cell r="L271">
            <v>6082</v>
          </cell>
          <cell r="M271">
            <v>107</v>
          </cell>
          <cell r="N271">
            <v>10</v>
          </cell>
          <cell r="O271">
            <v>0</v>
          </cell>
          <cell r="P271">
            <v>107.1</v>
          </cell>
          <cell r="Q271" t="str">
            <v>0803</v>
          </cell>
          <cell r="R271" t="str">
            <v>36000</v>
          </cell>
          <cell r="S271" t="str">
            <v>200212</v>
          </cell>
          <cell r="T271" t="str">
            <v>PY42</v>
          </cell>
          <cell r="U271">
            <v>146.15</v>
          </cell>
          <cell r="V271" t="str">
            <v>LDB</v>
          </cell>
          <cell r="W271">
            <v>0</v>
          </cell>
          <cell r="X271" t="str">
            <v>SHR</v>
          </cell>
          <cell r="Y271">
            <v>4</v>
          </cell>
          <cell r="Z271">
            <v>4</v>
          </cell>
          <cell r="AA271" t="str">
            <v>PYP</v>
          </cell>
          <cell r="AB271" t="str">
            <v xml:space="preserve"> 0000025</v>
          </cell>
          <cell r="AC271" t="str">
            <v>PYL</v>
          </cell>
          <cell r="AD271" t="str">
            <v>004382</v>
          </cell>
          <cell r="AE271" t="str">
            <v>EMP</v>
          </cell>
          <cell r="AF271" t="str">
            <v>90017</v>
          </cell>
          <cell r="AG271" t="str">
            <v>JUL</v>
          </cell>
          <cell r="AH271" t="str">
            <v xml:space="preserve"> 000.00</v>
          </cell>
          <cell r="AI271" t="str">
            <v>BCH</v>
          </cell>
          <cell r="AJ271" t="str">
            <v>500</v>
          </cell>
          <cell r="AK271" t="str">
            <v>CLS</v>
          </cell>
          <cell r="AL271" t="str">
            <v>R449</v>
          </cell>
          <cell r="AM271" t="str">
            <v>DTA</v>
          </cell>
          <cell r="AN271" t="str">
            <v xml:space="preserve"> 00000000000.00</v>
          </cell>
          <cell r="AO271" t="str">
            <v>DTH</v>
          </cell>
          <cell r="AP271" t="str">
            <v xml:space="preserve"> 00000000000.00</v>
          </cell>
          <cell r="AV271" t="str">
            <v>000000000</v>
          </cell>
          <cell r="AW271" t="str">
            <v>000</v>
          </cell>
          <cell r="AX271" t="str">
            <v>00</v>
          </cell>
          <cell r="AY271" t="str">
            <v>0</v>
          </cell>
          <cell r="AZ271" t="str">
            <v>FPL Fibernet</v>
          </cell>
        </row>
        <row r="272">
          <cell r="A272" t="str">
            <v>107100</v>
          </cell>
          <cell r="B272" t="str">
            <v>0312</v>
          </cell>
          <cell r="C272" t="str">
            <v>06600</v>
          </cell>
          <cell r="D272" t="str">
            <v>0FIBER</v>
          </cell>
          <cell r="E272" t="str">
            <v>312000</v>
          </cell>
          <cell r="F272" t="str">
            <v>0803</v>
          </cell>
          <cell r="G272" t="str">
            <v>36000</v>
          </cell>
          <cell r="H272" t="str">
            <v>A</v>
          </cell>
          <cell r="I272" t="str">
            <v>00000041</v>
          </cell>
          <cell r="J272">
            <v>60</v>
          </cell>
          <cell r="K272">
            <v>312</v>
          </cell>
          <cell r="L272">
            <v>6082</v>
          </cell>
          <cell r="M272">
            <v>107</v>
          </cell>
          <cell r="N272">
            <v>10</v>
          </cell>
          <cell r="O272">
            <v>0</v>
          </cell>
          <cell r="P272">
            <v>107.1</v>
          </cell>
          <cell r="Q272" t="str">
            <v>0803</v>
          </cell>
          <cell r="R272" t="str">
            <v>36000</v>
          </cell>
          <cell r="S272" t="str">
            <v>200212</v>
          </cell>
          <cell r="T272" t="str">
            <v>PY42</v>
          </cell>
          <cell r="U272">
            <v>189.06</v>
          </cell>
          <cell r="V272" t="str">
            <v>LDB</v>
          </cell>
          <cell r="W272">
            <v>0</v>
          </cell>
          <cell r="X272" t="str">
            <v>SHR</v>
          </cell>
          <cell r="Y272">
            <v>5</v>
          </cell>
          <cell r="Z272">
            <v>5</v>
          </cell>
          <cell r="AA272" t="str">
            <v>PYP</v>
          </cell>
          <cell r="AB272" t="str">
            <v xml:space="preserve"> 0000025</v>
          </cell>
          <cell r="AC272" t="str">
            <v>PYL</v>
          </cell>
          <cell r="AD272" t="str">
            <v>004399</v>
          </cell>
          <cell r="AE272" t="str">
            <v>EMP</v>
          </cell>
          <cell r="AF272" t="str">
            <v>80814</v>
          </cell>
          <cell r="AG272" t="str">
            <v>JUL</v>
          </cell>
          <cell r="AH272" t="str">
            <v xml:space="preserve"> 000.00</v>
          </cell>
          <cell r="AI272" t="str">
            <v>BCH</v>
          </cell>
          <cell r="AJ272" t="str">
            <v>500</v>
          </cell>
          <cell r="AK272" t="str">
            <v>CLS</v>
          </cell>
          <cell r="AL272" t="str">
            <v>R437</v>
          </cell>
          <cell r="AM272" t="str">
            <v>DTA</v>
          </cell>
          <cell r="AN272" t="str">
            <v xml:space="preserve"> 00000000000.00</v>
          </cell>
          <cell r="AO272" t="str">
            <v>DTH</v>
          </cell>
          <cell r="AP272" t="str">
            <v xml:space="preserve"> 00000000000.00</v>
          </cell>
          <cell r="AV272" t="str">
            <v>000000000</v>
          </cell>
          <cell r="AW272" t="str">
            <v>000</v>
          </cell>
          <cell r="AX272" t="str">
            <v>00</v>
          </cell>
          <cell r="AY272" t="str">
            <v>0</v>
          </cell>
          <cell r="AZ272" t="str">
            <v>FPL Fibernet</v>
          </cell>
        </row>
        <row r="273">
          <cell r="A273" t="str">
            <v>107100</v>
          </cell>
          <cell r="B273" t="str">
            <v>0385</v>
          </cell>
          <cell r="C273" t="str">
            <v>06600</v>
          </cell>
          <cell r="D273" t="str">
            <v>0FIBER</v>
          </cell>
          <cell r="E273" t="str">
            <v>385000</v>
          </cell>
          <cell r="F273" t="str">
            <v>0646</v>
          </cell>
          <cell r="G273" t="str">
            <v>52450</v>
          </cell>
          <cell r="H273" t="str">
            <v>A</v>
          </cell>
          <cell r="I273" t="str">
            <v>00000041</v>
          </cell>
          <cell r="J273">
            <v>60</v>
          </cell>
          <cell r="K273">
            <v>385</v>
          </cell>
          <cell r="L273">
            <v>6082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 t="str">
            <v>0646</v>
          </cell>
          <cell r="R273" t="str">
            <v>52450</v>
          </cell>
          <cell r="S273" t="str">
            <v>200212</v>
          </cell>
          <cell r="T273" t="str">
            <v>SA01</v>
          </cell>
          <cell r="U273">
            <v>106.95</v>
          </cell>
          <cell r="W273">
            <v>0</v>
          </cell>
          <cell r="Y273">
            <v>0</v>
          </cell>
          <cell r="Z273">
            <v>0</v>
          </cell>
          <cell r="AA273" t="str">
            <v>BCH</v>
          </cell>
          <cell r="AB273" t="str">
            <v>450002343</v>
          </cell>
          <cell r="AC273" t="str">
            <v>PO#</v>
          </cell>
          <cell r="AE273" t="str">
            <v>S/R</v>
          </cell>
          <cell r="AI273" t="str">
            <v>PYN</v>
          </cell>
          <cell r="AJ273" t="str">
            <v>CAJIGAS R C</v>
          </cell>
          <cell r="AK273" t="str">
            <v>VND</v>
          </cell>
          <cell r="AL273" t="str">
            <v>264370702</v>
          </cell>
          <cell r="AM273" t="str">
            <v>FAC</v>
          </cell>
          <cell r="AN273" t="str">
            <v>000</v>
          </cell>
          <cell r="AQ273" t="str">
            <v>NVD</v>
          </cell>
          <cell r="AR273" t="str">
            <v>2002-11-</v>
          </cell>
          <cell r="AU273" t="str">
            <v>R CAJIGAS MILEAGE   CAJIGAS R C         1900003288</v>
          </cell>
          <cell r="AV273" t="str">
            <v>WF-BATCH</v>
          </cell>
          <cell r="AW273" t="str">
            <v>000</v>
          </cell>
          <cell r="AX273" t="str">
            <v>00</v>
          </cell>
          <cell r="AY273" t="str">
            <v>0</v>
          </cell>
          <cell r="AZ273" t="str">
            <v>FPL Fibernet</v>
          </cell>
        </row>
        <row r="274">
          <cell r="A274" t="str">
            <v>107100</v>
          </cell>
          <cell r="B274" t="str">
            <v>0314</v>
          </cell>
          <cell r="C274" t="str">
            <v>06080</v>
          </cell>
          <cell r="D274" t="str">
            <v>0FIBER</v>
          </cell>
          <cell r="E274" t="str">
            <v>314000</v>
          </cell>
          <cell r="F274" t="str">
            <v>0790</v>
          </cell>
          <cell r="G274" t="str">
            <v>65000</v>
          </cell>
          <cell r="H274" t="str">
            <v>A</v>
          </cell>
          <cell r="I274" t="str">
            <v>00000041</v>
          </cell>
          <cell r="J274">
            <v>63</v>
          </cell>
          <cell r="K274">
            <v>314</v>
          </cell>
          <cell r="L274">
            <v>6119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 t="str">
            <v>0790</v>
          </cell>
          <cell r="R274" t="str">
            <v>65000</v>
          </cell>
          <cell r="S274" t="str">
            <v>200212</v>
          </cell>
          <cell r="T274" t="str">
            <v>CA01</v>
          </cell>
          <cell r="U274">
            <v>61008.63</v>
          </cell>
          <cell r="V274" t="str">
            <v>LDB</v>
          </cell>
          <cell r="W274">
            <v>0</v>
          </cell>
          <cell r="Y274">
            <v>0</v>
          </cell>
          <cell r="Z274">
            <v>0</v>
          </cell>
          <cell r="AA274" t="str">
            <v>BCH</v>
          </cell>
          <cell r="AB274" t="str">
            <v>0015</v>
          </cell>
          <cell r="AC274" t="str">
            <v>WKS</v>
          </cell>
          <cell r="AE274" t="str">
            <v>JV#</v>
          </cell>
          <cell r="AF274" t="str">
            <v>1232</v>
          </cell>
          <cell r="AG274" t="str">
            <v>FRN</v>
          </cell>
          <cell r="AH274" t="str">
            <v>6119</v>
          </cell>
          <cell r="AI274" t="str">
            <v>RP#</v>
          </cell>
          <cell r="AJ274" t="str">
            <v>000</v>
          </cell>
          <cell r="AK274" t="str">
            <v>CTL</v>
          </cell>
          <cell r="AM274" t="str">
            <v>RF#</v>
          </cell>
          <cell r="AU274" t="str">
            <v>ACCRUAL OF DEC 02 CAPITAL</v>
          </cell>
          <cell r="AZ274" t="str">
            <v>FPL Fibernet</v>
          </cell>
        </row>
        <row r="275">
          <cell r="A275" t="str">
            <v>107100</v>
          </cell>
          <cell r="B275" t="str">
            <v>0385</v>
          </cell>
          <cell r="C275" t="str">
            <v>06124</v>
          </cell>
          <cell r="D275" t="str">
            <v>0FIBER</v>
          </cell>
          <cell r="E275" t="str">
            <v>385000</v>
          </cell>
          <cell r="F275" t="str">
            <v>0803</v>
          </cell>
          <cell r="G275" t="str">
            <v>36000</v>
          </cell>
          <cell r="H275" t="str">
            <v>A</v>
          </cell>
          <cell r="I275" t="str">
            <v>00000041</v>
          </cell>
          <cell r="J275">
            <v>60</v>
          </cell>
          <cell r="K275">
            <v>385</v>
          </cell>
          <cell r="L275">
            <v>6124</v>
          </cell>
          <cell r="M275">
            <v>107</v>
          </cell>
          <cell r="N275">
            <v>10</v>
          </cell>
          <cell r="O275">
            <v>0</v>
          </cell>
          <cell r="P275">
            <v>107.1</v>
          </cell>
          <cell r="Q275" t="str">
            <v>0803</v>
          </cell>
          <cell r="R275" t="str">
            <v>36000</v>
          </cell>
          <cell r="S275" t="str">
            <v>200212</v>
          </cell>
          <cell r="T275" t="str">
            <v>PY42</v>
          </cell>
          <cell r="U275">
            <v>72.13</v>
          </cell>
          <cell r="V275" t="str">
            <v>LDB</v>
          </cell>
          <cell r="W275">
            <v>0</v>
          </cell>
          <cell r="X275" t="str">
            <v>SHR</v>
          </cell>
          <cell r="Y275">
            <v>2</v>
          </cell>
          <cell r="Z275">
            <v>2</v>
          </cell>
          <cell r="AA275" t="str">
            <v>PYP</v>
          </cell>
          <cell r="AB275" t="str">
            <v xml:space="preserve"> 0000026</v>
          </cell>
          <cell r="AC275" t="str">
            <v>PYL</v>
          </cell>
          <cell r="AD275" t="str">
            <v>004367</v>
          </cell>
          <cell r="AE275" t="str">
            <v>EMP</v>
          </cell>
          <cell r="AF275" t="str">
            <v>86996</v>
          </cell>
          <cell r="AG275" t="str">
            <v>JUL</v>
          </cell>
          <cell r="AH275" t="str">
            <v xml:space="preserve"> 000.00</v>
          </cell>
          <cell r="AI275" t="str">
            <v>BCH</v>
          </cell>
          <cell r="AJ275" t="str">
            <v>500</v>
          </cell>
          <cell r="AK275" t="str">
            <v>CLS</v>
          </cell>
          <cell r="AL275" t="str">
            <v>R234</v>
          </cell>
          <cell r="AM275" t="str">
            <v>DTA</v>
          </cell>
          <cell r="AN275" t="str">
            <v xml:space="preserve"> 00000000000.00</v>
          </cell>
          <cell r="AO275" t="str">
            <v>DTH</v>
          </cell>
          <cell r="AP275" t="str">
            <v xml:space="preserve"> 00000000000.00</v>
          </cell>
          <cell r="AV275" t="str">
            <v>000000000</v>
          </cell>
          <cell r="AW275" t="str">
            <v>000</v>
          </cell>
          <cell r="AX275" t="str">
            <v>00</v>
          </cell>
          <cell r="AY275" t="str">
            <v>0</v>
          </cell>
          <cell r="AZ275" t="str">
            <v>FPL Fibernet</v>
          </cell>
        </row>
        <row r="276">
          <cell r="A276" t="str">
            <v>107100</v>
          </cell>
          <cell r="B276" t="str">
            <v>0385</v>
          </cell>
          <cell r="C276" t="str">
            <v>06124</v>
          </cell>
          <cell r="D276" t="str">
            <v>0FIBER</v>
          </cell>
          <cell r="E276" t="str">
            <v>385000</v>
          </cell>
          <cell r="F276" t="str">
            <v>0803</v>
          </cell>
          <cell r="G276" t="str">
            <v>36000</v>
          </cell>
          <cell r="H276" t="str">
            <v>A</v>
          </cell>
          <cell r="I276" t="str">
            <v>00000041</v>
          </cell>
          <cell r="J276">
            <v>60</v>
          </cell>
          <cell r="K276">
            <v>385</v>
          </cell>
          <cell r="L276">
            <v>6124</v>
          </cell>
          <cell r="M276">
            <v>107</v>
          </cell>
          <cell r="N276">
            <v>10</v>
          </cell>
          <cell r="O276">
            <v>0</v>
          </cell>
          <cell r="P276">
            <v>107.1</v>
          </cell>
          <cell r="Q276" t="str">
            <v>0803</v>
          </cell>
          <cell r="R276" t="str">
            <v>36000</v>
          </cell>
          <cell r="S276" t="str">
            <v>200212</v>
          </cell>
          <cell r="T276" t="str">
            <v>PY42</v>
          </cell>
          <cell r="U276">
            <v>144.25</v>
          </cell>
          <cell r="V276" t="str">
            <v>LDB</v>
          </cell>
          <cell r="W276">
            <v>0</v>
          </cell>
          <cell r="X276" t="str">
            <v>SHR</v>
          </cell>
          <cell r="Y276">
            <v>4</v>
          </cell>
          <cell r="Z276">
            <v>4</v>
          </cell>
          <cell r="AA276" t="str">
            <v>PYP</v>
          </cell>
          <cell r="AB276" t="str">
            <v xml:space="preserve"> 0000025</v>
          </cell>
          <cell r="AC276" t="str">
            <v>PYL</v>
          </cell>
          <cell r="AD276" t="str">
            <v>004367</v>
          </cell>
          <cell r="AE276" t="str">
            <v>EMP</v>
          </cell>
          <cell r="AF276" t="str">
            <v>86996</v>
          </cell>
          <cell r="AG276" t="str">
            <v>JUL</v>
          </cell>
          <cell r="AH276" t="str">
            <v xml:space="preserve"> 000.00</v>
          </cell>
          <cell r="AI276" t="str">
            <v>BCH</v>
          </cell>
          <cell r="AJ276" t="str">
            <v>500</v>
          </cell>
          <cell r="AK276" t="str">
            <v>CLS</v>
          </cell>
          <cell r="AL276" t="str">
            <v>R234</v>
          </cell>
          <cell r="AM276" t="str">
            <v>DTA</v>
          </cell>
          <cell r="AN276" t="str">
            <v xml:space="preserve"> 00000000000.00</v>
          </cell>
          <cell r="AO276" t="str">
            <v>DTH</v>
          </cell>
          <cell r="AP276" t="str">
            <v xml:space="preserve"> 00000000000.00</v>
          </cell>
          <cell r="AV276" t="str">
            <v>000000000</v>
          </cell>
          <cell r="AW276" t="str">
            <v>000</v>
          </cell>
          <cell r="AX276" t="str">
            <v>00</v>
          </cell>
          <cell r="AY276" t="str">
            <v>0</v>
          </cell>
          <cell r="AZ276" t="str">
            <v>FPL Fibernet</v>
          </cell>
        </row>
        <row r="277">
          <cell r="A277" t="str">
            <v>107100</v>
          </cell>
          <cell r="B277" t="str">
            <v>0312</v>
          </cell>
          <cell r="C277" t="str">
            <v>06125</v>
          </cell>
          <cell r="D277" t="str">
            <v>0FIBER</v>
          </cell>
          <cell r="E277" t="str">
            <v>312000</v>
          </cell>
          <cell r="F277" t="str">
            <v>0662</v>
          </cell>
          <cell r="G277" t="str">
            <v>65000</v>
          </cell>
          <cell r="H277" t="str">
            <v>A</v>
          </cell>
          <cell r="I277" t="str">
            <v>00000041</v>
          </cell>
          <cell r="J277">
            <v>63</v>
          </cell>
          <cell r="K277">
            <v>312</v>
          </cell>
          <cell r="L277">
            <v>6125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 t="str">
            <v>0662</v>
          </cell>
          <cell r="R277" t="str">
            <v>65000</v>
          </cell>
          <cell r="S277" t="str">
            <v>200212</v>
          </cell>
          <cell r="T277" t="str">
            <v>CA01</v>
          </cell>
          <cell r="U277">
            <v>410</v>
          </cell>
          <cell r="V277" t="str">
            <v>LDB</v>
          </cell>
          <cell r="W277">
            <v>0</v>
          </cell>
          <cell r="Y277">
            <v>0</v>
          </cell>
          <cell r="Z277">
            <v>0</v>
          </cell>
          <cell r="AA277" t="str">
            <v>BCH</v>
          </cell>
          <cell r="AB277" t="str">
            <v>0055</v>
          </cell>
          <cell r="AC277" t="str">
            <v>WKS</v>
          </cell>
          <cell r="AE277" t="str">
            <v>JV#</v>
          </cell>
          <cell r="AF277" t="str">
            <v>1232</v>
          </cell>
          <cell r="AG277" t="str">
            <v>FRN</v>
          </cell>
          <cell r="AH277" t="str">
            <v>6125</v>
          </cell>
          <cell r="AI277" t="str">
            <v>RP#</v>
          </cell>
          <cell r="AJ277" t="str">
            <v>000</v>
          </cell>
          <cell r="AK277" t="str">
            <v>CTL</v>
          </cell>
          <cell r="AM277" t="str">
            <v>RF#</v>
          </cell>
          <cell r="AU277" t="str">
            <v>K NEX INC</v>
          </cell>
          <cell r="AZ277" t="str">
            <v>FPL Fibernet</v>
          </cell>
        </row>
        <row r="278">
          <cell r="A278" t="str">
            <v>107100</v>
          </cell>
          <cell r="B278" t="str">
            <v>0314</v>
          </cell>
          <cell r="C278" t="str">
            <v>06002</v>
          </cell>
          <cell r="D278" t="str">
            <v>0ELECT</v>
          </cell>
          <cell r="E278" t="str">
            <v>314000</v>
          </cell>
          <cell r="F278" t="str">
            <v>0653</v>
          </cell>
          <cell r="G278" t="str">
            <v>65000</v>
          </cell>
          <cell r="H278" t="str">
            <v>A</v>
          </cell>
          <cell r="I278" t="str">
            <v>00000041</v>
          </cell>
          <cell r="J278">
            <v>66</v>
          </cell>
          <cell r="K278">
            <v>314</v>
          </cell>
          <cell r="L278">
            <v>6128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 t="str">
            <v>0653</v>
          </cell>
          <cell r="R278" t="str">
            <v>65000</v>
          </cell>
          <cell r="S278" t="str">
            <v>200212</v>
          </cell>
          <cell r="T278" t="str">
            <v>CA01</v>
          </cell>
          <cell r="U278">
            <v>-2245.8200000000002</v>
          </cell>
          <cell r="V278" t="str">
            <v>LDB</v>
          </cell>
          <cell r="W278">
            <v>0</v>
          </cell>
          <cell r="Y278">
            <v>0</v>
          </cell>
          <cell r="Z278">
            <v>0</v>
          </cell>
          <cell r="AA278" t="str">
            <v>BCH</v>
          </cell>
          <cell r="AB278" t="str">
            <v>0018</v>
          </cell>
          <cell r="AC278" t="str">
            <v>WKS</v>
          </cell>
          <cell r="AE278" t="str">
            <v>JV#</v>
          </cell>
          <cell r="AF278" t="str">
            <v>1232</v>
          </cell>
          <cell r="AG278" t="str">
            <v>FRN</v>
          </cell>
          <cell r="AH278" t="str">
            <v>6128</v>
          </cell>
          <cell r="AI278" t="str">
            <v>RP#</v>
          </cell>
          <cell r="AJ278" t="str">
            <v>000</v>
          </cell>
          <cell r="AK278" t="str">
            <v>CTL</v>
          </cell>
          <cell r="AM278" t="str">
            <v>RF#</v>
          </cell>
          <cell r="AU278" t="str">
            <v>BELLSOUTH TELECOMM</v>
          </cell>
          <cell r="AZ278" t="str">
            <v>FPL Fibernet</v>
          </cell>
        </row>
        <row r="279">
          <cell r="A279" t="str">
            <v>107100</v>
          </cell>
          <cell r="B279" t="str">
            <v>0314</v>
          </cell>
          <cell r="C279" t="str">
            <v>06002</v>
          </cell>
          <cell r="D279" t="str">
            <v>0ELECT</v>
          </cell>
          <cell r="E279" t="str">
            <v>314000</v>
          </cell>
          <cell r="F279" t="str">
            <v>0653</v>
          </cell>
          <cell r="G279" t="str">
            <v>65000</v>
          </cell>
          <cell r="H279" t="str">
            <v>A</v>
          </cell>
          <cell r="I279" t="str">
            <v>00000041</v>
          </cell>
          <cell r="J279">
            <v>66</v>
          </cell>
          <cell r="K279">
            <v>314</v>
          </cell>
          <cell r="L279">
            <v>6128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 t="str">
            <v>0653</v>
          </cell>
          <cell r="R279" t="str">
            <v>65000</v>
          </cell>
          <cell r="S279" t="str">
            <v>200212</v>
          </cell>
          <cell r="T279" t="str">
            <v>CA01</v>
          </cell>
          <cell r="U279">
            <v>-2355.84</v>
          </cell>
          <cell r="V279" t="str">
            <v>LDB</v>
          </cell>
          <cell r="W279">
            <v>0</v>
          </cell>
          <cell r="Y279">
            <v>0</v>
          </cell>
          <cell r="Z279">
            <v>0</v>
          </cell>
          <cell r="AA279" t="str">
            <v>BCH</v>
          </cell>
          <cell r="AB279" t="str">
            <v>0018</v>
          </cell>
          <cell r="AC279" t="str">
            <v>WKS</v>
          </cell>
          <cell r="AE279" t="str">
            <v>JV#</v>
          </cell>
          <cell r="AF279" t="str">
            <v>1232</v>
          </cell>
          <cell r="AG279" t="str">
            <v>FRN</v>
          </cell>
          <cell r="AH279" t="str">
            <v>6128</v>
          </cell>
          <cell r="AI279" t="str">
            <v>RP#</v>
          </cell>
          <cell r="AJ279" t="str">
            <v>000</v>
          </cell>
          <cell r="AK279" t="str">
            <v>CTL</v>
          </cell>
          <cell r="AM279" t="str">
            <v>RF#</v>
          </cell>
          <cell r="AU279" t="str">
            <v>BELLSOUTH TELECOMM</v>
          </cell>
          <cell r="AZ279" t="str">
            <v>FPL Fibernet</v>
          </cell>
        </row>
        <row r="280">
          <cell r="A280" t="str">
            <v>107100</v>
          </cell>
          <cell r="B280" t="str">
            <v>0314</v>
          </cell>
          <cell r="C280" t="str">
            <v>06002</v>
          </cell>
          <cell r="D280" t="str">
            <v>0ELECT</v>
          </cell>
          <cell r="E280" t="str">
            <v>314000</v>
          </cell>
          <cell r="F280" t="str">
            <v>0812</v>
          </cell>
          <cell r="G280" t="str">
            <v>51450</v>
          </cell>
          <cell r="H280" t="str">
            <v>A</v>
          </cell>
          <cell r="I280" t="str">
            <v>00000041</v>
          </cell>
          <cell r="J280">
            <v>66</v>
          </cell>
          <cell r="K280">
            <v>314</v>
          </cell>
          <cell r="L280">
            <v>6128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 t="str">
            <v>0812</v>
          </cell>
          <cell r="R280" t="str">
            <v>51450</v>
          </cell>
          <cell r="S280" t="str">
            <v>200212</v>
          </cell>
          <cell r="T280" t="str">
            <v>SA01</v>
          </cell>
          <cell r="U280">
            <v>2361.0700000000002</v>
          </cell>
          <cell r="W280">
            <v>0</v>
          </cell>
          <cell r="Y280">
            <v>0</v>
          </cell>
          <cell r="Z280">
            <v>1</v>
          </cell>
          <cell r="AA280" t="str">
            <v>BCH</v>
          </cell>
          <cell r="AB280" t="str">
            <v>450002339</v>
          </cell>
          <cell r="AC280" t="str">
            <v>PO#</v>
          </cell>
          <cell r="AD280" t="str">
            <v>4500021286</v>
          </cell>
          <cell r="AE280" t="str">
            <v>S/R</v>
          </cell>
          <cell r="AF280" t="str">
            <v>NET</v>
          </cell>
          <cell r="AI280" t="str">
            <v>PYN</v>
          </cell>
          <cell r="AJ280" t="str">
            <v>BELLSOUTH TELECOMMUNICATI</v>
          </cell>
          <cell r="AK280" t="str">
            <v>VND</v>
          </cell>
          <cell r="AL280" t="str">
            <v>580436120</v>
          </cell>
          <cell r="AM280" t="str">
            <v>FAC</v>
          </cell>
          <cell r="AN280" t="str">
            <v>000</v>
          </cell>
          <cell r="AQ280" t="str">
            <v>NVD</v>
          </cell>
          <cell r="AR280" t="str">
            <v>2002-12-</v>
          </cell>
          <cell r="AU280" t="str">
            <v>407 C01-0021 021    BELLSOUTH TELECOMMUN5000003511</v>
          </cell>
          <cell r="AV280" t="str">
            <v>WF-BATCH</v>
          </cell>
          <cell r="AW280" t="str">
            <v>000</v>
          </cell>
          <cell r="AX280" t="str">
            <v>00</v>
          </cell>
          <cell r="AY280" t="str">
            <v>0</v>
          </cell>
          <cell r="AZ280" t="str">
            <v>FPL Fibernet</v>
          </cell>
        </row>
        <row r="281">
          <cell r="A281" t="str">
            <v>107100</v>
          </cell>
          <cell r="B281" t="str">
            <v>0314</v>
          </cell>
          <cell r="C281" t="str">
            <v>06002</v>
          </cell>
          <cell r="D281" t="str">
            <v>0FIBER</v>
          </cell>
          <cell r="E281" t="str">
            <v>314000</v>
          </cell>
          <cell r="F281" t="str">
            <v>0662</v>
          </cell>
          <cell r="G281" t="str">
            <v>51450</v>
          </cell>
          <cell r="H281" t="str">
            <v>A</v>
          </cell>
          <cell r="I281" t="str">
            <v>00000041</v>
          </cell>
          <cell r="J281">
            <v>60</v>
          </cell>
          <cell r="K281">
            <v>314</v>
          </cell>
          <cell r="L281">
            <v>6128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 t="str">
            <v>0662</v>
          </cell>
          <cell r="R281" t="str">
            <v>51450</v>
          </cell>
          <cell r="S281" t="str">
            <v>200212</v>
          </cell>
          <cell r="T281" t="str">
            <v>SA01</v>
          </cell>
          <cell r="U281">
            <v>25480.62</v>
          </cell>
          <cell r="W281">
            <v>0</v>
          </cell>
          <cell r="Y281">
            <v>0</v>
          </cell>
          <cell r="Z281">
            <v>1</v>
          </cell>
          <cell r="AA281" t="str">
            <v>BCH</v>
          </cell>
          <cell r="AB281" t="str">
            <v>450002350</v>
          </cell>
          <cell r="AC281" t="str">
            <v>PO#</v>
          </cell>
          <cell r="AD281" t="str">
            <v>4500060439</v>
          </cell>
          <cell r="AE281" t="str">
            <v>S/R</v>
          </cell>
          <cell r="AF281" t="str">
            <v>337</v>
          </cell>
          <cell r="AI281" t="str">
            <v>PYN</v>
          </cell>
          <cell r="AJ281" t="str">
            <v>YOUNGS COMMUNICATIONS CO</v>
          </cell>
          <cell r="AK281" t="str">
            <v>VND</v>
          </cell>
          <cell r="AL281" t="str">
            <v>591398816</v>
          </cell>
          <cell r="AM281" t="str">
            <v>FAC</v>
          </cell>
          <cell r="AN281" t="str">
            <v>000</v>
          </cell>
          <cell r="AQ281" t="str">
            <v>NVD</v>
          </cell>
          <cell r="AR281" t="str">
            <v>2002-12-</v>
          </cell>
          <cell r="AU281" t="str">
            <v>INVOICE# 6716       YOUNGS COMMUNICATION5000003586</v>
          </cell>
          <cell r="AV281" t="str">
            <v>WF-BATCH</v>
          </cell>
          <cell r="AW281" t="str">
            <v>000</v>
          </cell>
          <cell r="AX281" t="str">
            <v>00</v>
          </cell>
          <cell r="AY281" t="str">
            <v>0</v>
          </cell>
          <cell r="AZ281" t="str">
            <v>FPL Fibernet</v>
          </cell>
        </row>
        <row r="282">
          <cell r="A282" t="str">
            <v>107100</v>
          </cell>
          <cell r="B282" t="str">
            <v>0314</v>
          </cell>
          <cell r="C282" t="str">
            <v>06002</v>
          </cell>
          <cell r="D282" t="str">
            <v>0FIBER</v>
          </cell>
          <cell r="E282" t="str">
            <v>314000</v>
          </cell>
          <cell r="F282" t="str">
            <v>0790</v>
          </cell>
          <cell r="G282" t="str">
            <v>65000</v>
          </cell>
          <cell r="H282" t="str">
            <v>A</v>
          </cell>
          <cell r="I282" t="str">
            <v>00000041</v>
          </cell>
          <cell r="J282">
            <v>60</v>
          </cell>
          <cell r="K282">
            <v>314</v>
          </cell>
          <cell r="L282">
            <v>6128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0790</v>
          </cell>
          <cell r="R282" t="str">
            <v>65000</v>
          </cell>
          <cell r="S282" t="str">
            <v>200212</v>
          </cell>
          <cell r="T282" t="str">
            <v>CA01</v>
          </cell>
          <cell r="U282">
            <v>-55.47</v>
          </cell>
          <cell r="V282" t="str">
            <v>LDB</v>
          </cell>
          <cell r="W282">
            <v>0</v>
          </cell>
          <cell r="Y282">
            <v>0</v>
          </cell>
          <cell r="Z282">
            <v>0</v>
          </cell>
          <cell r="AA282" t="str">
            <v>BCH</v>
          </cell>
          <cell r="AB282" t="str">
            <v>0018</v>
          </cell>
          <cell r="AC282" t="str">
            <v>WKS</v>
          </cell>
          <cell r="AE282" t="str">
            <v>JV#</v>
          </cell>
          <cell r="AF282" t="str">
            <v>1232</v>
          </cell>
          <cell r="AG282" t="str">
            <v>FRN</v>
          </cell>
          <cell r="AH282" t="str">
            <v>6128</v>
          </cell>
          <cell r="AI282" t="str">
            <v>RP#</v>
          </cell>
          <cell r="AJ282" t="str">
            <v>000</v>
          </cell>
          <cell r="AK282" t="str">
            <v>CTL</v>
          </cell>
          <cell r="AM282" t="str">
            <v>RF#</v>
          </cell>
          <cell r="AU282" t="str">
            <v>REV OCT ENG CHARGES</v>
          </cell>
          <cell r="AZ282" t="str">
            <v>FPL Fibernet</v>
          </cell>
        </row>
        <row r="283">
          <cell r="A283" t="str">
            <v>107100</v>
          </cell>
          <cell r="B283" t="str">
            <v>0314</v>
          </cell>
          <cell r="C283" t="str">
            <v>06002</v>
          </cell>
          <cell r="D283" t="str">
            <v>0FIBER</v>
          </cell>
          <cell r="E283" t="str">
            <v>314000</v>
          </cell>
          <cell r="F283" t="str">
            <v>0790</v>
          </cell>
          <cell r="G283" t="str">
            <v>65000</v>
          </cell>
          <cell r="H283" t="str">
            <v>A</v>
          </cell>
          <cell r="I283" t="str">
            <v>00000041</v>
          </cell>
          <cell r="J283">
            <v>63</v>
          </cell>
          <cell r="K283">
            <v>314</v>
          </cell>
          <cell r="L283">
            <v>6128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 t="str">
            <v>0790</v>
          </cell>
          <cell r="R283" t="str">
            <v>65000</v>
          </cell>
          <cell r="S283" t="str">
            <v>200212</v>
          </cell>
          <cell r="T283" t="str">
            <v>CA01</v>
          </cell>
          <cell r="U283">
            <v>-27969</v>
          </cell>
          <cell r="V283" t="str">
            <v>LDB</v>
          </cell>
          <cell r="W283">
            <v>0</v>
          </cell>
          <cell r="Y283">
            <v>0</v>
          </cell>
          <cell r="Z283">
            <v>0</v>
          </cell>
          <cell r="AA283" t="str">
            <v>BCH</v>
          </cell>
          <cell r="AB283" t="str">
            <v>0021</v>
          </cell>
          <cell r="AC283" t="str">
            <v>WKS</v>
          </cell>
          <cell r="AE283" t="str">
            <v>JV#</v>
          </cell>
          <cell r="AF283" t="str">
            <v>1232</v>
          </cell>
          <cell r="AG283" t="str">
            <v>FRN</v>
          </cell>
          <cell r="AH283" t="str">
            <v>6128</v>
          </cell>
          <cell r="AI283" t="str">
            <v>RP#</v>
          </cell>
          <cell r="AJ283" t="str">
            <v>000</v>
          </cell>
          <cell r="AK283" t="str">
            <v>CTL</v>
          </cell>
          <cell r="AM283" t="str">
            <v>RF#</v>
          </cell>
          <cell r="AU283" t="str">
            <v>ACCRUAL OF SEP 02 CAPITAL</v>
          </cell>
          <cell r="AZ283" t="str">
            <v>FPL Fibernet</v>
          </cell>
        </row>
        <row r="284">
          <cell r="A284" t="str">
            <v>107100</v>
          </cell>
          <cell r="B284" t="str">
            <v>0385</v>
          </cell>
          <cell r="C284" t="str">
            <v>06002</v>
          </cell>
          <cell r="D284" t="str">
            <v>0FIBER</v>
          </cell>
          <cell r="E284" t="str">
            <v>385000</v>
          </cell>
          <cell r="F284" t="str">
            <v>0803</v>
          </cell>
          <cell r="G284" t="str">
            <v>30000</v>
          </cell>
          <cell r="H284" t="str">
            <v>A</v>
          </cell>
          <cell r="I284" t="str">
            <v>00000041</v>
          </cell>
          <cell r="J284">
            <v>60</v>
          </cell>
          <cell r="K284">
            <v>385</v>
          </cell>
          <cell r="L284">
            <v>6128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 t="str">
            <v>0803</v>
          </cell>
          <cell r="R284" t="str">
            <v>30000</v>
          </cell>
          <cell r="S284" t="str">
            <v>200212</v>
          </cell>
          <cell r="T284" t="str">
            <v>CA01</v>
          </cell>
          <cell r="U284">
            <v>-702.8</v>
          </cell>
          <cell r="W284">
            <v>0</v>
          </cell>
          <cell r="Y284">
            <v>0</v>
          </cell>
          <cell r="Z284">
            <v>0</v>
          </cell>
          <cell r="AA284" t="str">
            <v>BCH</v>
          </cell>
          <cell r="AB284" t="str">
            <v>0003</v>
          </cell>
          <cell r="AC284" t="str">
            <v>PYL</v>
          </cell>
          <cell r="AD284" t="str">
            <v>000000</v>
          </cell>
          <cell r="AZ284" t="str">
            <v>FPL Fibernet</v>
          </cell>
        </row>
        <row r="285">
          <cell r="A285" t="str">
            <v>107100</v>
          </cell>
          <cell r="B285" t="str">
            <v>0385</v>
          </cell>
          <cell r="C285" t="str">
            <v>06002</v>
          </cell>
          <cell r="D285" t="str">
            <v>0FIBER</v>
          </cell>
          <cell r="E285" t="str">
            <v>385000</v>
          </cell>
          <cell r="F285" t="str">
            <v>0803</v>
          </cell>
          <cell r="G285" t="str">
            <v>36000</v>
          </cell>
          <cell r="H285" t="str">
            <v>A</v>
          </cell>
          <cell r="I285" t="str">
            <v>00000041</v>
          </cell>
          <cell r="J285">
            <v>60</v>
          </cell>
          <cell r="K285">
            <v>385</v>
          </cell>
          <cell r="L285">
            <v>6128</v>
          </cell>
          <cell r="M285">
            <v>107</v>
          </cell>
          <cell r="N285">
            <v>10</v>
          </cell>
          <cell r="O285">
            <v>0</v>
          </cell>
          <cell r="P285">
            <v>107.1</v>
          </cell>
          <cell r="Q285" t="str">
            <v>0803</v>
          </cell>
          <cell r="R285" t="str">
            <v>36000</v>
          </cell>
          <cell r="S285" t="str">
            <v>200212</v>
          </cell>
          <cell r="T285" t="str">
            <v>PY42</v>
          </cell>
          <cell r="U285">
            <v>702.8</v>
          </cell>
          <cell r="V285" t="str">
            <v>LDB</v>
          </cell>
          <cell r="W285">
            <v>0</v>
          </cell>
          <cell r="X285" t="str">
            <v>SHR</v>
          </cell>
          <cell r="Y285">
            <v>16</v>
          </cell>
          <cell r="Z285">
            <v>16</v>
          </cell>
          <cell r="AA285" t="str">
            <v>PYP</v>
          </cell>
          <cell r="AB285" t="str">
            <v xml:space="preserve"> 0000001</v>
          </cell>
          <cell r="AC285" t="str">
            <v>PYL</v>
          </cell>
          <cell r="AD285" t="str">
            <v>003054</v>
          </cell>
          <cell r="AE285" t="str">
            <v>EMP</v>
          </cell>
          <cell r="AF285" t="str">
            <v>70702</v>
          </cell>
          <cell r="AG285" t="str">
            <v>JUL</v>
          </cell>
          <cell r="AH285" t="str">
            <v xml:space="preserve"> 000.00</v>
          </cell>
          <cell r="AI285" t="str">
            <v>BCH</v>
          </cell>
          <cell r="AJ285" t="str">
            <v>500</v>
          </cell>
          <cell r="AK285" t="str">
            <v>CLS</v>
          </cell>
          <cell r="AL285" t="str">
            <v>R513</v>
          </cell>
          <cell r="AM285" t="str">
            <v>DTA</v>
          </cell>
          <cell r="AN285" t="str">
            <v xml:space="preserve"> 00000000000.00</v>
          </cell>
          <cell r="AO285" t="str">
            <v>DTH</v>
          </cell>
          <cell r="AP285" t="str">
            <v xml:space="preserve"> 00000000000.00</v>
          </cell>
          <cell r="AV285" t="str">
            <v>000000000</v>
          </cell>
          <cell r="AW285" t="str">
            <v>000</v>
          </cell>
          <cell r="AX285" t="str">
            <v>00</v>
          </cell>
          <cell r="AY285" t="str">
            <v>0</v>
          </cell>
          <cell r="AZ285" t="str">
            <v>FPL Fibernet</v>
          </cell>
        </row>
        <row r="286">
          <cell r="A286" t="str">
            <v>107100</v>
          </cell>
          <cell r="B286" t="str">
            <v>0312</v>
          </cell>
          <cell r="C286" t="str">
            <v>06134</v>
          </cell>
          <cell r="D286" t="str">
            <v>0FIBER</v>
          </cell>
          <cell r="E286" t="str">
            <v>312000</v>
          </cell>
          <cell r="F286" t="str">
            <v>0695</v>
          </cell>
          <cell r="G286" t="str">
            <v>52450</v>
          </cell>
          <cell r="H286" t="str">
            <v>A</v>
          </cell>
          <cell r="I286" t="str">
            <v>00000041</v>
          </cell>
          <cell r="J286">
            <v>60</v>
          </cell>
          <cell r="K286">
            <v>312</v>
          </cell>
          <cell r="L286">
            <v>6134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 t="str">
            <v>0695</v>
          </cell>
          <cell r="R286" t="str">
            <v>52450</v>
          </cell>
          <cell r="S286" t="str">
            <v>200212</v>
          </cell>
          <cell r="T286" t="str">
            <v>SA01</v>
          </cell>
          <cell r="U286">
            <v>-600</v>
          </cell>
          <cell r="W286">
            <v>0</v>
          </cell>
          <cell r="Y286">
            <v>0</v>
          </cell>
          <cell r="Z286">
            <v>0</v>
          </cell>
          <cell r="AA286" t="str">
            <v>BCH</v>
          </cell>
          <cell r="AB286" t="str">
            <v>450002360</v>
          </cell>
          <cell r="AC286" t="str">
            <v>PO#</v>
          </cell>
          <cell r="AE286" t="str">
            <v>S/R</v>
          </cell>
          <cell r="AI286" t="str">
            <v>PYN</v>
          </cell>
          <cell r="AJ286" t="str">
            <v>SOUTH FLORIDA WATER MGMT</v>
          </cell>
          <cell r="AK286" t="str">
            <v>VND</v>
          </cell>
          <cell r="AL286" t="str">
            <v>596015290</v>
          </cell>
          <cell r="AM286" t="str">
            <v>FAC</v>
          </cell>
          <cell r="AN286" t="str">
            <v>000</v>
          </cell>
          <cell r="AQ286" t="str">
            <v>NVD</v>
          </cell>
          <cell r="AR286" t="str">
            <v>2002-02-</v>
          </cell>
          <cell r="AU286" t="str">
            <v>LITTLE RIVER/BISCAYNSOUTH FLORIDA WATER 1700000116</v>
          </cell>
          <cell r="AV286" t="str">
            <v>MPS0JFF</v>
          </cell>
          <cell r="AW286" t="str">
            <v>000</v>
          </cell>
          <cell r="AX286" t="str">
            <v>00</v>
          </cell>
          <cell r="AY286" t="str">
            <v>0</v>
          </cell>
          <cell r="AZ286" t="str">
            <v>FPL Fibernet</v>
          </cell>
        </row>
        <row r="287">
          <cell r="A287" t="str">
            <v>107100</v>
          </cell>
          <cell r="B287" t="str">
            <v>0312</v>
          </cell>
          <cell r="C287" t="str">
            <v>06134</v>
          </cell>
          <cell r="D287" t="str">
            <v>0FIBER</v>
          </cell>
          <cell r="E287" t="str">
            <v>312000</v>
          </cell>
          <cell r="F287" t="str">
            <v>0790</v>
          </cell>
          <cell r="G287" t="str">
            <v>65000</v>
          </cell>
          <cell r="H287" t="str">
            <v>A</v>
          </cell>
          <cell r="I287" t="str">
            <v>00000041</v>
          </cell>
          <cell r="J287">
            <v>63</v>
          </cell>
          <cell r="K287">
            <v>312</v>
          </cell>
          <cell r="L287">
            <v>6134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0790</v>
          </cell>
          <cell r="R287" t="str">
            <v>65000</v>
          </cell>
          <cell r="S287" t="str">
            <v>200212</v>
          </cell>
          <cell r="T287" t="str">
            <v>CA01</v>
          </cell>
          <cell r="U287">
            <v>26139</v>
          </cell>
          <cell r="V287" t="str">
            <v>LDB</v>
          </cell>
          <cell r="W287">
            <v>0</v>
          </cell>
          <cell r="Y287">
            <v>0</v>
          </cell>
          <cell r="Z287">
            <v>0</v>
          </cell>
          <cell r="AA287" t="str">
            <v>BCH</v>
          </cell>
          <cell r="AB287" t="str">
            <v>0044</v>
          </cell>
          <cell r="AC287" t="str">
            <v>WKS</v>
          </cell>
          <cell r="AE287" t="str">
            <v>JV#</v>
          </cell>
          <cell r="AF287" t="str">
            <v>1232</v>
          </cell>
          <cell r="AG287" t="str">
            <v>FRN</v>
          </cell>
          <cell r="AH287" t="str">
            <v>6134</v>
          </cell>
          <cell r="AI287" t="str">
            <v>RP#</v>
          </cell>
          <cell r="AJ287" t="str">
            <v>000</v>
          </cell>
          <cell r="AK287" t="str">
            <v>CTL</v>
          </cell>
          <cell r="AM287" t="str">
            <v>RF#</v>
          </cell>
          <cell r="AU287" t="str">
            <v>ACCRUAL OF DEC 02 CAPITAL</v>
          </cell>
          <cell r="AZ287" t="str">
            <v>FPL Fibernet</v>
          </cell>
        </row>
        <row r="288">
          <cell r="A288" t="str">
            <v>107100</v>
          </cell>
          <cell r="B288" t="str">
            <v>0385</v>
          </cell>
          <cell r="C288" t="str">
            <v>06134</v>
          </cell>
          <cell r="D288" t="str">
            <v>0FIBER</v>
          </cell>
          <cell r="E288" t="str">
            <v>385000</v>
          </cell>
          <cell r="F288" t="str">
            <v>0802</v>
          </cell>
          <cell r="G288" t="str">
            <v>31000</v>
          </cell>
          <cell r="H288" t="str">
            <v>A</v>
          </cell>
          <cell r="I288" t="str">
            <v>00000041</v>
          </cell>
          <cell r="J288">
            <v>60</v>
          </cell>
          <cell r="K288">
            <v>385</v>
          </cell>
          <cell r="L288">
            <v>6134</v>
          </cell>
          <cell r="M288">
            <v>107</v>
          </cell>
          <cell r="N288">
            <v>10</v>
          </cell>
          <cell r="O288">
            <v>0</v>
          </cell>
          <cell r="P288">
            <v>107.1</v>
          </cell>
          <cell r="Q288" t="str">
            <v>0802</v>
          </cell>
          <cell r="R288" t="str">
            <v>31000</v>
          </cell>
          <cell r="S288" t="str">
            <v>200212</v>
          </cell>
          <cell r="T288" t="str">
            <v>PY42</v>
          </cell>
          <cell r="U288">
            <v>173.1</v>
          </cell>
          <cell r="V288" t="str">
            <v>LDB</v>
          </cell>
          <cell r="W288">
            <v>0</v>
          </cell>
          <cell r="X288" t="str">
            <v>SHR</v>
          </cell>
          <cell r="Y288">
            <v>8</v>
          </cell>
          <cell r="Z288">
            <v>8</v>
          </cell>
          <cell r="AA288" t="str">
            <v>PYP</v>
          </cell>
          <cell r="AB288" t="str">
            <v xml:space="preserve"> 0000001</v>
          </cell>
          <cell r="AC288" t="str">
            <v>PYL</v>
          </cell>
          <cell r="AD288" t="str">
            <v>003054</v>
          </cell>
          <cell r="AE288" t="str">
            <v>EMP</v>
          </cell>
          <cell r="AF288" t="str">
            <v>JULIA</v>
          </cell>
          <cell r="AG288" t="str">
            <v>JUL</v>
          </cell>
          <cell r="AH288" t="str">
            <v xml:space="preserve"> 000.00</v>
          </cell>
          <cell r="AI288" t="str">
            <v>BCH</v>
          </cell>
          <cell r="AJ288" t="str">
            <v>500</v>
          </cell>
          <cell r="AK288" t="str">
            <v>CLS</v>
          </cell>
          <cell r="AL288" t="str">
            <v>1XD9</v>
          </cell>
          <cell r="AM288" t="str">
            <v>DTA</v>
          </cell>
          <cell r="AN288" t="str">
            <v xml:space="preserve"> 00000000000.00</v>
          </cell>
          <cell r="AO288" t="str">
            <v>DTH</v>
          </cell>
          <cell r="AP288" t="str">
            <v xml:space="preserve"> 00000000000.00</v>
          </cell>
          <cell r="AV288" t="str">
            <v>000000000</v>
          </cell>
          <cell r="AW288" t="str">
            <v>000</v>
          </cell>
          <cell r="AX288" t="str">
            <v>00</v>
          </cell>
          <cell r="AY288" t="str">
            <v>0</v>
          </cell>
          <cell r="AZ288" t="str">
            <v>FPL Fibernet</v>
          </cell>
        </row>
        <row r="289">
          <cell r="A289" t="str">
            <v>107100</v>
          </cell>
          <cell r="B289" t="str">
            <v>0314</v>
          </cell>
          <cell r="C289" t="str">
            <v>06135</v>
          </cell>
          <cell r="D289" t="str">
            <v>0FIBER</v>
          </cell>
          <cell r="E289" t="str">
            <v>314000</v>
          </cell>
          <cell r="F289" t="str">
            <v>0662</v>
          </cell>
          <cell r="G289" t="str">
            <v>51450</v>
          </cell>
          <cell r="H289" t="str">
            <v>A</v>
          </cell>
          <cell r="I289" t="str">
            <v>00000041</v>
          </cell>
          <cell r="J289">
            <v>63</v>
          </cell>
          <cell r="K289">
            <v>314</v>
          </cell>
          <cell r="L289">
            <v>6135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 t="str">
            <v>0662</v>
          </cell>
          <cell r="R289" t="str">
            <v>51450</v>
          </cell>
          <cell r="S289" t="str">
            <v>200212</v>
          </cell>
          <cell r="T289" t="str">
            <v>SA01</v>
          </cell>
          <cell r="U289">
            <v>397.75</v>
          </cell>
          <cell r="W289">
            <v>0</v>
          </cell>
          <cell r="Y289">
            <v>0</v>
          </cell>
          <cell r="Z289">
            <v>1</v>
          </cell>
          <cell r="AA289" t="str">
            <v>BCH</v>
          </cell>
          <cell r="AB289" t="str">
            <v>450002353</v>
          </cell>
          <cell r="AC289" t="str">
            <v>PO#</v>
          </cell>
          <cell r="AD289" t="str">
            <v>4500030221</v>
          </cell>
          <cell r="AE289" t="str">
            <v>S/R</v>
          </cell>
          <cell r="AF289" t="str">
            <v>NET</v>
          </cell>
          <cell r="AI289" t="str">
            <v>PYN</v>
          </cell>
          <cell r="AJ289" t="str">
            <v>W D COMMUNICATIONS INC</v>
          </cell>
          <cell r="AK289" t="str">
            <v>VND</v>
          </cell>
          <cell r="AL289" t="str">
            <v>591953252</v>
          </cell>
          <cell r="AM289" t="str">
            <v>FAC</v>
          </cell>
          <cell r="AN289" t="str">
            <v>000</v>
          </cell>
          <cell r="AQ289" t="str">
            <v>NVD</v>
          </cell>
          <cell r="AR289" t="str">
            <v>2002-12-</v>
          </cell>
          <cell r="AU289" t="str">
            <v>INVOICE# 26310      W D COMMUNICATIONS I5000003613</v>
          </cell>
          <cell r="AV289" t="str">
            <v>WF-BATCH</v>
          </cell>
          <cell r="AW289" t="str">
            <v>000</v>
          </cell>
          <cell r="AX289" t="str">
            <v>00</v>
          </cell>
          <cell r="AY289" t="str">
            <v>0</v>
          </cell>
          <cell r="AZ289" t="str">
            <v>FPL Fibernet</v>
          </cell>
        </row>
        <row r="290">
          <cell r="A290" t="str">
            <v>107100</v>
          </cell>
          <cell r="B290" t="str">
            <v>0314</v>
          </cell>
          <cell r="C290" t="str">
            <v>06135</v>
          </cell>
          <cell r="D290" t="str">
            <v>0FIBER</v>
          </cell>
          <cell r="E290" t="str">
            <v>314000</v>
          </cell>
          <cell r="F290" t="str">
            <v>0662</v>
          </cell>
          <cell r="G290" t="str">
            <v>51450</v>
          </cell>
          <cell r="H290" t="str">
            <v>A</v>
          </cell>
          <cell r="I290" t="str">
            <v>00000041</v>
          </cell>
          <cell r="J290">
            <v>63</v>
          </cell>
          <cell r="K290">
            <v>314</v>
          </cell>
          <cell r="L290">
            <v>6135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0662</v>
          </cell>
          <cell r="R290" t="str">
            <v>51450</v>
          </cell>
          <cell r="S290" t="str">
            <v>200212</v>
          </cell>
          <cell r="T290" t="str">
            <v>SA01</v>
          </cell>
          <cell r="U290">
            <v>397.75</v>
          </cell>
          <cell r="W290">
            <v>0</v>
          </cell>
          <cell r="Y290">
            <v>0</v>
          </cell>
          <cell r="Z290">
            <v>1</v>
          </cell>
          <cell r="AA290" t="str">
            <v>BCH</v>
          </cell>
          <cell r="AB290" t="str">
            <v>450002353</v>
          </cell>
          <cell r="AC290" t="str">
            <v>PO#</v>
          </cell>
          <cell r="AD290" t="str">
            <v>4500030221</v>
          </cell>
          <cell r="AE290" t="str">
            <v>S/R</v>
          </cell>
          <cell r="AF290" t="str">
            <v>NET</v>
          </cell>
          <cell r="AI290" t="str">
            <v>PYN</v>
          </cell>
          <cell r="AJ290" t="str">
            <v>W D COMMUNICATIONS INC</v>
          </cell>
          <cell r="AK290" t="str">
            <v>VND</v>
          </cell>
          <cell r="AL290" t="str">
            <v>591953252</v>
          </cell>
          <cell r="AM290" t="str">
            <v>FAC</v>
          </cell>
          <cell r="AN290" t="str">
            <v>000</v>
          </cell>
          <cell r="AQ290" t="str">
            <v>NVD</v>
          </cell>
          <cell r="AR290" t="str">
            <v>2002-12-</v>
          </cell>
          <cell r="AU290" t="str">
            <v>INVOICE# 26321      W D COMMUNICATIONS I5000003596</v>
          </cell>
          <cell r="AV290" t="str">
            <v>WF-BATCH</v>
          </cell>
          <cell r="AW290" t="str">
            <v>000</v>
          </cell>
          <cell r="AX290" t="str">
            <v>00</v>
          </cell>
          <cell r="AY290" t="str">
            <v>0</v>
          </cell>
          <cell r="AZ290" t="str">
            <v>FPL Fibernet</v>
          </cell>
        </row>
        <row r="291">
          <cell r="A291" t="str">
            <v>107100</v>
          </cell>
          <cell r="B291" t="str">
            <v>0314</v>
          </cell>
          <cell r="C291" t="str">
            <v>06135</v>
          </cell>
          <cell r="D291" t="str">
            <v>0FIBER</v>
          </cell>
          <cell r="E291" t="str">
            <v>314000</v>
          </cell>
          <cell r="F291" t="str">
            <v>0662</v>
          </cell>
          <cell r="G291" t="str">
            <v>51450</v>
          </cell>
          <cell r="H291" t="str">
            <v>A</v>
          </cell>
          <cell r="I291" t="str">
            <v>00000041</v>
          </cell>
          <cell r="J291">
            <v>63</v>
          </cell>
          <cell r="K291">
            <v>314</v>
          </cell>
          <cell r="L291">
            <v>6135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 t="str">
            <v>0662</v>
          </cell>
          <cell r="R291" t="str">
            <v>51450</v>
          </cell>
          <cell r="S291" t="str">
            <v>200212</v>
          </cell>
          <cell r="T291" t="str">
            <v>SA01</v>
          </cell>
          <cell r="U291">
            <v>667.75</v>
          </cell>
          <cell r="W291">
            <v>0</v>
          </cell>
          <cell r="Y291">
            <v>0</v>
          </cell>
          <cell r="Z291">
            <v>1</v>
          </cell>
          <cell r="AA291" t="str">
            <v>BCH</v>
          </cell>
          <cell r="AB291" t="str">
            <v>450002353</v>
          </cell>
          <cell r="AC291" t="str">
            <v>PO#</v>
          </cell>
          <cell r="AD291" t="str">
            <v>4500030221</v>
          </cell>
          <cell r="AE291" t="str">
            <v>S/R</v>
          </cell>
          <cell r="AF291" t="str">
            <v>NET</v>
          </cell>
          <cell r="AI291" t="str">
            <v>PYN</v>
          </cell>
          <cell r="AJ291" t="str">
            <v>W D COMMUNICATIONS INC</v>
          </cell>
          <cell r="AK291" t="str">
            <v>VND</v>
          </cell>
          <cell r="AL291" t="str">
            <v>591953252</v>
          </cell>
          <cell r="AM291" t="str">
            <v>FAC</v>
          </cell>
          <cell r="AN291" t="str">
            <v>000</v>
          </cell>
          <cell r="AQ291" t="str">
            <v>NVD</v>
          </cell>
          <cell r="AR291" t="str">
            <v>2002-12-</v>
          </cell>
          <cell r="AU291" t="str">
            <v>INVOICE# 26309      W D COMMUNICATIONS I5000003595</v>
          </cell>
          <cell r="AV291" t="str">
            <v>WF-BATCH</v>
          </cell>
          <cell r="AW291" t="str">
            <v>000</v>
          </cell>
          <cell r="AX291" t="str">
            <v>00</v>
          </cell>
          <cell r="AY291" t="str">
            <v>0</v>
          </cell>
          <cell r="AZ291" t="str">
            <v>FPL Fibernet</v>
          </cell>
        </row>
        <row r="292">
          <cell r="A292" t="str">
            <v>107100</v>
          </cell>
          <cell r="B292" t="str">
            <v>0314</v>
          </cell>
          <cell r="C292" t="str">
            <v>06135</v>
          </cell>
          <cell r="D292" t="str">
            <v>0FIBER</v>
          </cell>
          <cell r="E292" t="str">
            <v>314000</v>
          </cell>
          <cell r="F292" t="str">
            <v>0790</v>
          </cell>
          <cell r="G292" t="str">
            <v>65000</v>
          </cell>
          <cell r="H292" t="str">
            <v>A</v>
          </cell>
          <cell r="I292" t="str">
            <v>00000041</v>
          </cell>
          <cell r="J292">
            <v>9</v>
          </cell>
          <cell r="K292">
            <v>314</v>
          </cell>
          <cell r="L292">
            <v>6135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0790</v>
          </cell>
          <cell r="R292" t="str">
            <v>65000</v>
          </cell>
          <cell r="S292" t="str">
            <v>200212</v>
          </cell>
          <cell r="T292" t="str">
            <v>CA01</v>
          </cell>
          <cell r="U292">
            <v>-35629.360000000001</v>
          </cell>
          <cell r="V292" t="str">
            <v>LDB</v>
          </cell>
          <cell r="W292">
            <v>0</v>
          </cell>
          <cell r="Y292">
            <v>0</v>
          </cell>
          <cell r="Z292">
            <v>0</v>
          </cell>
          <cell r="AA292" t="str">
            <v>BCH</v>
          </cell>
          <cell r="AB292" t="str">
            <v>0023</v>
          </cell>
          <cell r="AC292" t="str">
            <v>WKS</v>
          </cell>
          <cell r="AE292" t="str">
            <v>JV#</v>
          </cell>
          <cell r="AF292" t="str">
            <v>1232</v>
          </cell>
          <cell r="AG292" t="str">
            <v>FRN</v>
          </cell>
          <cell r="AH292" t="str">
            <v>6135</v>
          </cell>
          <cell r="AI292" t="str">
            <v>RP#</v>
          </cell>
          <cell r="AJ292" t="str">
            <v>000</v>
          </cell>
          <cell r="AK292" t="str">
            <v>CTL</v>
          </cell>
          <cell r="AM292" t="str">
            <v>RF#</v>
          </cell>
          <cell r="AU292" t="str">
            <v>TO PLACE IN SERVICE</v>
          </cell>
          <cell r="AZ292" t="str">
            <v>FPL Fibernet</v>
          </cell>
        </row>
        <row r="293">
          <cell r="A293" t="str">
            <v>107100</v>
          </cell>
          <cell r="B293" t="str">
            <v>0314</v>
          </cell>
          <cell r="C293" t="str">
            <v>06135</v>
          </cell>
          <cell r="D293" t="str">
            <v>0FIBER</v>
          </cell>
          <cell r="E293" t="str">
            <v>314000</v>
          </cell>
          <cell r="F293" t="str">
            <v>0790</v>
          </cell>
          <cell r="G293" t="str">
            <v>65000</v>
          </cell>
          <cell r="H293" t="str">
            <v>A</v>
          </cell>
          <cell r="I293" t="str">
            <v>00000041</v>
          </cell>
          <cell r="J293">
            <v>9</v>
          </cell>
          <cell r="K293">
            <v>314</v>
          </cell>
          <cell r="L293">
            <v>6135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 t="str">
            <v>0790</v>
          </cell>
          <cell r="R293" t="str">
            <v>65000</v>
          </cell>
          <cell r="S293" t="str">
            <v>200212</v>
          </cell>
          <cell r="T293" t="str">
            <v>CA01</v>
          </cell>
          <cell r="U293">
            <v>-148197.42000000001</v>
          </cell>
          <cell r="V293" t="str">
            <v>LDB</v>
          </cell>
          <cell r="W293">
            <v>0</v>
          </cell>
          <cell r="Y293">
            <v>0</v>
          </cell>
          <cell r="Z293">
            <v>0</v>
          </cell>
          <cell r="AA293" t="str">
            <v>BCH</v>
          </cell>
          <cell r="AB293" t="str">
            <v>0023</v>
          </cell>
          <cell r="AC293" t="str">
            <v>WKS</v>
          </cell>
          <cell r="AE293" t="str">
            <v>JV#</v>
          </cell>
          <cell r="AF293" t="str">
            <v>1232</v>
          </cell>
          <cell r="AG293" t="str">
            <v>FRN</v>
          </cell>
          <cell r="AH293" t="str">
            <v>6135</v>
          </cell>
          <cell r="AI293" t="str">
            <v>RP#</v>
          </cell>
          <cell r="AJ293" t="str">
            <v>000</v>
          </cell>
          <cell r="AK293" t="str">
            <v>CTL</v>
          </cell>
          <cell r="AM293" t="str">
            <v>RF#</v>
          </cell>
          <cell r="AU293" t="str">
            <v>TO PLACE IN SERVICE</v>
          </cell>
          <cell r="AZ293" t="str">
            <v>FPL Fibernet</v>
          </cell>
        </row>
        <row r="294">
          <cell r="A294" t="str">
            <v>107100</v>
          </cell>
          <cell r="B294" t="str">
            <v>0312</v>
          </cell>
          <cell r="C294" t="str">
            <v>06080</v>
          </cell>
          <cell r="D294" t="str">
            <v>0ELECT</v>
          </cell>
          <cell r="E294" t="str">
            <v>312000</v>
          </cell>
          <cell r="F294" t="str">
            <v>0790</v>
          </cell>
          <cell r="G294" t="str">
            <v>65000</v>
          </cell>
          <cell r="H294" t="str">
            <v>A</v>
          </cell>
          <cell r="I294" t="str">
            <v>00000041</v>
          </cell>
          <cell r="J294">
            <v>65</v>
          </cell>
          <cell r="K294">
            <v>312</v>
          </cell>
          <cell r="L294">
            <v>6139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 t="str">
            <v>0790</v>
          </cell>
          <cell r="R294" t="str">
            <v>65000</v>
          </cell>
          <cell r="S294" t="str">
            <v>200212</v>
          </cell>
          <cell r="T294" t="str">
            <v>CA01</v>
          </cell>
          <cell r="U294">
            <v>-52989.85</v>
          </cell>
          <cell r="V294" t="str">
            <v>LDB</v>
          </cell>
          <cell r="W294">
            <v>0</v>
          </cell>
          <cell r="Y294">
            <v>0</v>
          </cell>
          <cell r="Z294">
            <v>0</v>
          </cell>
          <cell r="AA294" t="str">
            <v>BCH</v>
          </cell>
          <cell r="AB294" t="str">
            <v>0023</v>
          </cell>
          <cell r="AC294" t="str">
            <v>WKS</v>
          </cell>
          <cell r="AE294" t="str">
            <v>JV#</v>
          </cell>
          <cell r="AF294" t="str">
            <v>1232</v>
          </cell>
          <cell r="AG294" t="str">
            <v>FRN</v>
          </cell>
          <cell r="AH294" t="str">
            <v>6139</v>
          </cell>
          <cell r="AI294" t="str">
            <v>RP#</v>
          </cell>
          <cell r="AJ294" t="str">
            <v>000</v>
          </cell>
          <cell r="AK294" t="str">
            <v>CTL</v>
          </cell>
          <cell r="AM294" t="str">
            <v>RF#</v>
          </cell>
          <cell r="AU294" t="str">
            <v>TO PLACE IN SERVICE</v>
          </cell>
          <cell r="AZ294" t="str">
            <v>FPL Fibernet</v>
          </cell>
        </row>
        <row r="295">
          <cell r="A295" t="str">
            <v>107100</v>
          </cell>
          <cell r="B295" t="str">
            <v>0312</v>
          </cell>
          <cell r="C295" t="str">
            <v>06080</v>
          </cell>
          <cell r="D295" t="str">
            <v>0FIBER</v>
          </cell>
          <cell r="E295" t="str">
            <v>312000</v>
          </cell>
          <cell r="F295" t="str">
            <v>0790</v>
          </cell>
          <cell r="G295" t="str">
            <v>65000</v>
          </cell>
          <cell r="H295" t="str">
            <v>A</v>
          </cell>
          <cell r="I295" t="str">
            <v>00000041</v>
          </cell>
          <cell r="J295">
            <v>63</v>
          </cell>
          <cell r="K295">
            <v>312</v>
          </cell>
          <cell r="L295">
            <v>6139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 t="str">
            <v>0790</v>
          </cell>
          <cell r="R295" t="str">
            <v>65000</v>
          </cell>
          <cell r="S295" t="str">
            <v>200212</v>
          </cell>
          <cell r="T295" t="str">
            <v>CA01</v>
          </cell>
          <cell r="U295">
            <v>2000</v>
          </cell>
          <cell r="V295" t="str">
            <v>LDB</v>
          </cell>
          <cell r="W295">
            <v>0</v>
          </cell>
          <cell r="Y295">
            <v>0</v>
          </cell>
          <cell r="Z295">
            <v>0</v>
          </cell>
          <cell r="AA295" t="str">
            <v>BCH</v>
          </cell>
          <cell r="AB295" t="str">
            <v>0011</v>
          </cell>
          <cell r="AC295" t="str">
            <v>WKS</v>
          </cell>
          <cell r="AE295" t="str">
            <v>JV#</v>
          </cell>
          <cell r="AF295" t="str">
            <v>1232</v>
          </cell>
          <cell r="AG295" t="str">
            <v>FRN</v>
          </cell>
          <cell r="AH295" t="str">
            <v>6139</v>
          </cell>
          <cell r="AI295" t="str">
            <v>RP#</v>
          </cell>
          <cell r="AJ295" t="str">
            <v>000</v>
          </cell>
          <cell r="AK295" t="str">
            <v>CTL</v>
          </cell>
          <cell r="AM295" t="str">
            <v>RF#</v>
          </cell>
          <cell r="AU295" t="str">
            <v>ACCRUAL OF DEC 02 CAPITAL</v>
          </cell>
          <cell r="AZ295" t="str">
            <v>FPL Fibernet</v>
          </cell>
        </row>
        <row r="296">
          <cell r="A296" t="str">
            <v>107100</v>
          </cell>
          <cell r="B296" t="str">
            <v>0312</v>
          </cell>
          <cell r="C296" t="str">
            <v>06080</v>
          </cell>
          <cell r="D296" t="str">
            <v>0FIBER</v>
          </cell>
          <cell r="E296" t="str">
            <v>312000</v>
          </cell>
          <cell r="F296" t="str">
            <v>0803</v>
          </cell>
          <cell r="G296" t="str">
            <v>36000</v>
          </cell>
          <cell r="H296" t="str">
            <v>A</v>
          </cell>
          <cell r="I296" t="str">
            <v>00000041</v>
          </cell>
          <cell r="J296">
            <v>60</v>
          </cell>
          <cell r="K296">
            <v>312</v>
          </cell>
          <cell r="L296">
            <v>6139</v>
          </cell>
          <cell r="M296">
            <v>107</v>
          </cell>
          <cell r="N296">
            <v>10</v>
          </cell>
          <cell r="O296">
            <v>0</v>
          </cell>
          <cell r="P296">
            <v>107.1</v>
          </cell>
          <cell r="Q296" t="str">
            <v>0803</v>
          </cell>
          <cell r="R296" t="str">
            <v>36000</v>
          </cell>
          <cell r="S296" t="str">
            <v>200212</v>
          </cell>
          <cell r="T296" t="str">
            <v>PY42</v>
          </cell>
          <cell r="U296">
            <v>418.5</v>
          </cell>
          <cell r="V296" t="str">
            <v>LDB</v>
          </cell>
          <cell r="W296">
            <v>0</v>
          </cell>
          <cell r="X296" t="str">
            <v>SHR</v>
          </cell>
          <cell r="Y296">
            <v>10</v>
          </cell>
          <cell r="Z296">
            <v>10</v>
          </cell>
          <cell r="AA296" t="str">
            <v>PYP</v>
          </cell>
          <cell r="AB296" t="str">
            <v xml:space="preserve"> 0000025</v>
          </cell>
          <cell r="AC296" t="str">
            <v>PYL</v>
          </cell>
          <cell r="AD296" t="str">
            <v>004368</v>
          </cell>
          <cell r="AE296" t="str">
            <v>EMP</v>
          </cell>
          <cell r="AF296" t="str">
            <v>64529</v>
          </cell>
          <cell r="AG296" t="str">
            <v>JUL</v>
          </cell>
          <cell r="AH296" t="str">
            <v xml:space="preserve"> 000.00</v>
          </cell>
          <cell r="AI296" t="str">
            <v>BCH</v>
          </cell>
          <cell r="AJ296" t="str">
            <v>500</v>
          </cell>
          <cell r="AK296" t="str">
            <v>CLS</v>
          </cell>
          <cell r="AL296" t="str">
            <v>R436</v>
          </cell>
          <cell r="AM296" t="str">
            <v>DTA</v>
          </cell>
          <cell r="AN296" t="str">
            <v xml:space="preserve"> 00000000000.00</v>
          </cell>
          <cell r="AO296" t="str">
            <v>DTH</v>
          </cell>
          <cell r="AP296" t="str">
            <v xml:space="preserve"> 00000000000.00</v>
          </cell>
          <cell r="AV296" t="str">
            <v>000000000</v>
          </cell>
          <cell r="AW296" t="str">
            <v>000</v>
          </cell>
          <cell r="AX296" t="str">
            <v>00</v>
          </cell>
          <cell r="AY296" t="str">
            <v>0</v>
          </cell>
          <cell r="AZ296" t="str">
            <v>FPL Fibernet</v>
          </cell>
        </row>
        <row r="297">
          <cell r="A297" t="str">
            <v>107100</v>
          </cell>
          <cell r="B297" t="str">
            <v>0367</v>
          </cell>
          <cell r="C297" t="str">
            <v>06080</v>
          </cell>
          <cell r="D297" t="str">
            <v>0FIBER</v>
          </cell>
          <cell r="E297" t="str">
            <v>367000</v>
          </cell>
          <cell r="F297" t="str">
            <v>0803</v>
          </cell>
          <cell r="G297" t="str">
            <v>36000</v>
          </cell>
          <cell r="H297" t="str">
            <v>A</v>
          </cell>
          <cell r="I297" t="str">
            <v>00000041</v>
          </cell>
          <cell r="J297">
            <v>60</v>
          </cell>
          <cell r="K297">
            <v>367</v>
          </cell>
          <cell r="L297">
            <v>6139</v>
          </cell>
          <cell r="M297">
            <v>107</v>
          </cell>
          <cell r="N297">
            <v>10</v>
          </cell>
          <cell r="O297">
            <v>0</v>
          </cell>
          <cell r="P297">
            <v>107.1</v>
          </cell>
          <cell r="Q297" t="str">
            <v>0803</v>
          </cell>
          <cell r="R297" t="str">
            <v>36000</v>
          </cell>
          <cell r="S297" t="str">
            <v>200212</v>
          </cell>
          <cell r="T297" t="str">
            <v>PY42</v>
          </cell>
          <cell r="U297">
            <v>216.38</v>
          </cell>
          <cell r="V297" t="str">
            <v>LDB</v>
          </cell>
          <cell r="W297">
            <v>0</v>
          </cell>
          <cell r="X297" t="str">
            <v>SHR</v>
          </cell>
          <cell r="Y297">
            <v>6</v>
          </cell>
          <cell r="Z297">
            <v>6</v>
          </cell>
          <cell r="AA297" t="str">
            <v>PYP</v>
          </cell>
          <cell r="AB297" t="str">
            <v xml:space="preserve"> 0000025</v>
          </cell>
          <cell r="AC297" t="str">
            <v>PYL</v>
          </cell>
          <cell r="AD297" t="str">
            <v>004367</v>
          </cell>
          <cell r="AE297" t="str">
            <v>EMP</v>
          </cell>
          <cell r="AF297" t="str">
            <v>86996</v>
          </cell>
          <cell r="AG297" t="str">
            <v>JUL</v>
          </cell>
          <cell r="AH297" t="str">
            <v xml:space="preserve"> 000.00</v>
          </cell>
          <cell r="AI297" t="str">
            <v>BCH</v>
          </cell>
          <cell r="AJ297" t="str">
            <v>500</v>
          </cell>
          <cell r="AK297" t="str">
            <v>CLS</v>
          </cell>
          <cell r="AL297" t="str">
            <v>R234</v>
          </cell>
          <cell r="AM297" t="str">
            <v>DTA</v>
          </cell>
          <cell r="AN297" t="str">
            <v xml:space="preserve"> 00000000000.00</v>
          </cell>
          <cell r="AO297" t="str">
            <v>DTH</v>
          </cell>
          <cell r="AP297" t="str">
            <v xml:space="preserve"> 00000000000.00</v>
          </cell>
          <cell r="AV297" t="str">
            <v>000000000</v>
          </cell>
          <cell r="AW297" t="str">
            <v>000</v>
          </cell>
          <cell r="AX297" t="str">
            <v>00</v>
          </cell>
          <cell r="AY297" t="str">
            <v>0</v>
          </cell>
          <cell r="AZ297" t="str">
            <v>FPL Fibernet</v>
          </cell>
        </row>
        <row r="298">
          <cell r="A298" t="str">
            <v>107100</v>
          </cell>
          <cell r="B298" t="str">
            <v>0367</v>
          </cell>
          <cell r="C298" t="str">
            <v>06080</v>
          </cell>
          <cell r="D298" t="str">
            <v>0FIBER</v>
          </cell>
          <cell r="E298" t="str">
            <v>367000</v>
          </cell>
          <cell r="F298" t="str">
            <v>0803</v>
          </cell>
          <cell r="G298" t="str">
            <v>36000</v>
          </cell>
          <cell r="H298" t="str">
            <v>A</v>
          </cell>
          <cell r="I298" t="str">
            <v>00000041</v>
          </cell>
          <cell r="J298">
            <v>60</v>
          </cell>
          <cell r="K298">
            <v>367</v>
          </cell>
          <cell r="L298">
            <v>6139</v>
          </cell>
          <cell r="M298">
            <v>107</v>
          </cell>
          <cell r="N298">
            <v>10</v>
          </cell>
          <cell r="O298">
            <v>0</v>
          </cell>
          <cell r="P298">
            <v>107.1</v>
          </cell>
          <cell r="Q298" t="str">
            <v>0803</v>
          </cell>
          <cell r="R298" t="str">
            <v>36000</v>
          </cell>
          <cell r="S298" t="str">
            <v>200212</v>
          </cell>
          <cell r="T298" t="str">
            <v>PY42</v>
          </cell>
          <cell r="U298">
            <v>865.5</v>
          </cell>
          <cell r="V298" t="str">
            <v>LDB</v>
          </cell>
          <cell r="W298">
            <v>0</v>
          </cell>
          <cell r="X298" t="str">
            <v>SHR</v>
          </cell>
          <cell r="Y298">
            <v>24</v>
          </cell>
          <cell r="Z298">
            <v>24</v>
          </cell>
          <cell r="AA298" t="str">
            <v>PYP</v>
          </cell>
          <cell r="AB298" t="str">
            <v xml:space="preserve"> 0000026</v>
          </cell>
          <cell r="AC298" t="str">
            <v>PYL</v>
          </cell>
          <cell r="AD298" t="str">
            <v>004367</v>
          </cell>
          <cell r="AE298" t="str">
            <v>EMP</v>
          </cell>
          <cell r="AF298" t="str">
            <v>86996</v>
          </cell>
          <cell r="AG298" t="str">
            <v>JUL</v>
          </cell>
          <cell r="AH298" t="str">
            <v xml:space="preserve"> 000.00</v>
          </cell>
          <cell r="AI298" t="str">
            <v>BCH</v>
          </cell>
          <cell r="AJ298" t="str">
            <v>500</v>
          </cell>
          <cell r="AK298" t="str">
            <v>CLS</v>
          </cell>
          <cell r="AL298" t="str">
            <v>R234</v>
          </cell>
          <cell r="AM298" t="str">
            <v>DTA</v>
          </cell>
          <cell r="AN298" t="str">
            <v xml:space="preserve"> 00000000000.00</v>
          </cell>
          <cell r="AO298" t="str">
            <v>DTH</v>
          </cell>
          <cell r="AP298" t="str">
            <v xml:space="preserve"> 00000000000.00</v>
          </cell>
          <cell r="AV298" t="str">
            <v>000000000</v>
          </cell>
          <cell r="AW298" t="str">
            <v>000</v>
          </cell>
          <cell r="AX298" t="str">
            <v>00</v>
          </cell>
          <cell r="AY298" t="str">
            <v>0</v>
          </cell>
          <cell r="AZ298" t="str">
            <v>FPL Fibernet</v>
          </cell>
        </row>
        <row r="299">
          <cell r="A299" t="str">
            <v>107100</v>
          </cell>
          <cell r="B299" t="str">
            <v>0385</v>
          </cell>
          <cell r="C299" t="str">
            <v>06080</v>
          </cell>
          <cell r="D299" t="str">
            <v>0FIBER</v>
          </cell>
          <cell r="E299" t="str">
            <v>385000</v>
          </cell>
          <cell r="F299" t="str">
            <v>0662</v>
          </cell>
          <cell r="G299" t="str">
            <v>51450</v>
          </cell>
          <cell r="H299" t="str">
            <v>A</v>
          </cell>
          <cell r="I299" t="str">
            <v>00000041</v>
          </cell>
          <cell r="J299">
            <v>60</v>
          </cell>
          <cell r="K299">
            <v>385</v>
          </cell>
          <cell r="L299">
            <v>6139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0662</v>
          </cell>
          <cell r="R299" t="str">
            <v>51450</v>
          </cell>
          <cell r="S299" t="str">
            <v>200212</v>
          </cell>
          <cell r="T299" t="str">
            <v>SA01</v>
          </cell>
          <cell r="U299">
            <v>20045.25</v>
          </cell>
          <cell r="W299">
            <v>0</v>
          </cell>
          <cell r="Y299">
            <v>0</v>
          </cell>
          <cell r="Z299">
            <v>1</v>
          </cell>
          <cell r="AA299" t="str">
            <v>BCH</v>
          </cell>
          <cell r="AB299" t="str">
            <v>450002354</v>
          </cell>
          <cell r="AC299" t="str">
            <v>PO#</v>
          </cell>
          <cell r="AD299" t="str">
            <v>4500080535</v>
          </cell>
          <cell r="AE299" t="str">
            <v>S/R</v>
          </cell>
          <cell r="AF299" t="str">
            <v>337</v>
          </cell>
          <cell r="AI299" t="str">
            <v>PYN</v>
          </cell>
          <cell r="AJ299" t="str">
            <v>YOUNGS COMMUNICATIONS CO</v>
          </cell>
          <cell r="AK299" t="str">
            <v>VND</v>
          </cell>
          <cell r="AL299" t="str">
            <v>591398816</v>
          </cell>
          <cell r="AM299" t="str">
            <v>FAC</v>
          </cell>
          <cell r="AN299" t="str">
            <v>000</v>
          </cell>
          <cell r="AQ299" t="str">
            <v>NVD</v>
          </cell>
          <cell r="AR299" t="str">
            <v>2002-12-</v>
          </cell>
          <cell r="AU299" t="str">
            <v>INVOICE# 6718       YOUNGS COMMUNICATION5000003644</v>
          </cell>
          <cell r="AV299" t="str">
            <v>WF-BATCH</v>
          </cell>
          <cell r="AW299" t="str">
            <v>000</v>
          </cell>
          <cell r="AX299" t="str">
            <v>00</v>
          </cell>
          <cell r="AY299" t="str">
            <v>0</v>
          </cell>
          <cell r="AZ299" t="str">
            <v>FPL Fibernet</v>
          </cell>
        </row>
        <row r="300">
          <cell r="A300" t="str">
            <v>107100</v>
          </cell>
          <cell r="B300" t="str">
            <v>0385</v>
          </cell>
          <cell r="C300" t="str">
            <v>06080</v>
          </cell>
          <cell r="D300" t="str">
            <v>0FIBER</v>
          </cell>
          <cell r="E300" t="str">
            <v>385000</v>
          </cell>
          <cell r="F300" t="str">
            <v>0803</v>
          </cell>
          <cell r="G300" t="str">
            <v>36000</v>
          </cell>
          <cell r="H300" t="str">
            <v>A</v>
          </cell>
          <cell r="I300" t="str">
            <v>00000041</v>
          </cell>
          <cell r="J300">
            <v>60</v>
          </cell>
          <cell r="K300">
            <v>385</v>
          </cell>
          <cell r="L300">
            <v>6139</v>
          </cell>
          <cell r="M300">
            <v>107</v>
          </cell>
          <cell r="N300">
            <v>10</v>
          </cell>
          <cell r="O300">
            <v>0</v>
          </cell>
          <cell r="P300">
            <v>107.1</v>
          </cell>
          <cell r="Q300" t="str">
            <v>0803</v>
          </cell>
          <cell r="R300" t="str">
            <v>36000</v>
          </cell>
          <cell r="S300" t="str">
            <v>200212</v>
          </cell>
          <cell r="T300" t="str">
            <v>PY42</v>
          </cell>
          <cell r="U300">
            <v>334.8</v>
          </cell>
          <cell r="V300" t="str">
            <v>LDB</v>
          </cell>
          <cell r="W300">
            <v>0</v>
          </cell>
          <cell r="X300" t="str">
            <v>SHR</v>
          </cell>
          <cell r="Y300">
            <v>8</v>
          </cell>
          <cell r="Z300">
            <v>8</v>
          </cell>
          <cell r="AA300" t="str">
            <v>PYP</v>
          </cell>
          <cell r="AB300" t="str">
            <v xml:space="preserve"> 0000026</v>
          </cell>
          <cell r="AC300" t="str">
            <v>PYL</v>
          </cell>
          <cell r="AD300" t="str">
            <v>004368</v>
          </cell>
          <cell r="AE300" t="str">
            <v>EMP</v>
          </cell>
          <cell r="AF300" t="str">
            <v>64529</v>
          </cell>
          <cell r="AG300" t="str">
            <v>JUL</v>
          </cell>
          <cell r="AH300" t="str">
            <v xml:space="preserve"> 000.00</v>
          </cell>
          <cell r="AI300" t="str">
            <v>BCH</v>
          </cell>
          <cell r="AJ300" t="str">
            <v>500</v>
          </cell>
          <cell r="AK300" t="str">
            <v>CLS</v>
          </cell>
          <cell r="AL300" t="str">
            <v>R436</v>
          </cell>
          <cell r="AM300" t="str">
            <v>DTA</v>
          </cell>
          <cell r="AN300" t="str">
            <v xml:space="preserve"> 00000000000.00</v>
          </cell>
          <cell r="AO300" t="str">
            <v>DTH</v>
          </cell>
          <cell r="AP300" t="str">
            <v xml:space="preserve"> 00000000000.00</v>
          </cell>
          <cell r="AV300" t="str">
            <v>000000000</v>
          </cell>
          <cell r="AW300" t="str">
            <v>000</v>
          </cell>
          <cell r="AX300" t="str">
            <v>00</v>
          </cell>
          <cell r="AY300" t="str">
            <v>0</v>
          </cell>
          <cell r="AZ300" t="str">
            <v>FPL Fibernet</v>
          </cell>
        </row>
        <row r="301">
          <cell r="A301" t="str">
            <v>107100</v>
          </cell>
          <cell r="B301" t="str">
            <v>0312</v>
          </cell>
          <cell r="C301" t="str">
            <v>06997</v>
          </cell>
          <cell r="D301" t="str">
            <v>0OTHER</v>
          </cell>
          <cell r="E301" t="str">
            <v>312000</v>
          </cell>
          <cell r="F301" t="str">
            <v>0675</v>
          </cell>
          <cell r="G301" t="str">
            <v>52450</v>
          </cell>
          <cell r="H301" t="str">
            <v>A</v>
          </cell>
          <cell r="I301" t="str">
            <v>00000041</v>
          </cell>
          <cell r="J301">
            <v>65</v>
          </cell>
          <cell r="K301">
            <v>312</v>
          </cell>
          <cell r="L301">
            <v>6140</v>
          </cell>
          <cell r="M301">
            <v>398</v>
          </cell>
          <cell r="N301">
            <v>0</v>
          </cell>
          <cell r="O301">
            <v>1</v>
          </cell>
          <cell r="P301">
            <v>398.00099999999998</v>
          </cell>
          <cell r="Q301" t="str">
            <v>0675</v>
          </cell>
          <cell r="R301" t="str">
            <v>52450</v>
          </cell>
          <cell r="S301" t="str">
            <v>200212</v>
          </cell>
          <cell r="T301" t="str">
            <v>SA01</v>
          </cell>
          <cell r="U301">
            <v>304</v>
          </cell>
          <cell r="W301">
            <v>0</v>
          </cell>
          <cell r="Y301">
            <v>0</v>
          </cell>
          <cell r="Z301">
            <v>0</v>
          </cell>
          <cell r="AA301" t="str">
            <v>BCH</v>
          </cell>
          <cell r="AB301" t="str">
            <v>450002345</v>
          </cell>
          <cell r="AC301" t="str">
            <v>PO#</v>
          </cell>
          <cell r="AE301" t="str">
            <v>S/R</v>
          </cell>
          <cell r="AI301" t="str">
            <v>PYN</v>
          </cell>
          <cell r="AJ301" t="str">
            <v>INTERCONNX INC</v>
          </cell>
          <cell r="AK301" t="str">
            <v>VND</v>
          </cell>
          <cell r="AL301" t="str">
            <v>522070373</v>
          </cell>
          <cell r="AM301" t="str">
            <v>FAC</v>
          </cell>
          <cell r="AN301" t="str">
            <v>000</v>
          </cell>
          <cell r="AQ301" t="str">
            <v>NVD</v>
          </cell>
          <cell r="AR301" t="str">
            <v>2002-10-</v>
          </cell>
          <cell r="AU301" t="str">
            <v>4500096841          INTERCONNX INC      1900003304</v>
          </cell>
          <cell r="AV301" t="str">
            <v>WF-BATCH</v>
          </cell>
          <cell r="AW301" t="str">
            <v>000</v>
          </cell>
          <cell r="AX301" t="str">
            <v>00</v>
          </cell>
          <cell r="AY301" t="str">
            <v>0</v>
          </cell>
          <cell r="AZ301" t="str">
            <v>FPL Fibernet</v>
          </cell>
        </row>
        <row r="302">
          <cell r="A302" t="str">
            <v>107100</v>
          </cell>
          <cell r="B302" t="str">
            <v>0368</v>
          </cell>
          <cell r="C302" t="str">
            <v>06997</v>
          </cell>
          <cell r="D302" t="str">
            <v>0OTHER</v>
          </cell>
          <cell r="E302" t="str">
            <v>368000</v>
          </cell>
          <cell r="F302" t="str">
            <v>0813</v>
          </cell>
          <cell r="G302" t="str">
            <v>51450</v>
          </cell>
          <cell r="H302" t="str">
            <v>A</v>
          </cell>
          <cell r="I302" t="str">
            <v>00000041</v>
          </cell>
          <cell r="J302">
            <v>66</v>
          </cell>
          <cell r="K302">
            <v>368</v>
          </cell>
          <cell r="L302">
            <v>6140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 t="str">
            <v>0813</v>
          </cell>
          <cell r="R302" t="str">
            <v>51450</v>
          </cell>
          <cell r="S302" t="str">
            <v>200212</v>
          </cell>
          <cell r="T302" t="str">
            <v>SA01</v>
          </cell>
          <cell r="U302">
            <v>48978</v>
          </cell>
          <cell r="W302">
            <v>0</v>
          </cell>
          <cell r="Y302">
            <v>0</v>
          </cell>
          <cell r="Z302">
            <v>1</v>
          </cell>
          <cell r="AA302" t="str">
            <v>BCH</v>
          </cell>
          <cell r="AB302" t="str">
            <v>450002353</v>
          </cell>
          <cell r="AC302" t="str">
            <v>PO#</v>
          </cell>
          <cell r="AD302" t="str">
            <v>4500112616</v>
          </cell>
          <cell r="AE302" t="str">
            <v>S/R</v>
          </cell>
          <cell r="AF302" t="str">
            <v>337</v>
          </cell>
          <cell r="AI302" t="str">
            <v>PYN</v>
          </cell>
          <cell r="AJ302" t="str">
            <v>AGILENT TECHNOLOGIES</v>
          </cell>
          <cell r="AK302" t="str">
            <v>VND</v>
          </cell>
          <cell r="AL302" t="str">
            <v>770518772</v>
          </cell>
          <cell r="AM302" t="str">
            <v>FAC</v>
          </cell>
          <cell r="AN302" t="str">
            <v>000</v>
          </cell>
          <cell r="AQ302" t="str">
            <v>NVD</v>
          </cell>
          <cell r="AR302" t="str">
            <v>2002-12-</v>
          </cell>
          <cell r="AU302" t="str">
            <v>INVOICE# 1087792M   AGILENT TECHNOLOGIES5000003614</v>
          </cell>
          <cell r="AV302" t="str">
            <v>WF-BATCH</v>
          </cell>
          <cell r="AW302" t="str">
            <v>000</v>
          </cell>
          <cell r="AX302" t="str">
            <v>00</v>
          </cell>
          <cell r="AY302" t="str">
            <v>0</v>
          </cell>
          <cell r="AZ302" t="str">
            <v>FPL Fibernet</v>
          </cell>
        </row>
        <row r="303">
          <cell r="A303" t="str">
            <v>107100</v>
          </cell>
          <cell r="B303" t="str">
            <v>0399</v>
          </cell>
          <cell r="C303" t="str">
            <v>06997</v>
          </cell>
          <cell r="D303" t="str">
            <v>0OTHER</v>
          </cell>
          <cell r="E303" t="str">
            <v>399000</v>
          </cell>
          <cell r="F303" t="str">
            <v>0790</v>
          </cell>
          <cell r="G303" t="str">
            <v>65000</v>
          </cell>
          <cell r="H303" t="str">
            <v>A</v>
          </cell>
          <cell r="I303" t="str">
            <v>00000041</v>
          </cell>
          <cell r="J303">
            <v>65</v>
          </cell>
          <cell r="K303">
            <v>399</v>
          </cell>
          <cell r="L303">
            <v>6140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0790</v>
          </cell>
          <cell r="R303" t="str">
            <v>65000</v>
          </cell>
          <cell r="S303" t="str">
            <v>200212</v>
          </cell>
          <cell r="T303" t="str">
            <v>CA01</v>
          </cell>
          <cell r="U303">
            <v>-16103.15</v>
          </cell>
          <cell r="V303" t="str">
            <v>LDB</v>
          </cell>
          <cell r="W303">
            <v>0</v>
          </cell>
          <cell r="Y303">
            <v>0</v>
          </cell>
          <cell r="Z303">
            <v>0</v>
          </cell>
          <cell r="AA303" t="str">
            <v>BCH</v>
          </cell>
          <cell r="AB303" t="str">
            <v>0023</v>
          </cell>
          <cell r="AC303" t="str">
            <v>WKS</v>
          </cell>
          <cell r="AE303" t="str">
            <v>JV#</v>
          </cell>
          <cell r="AF303" t="str">
            <v>1232</v>
          </cell>
          <cell r="AG303" t="str">
            <v>FRN</v>
          </cell>
          <cell r="AH303" t="str">
            <v>6140</v>
          </cell>
          <cell r="AI303" t="str">
            <v>RP#</v>
          </cell>
          <cell r="AJ303" t="str">
            <v>000</v>
          </cell>
          <cell r="AK303" t="str">
            <v>CTL</v>
          </cell>
          <cell r="AM303" t="str">
            <v>RF#</v>
          </cell>
          <cell r="AU303" t="str">
            <v>TO PLACE IN SERVICE</v>
          </cell>
          <cell r="AZ303" t="str">
            <v>FPL Fibernet</v>
          </cell>
        </row>
        <row r="304">
          <cell r="A304" t="str">
            <v>107100</v>
          </cell>
          <cell r="B304" t="str">
            <v>0312</v>
          </cell>
          <cell r="C304" t="str">
            <v>06068</v>
          </cell>
          <cell r="D304" t="str">
            <v>0ELECT</v>
          </cell>
          <cell r="E304" t="str">
            <v>312000</v>
          </cell>
          <cell r="F304" t="str">
            <v>0790</v>
          </cell>
          <cell r="G304" t="str">
            <v>65000</v>
          </cell>
          <cell r="H304" t="str">
            <v>A</v>
          </cell>
          <cell r="I304" t="str">
            <v>00000041</v>
          </cell>
          <cell r="J304">
            <v>65</v>
          </cell>
          <cell r="K304">
            <v>312</v>
          </cell>
          <cell r="L304">
            <v>6141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 t="str">
            <v>0790</v>
          </cell>
          <cell r="R304" t="str">
            <v>65000</v>
          </cell>
          <cell r="S304" t="str">
            <v>200212</v>
          </cell>
          <cell r="T304" t="str">
            <v>CA01</v>
          </cell>
          <cell r="U304">
            <v>-75172.11</v>
          </cell>
          <cell r="V304" t="str">
            <v>LDB</v>
          </cell>
          <cell r="W304">
            <v>0</v>
          </cell>
          <cell r="Y304">
            <v>0</v>
          </cell>
          <cell r="Z304">
            <v>0</v>
          </cell>
          <cell r="AA304" t="str">
            <v>BCH</v>
          </cell>
          <cell r="AB304" t="str">
            <v>0023</v>
          </cell>
          <cell r="AC304" t="str">
            <v>WKS</v>
          </cell>
          <cell r="AE304" t="str">
            <v>JV#</v>
          </cell>
          <cell r="AF304" t="str">
            <v>1232</v>
          </cell>
          <cell r="AG304" t="str">
            <v>FRN</v>
          </cell>
          <cell r="AH304" t="str">
            <v>6141</v>
          </cell>
          <cell r="AI304" t="str">
            <v>RP#</v>
          </cell>
          <cell r="AJ304" t="str">
            <v>000</v>
          </cell>
          <cell r="AK304" t="str">
            <v>CTL</v>
          </cell>
          <cell r="AM304" t="str">
            <v>RF#</v>
          </cell>
          <cell r="AU304" t="str">
            <v>TO PLACE IN SERVICE</v>
          </cell>
          <cell r="AZ304" t="str">
            <v>FPL Fibernet</v>
          </cell>
        </row>
        <row r="305">
          <cell r="A305" t="str">
            <v>107100</v>
          </cell>
          <cell r="B305" t="str">
            <v>0312</v>
          </cell>
          <cell r="C305" t="str">
            <v>06068</v>
          </cell>
          <cell r="D305" t="str">
            <v>0FIBER</v>
          </cell>
          <cell r="E305" t="str">
            <v>312000</v>
          </cell>
          <cell r="F305" t="str">
            <v>0803</v>
          </cell>
          <cell r="G305" t="str">
            <v>36000</v>
          </cell>
          <cell r="H305" t="str">
            <v>A</v>
          </cell>
          <cell r="I305" t="str">
            <v>00000041</v>
          </cell>
          <cell r="J305">
            <v>60</v>
          </cell>
          <cell r="K305">
            <v>312</v>
          </cell>
          <cell r="L305">
            <v>6141</v>
          </cell>
          <cell r="M305">
            <v>107</v>
          </cell>
          <cell r="N305">
            <v>10</v>
          </cell>
          <cell r="O305">
            <v>0</v>
          </cell>
          <cell r="P305">
            <v>107.1</v>
          </cell>
          <cell r="Q305" t="str">
            <v>0803</v>
          </cell>
          <cell r="R305" t="str">
            <v>36000</v>
          </cell>
          <cell r="S305" t="str">
            <v>200212</v>
          </cell>
          <cell r="T305" t="str">
            <v>PY42</v>
          </cell>
          <cell r="U305">
            <v>83.08</v>
          </cell>
          <cell r="V305" t="str">
            <v>LDB</v>
          </cell>
          <cell r="W305">
            <v>0</v>
          </cell>
          <cell r="X305" t="str">
            <v>SHR</v>
          </cell>
          <cell r="Y305">
            <v>2</v>
          </cell>
          <cell r="Z305">
            <v>2</v>
          </cell>
          <cell r="AA305" t="str">
            <v>PYP</v>
          </cell>
          <cell r="AB305" t="str">
            <v xml:space="preserve"> 0000025</v>
          </cell>
          <cell r="AC305" t="str">
            <v>PYL</v>
          </cell>
          <cell r="AD305" t="str">
            <v>003054</v>
          </cell>
          <cell r="AE305" t="str">
            <v>EMP</v>
          </cell>
          <cell r="AF305" t="str">
            <v>16244</v>
          </cell>
          <cell r="AG305" t="str">
            <v>JUL</v>
          </cell>
          <cell r="AH305" t="str">
            <v xml:space="preserve"> 000.00</v>
          </cell>
          <cell r="AI305" t="str">
            <v>BCH</v>
          </cell>
          <cell r="AJ305" t="str">
            <v>500</v>
          </cell>
          <cell r="AK305" t="str">
            <v>CLS</v>
          </cell>
          <cell r="AL305" t="str">
            <v>R513</v>
          </cell>
          <cell r="AM305" t="str">
            <v>DTA</v>
          </cell>
          <cell r="AN305" t="str">
            <v xml:space="preserve"> 00000000000.00</v>
          </cell>
          <cell r="AO305" t="str">
            <v>DTH</v>
          </cell>
          <cell r="AP305" t="str">
            <v xml:space="preserve"> 00000000000.00</v>
          </cell>
          <cell r="AV305" t="str">
            <v>000000000</v>
          </cell>
          <cell r="AW305" t="str">
            <v>000</v>
          </cell>
          <cell r="AX305" t="str">
            <v>00</v>
          </cell>
          <cell r="AY305" t="str">
            <v>0</v>
          </cell>
          <cell r="AZ305" t="str">
            <v>FPL Fibernet</v>
          </cell>
        </row>
        <row r="306">
          <cell r="A306" t="str">
            <v>107100</v>
          </cell>
          <cell r="B306" t="str">
            <v>0312</v>
          </cell>
          <cell r="C306" t="str">
            <v>06068</v>
          </cell>
          <cell r="D306" t="str">
            <v>0OTHER</v>
          </cell>
          <cell r="E306" t="str">
            <v>312000</v>
          </cell>
          <cell r="F306" t="str">
            <v>0841</v>
          </cell>
          <cell r="G306" t="str">
            <v>51450</v>
          </cell>
          <cell r="H306" t="str">
            <v>A</v>
          </cell>
          <cell r="I306" t="str">
            <v>00000041</v>
          </cell>
          <cell r="J306">
            <v>64</v>
          </cell>
          <cell r="K306">
            <v>312</v>
          </cell>
          <cell r="L306">
            <v>6141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 t="str">
            <v>0841</v>
          </cell>
          <cell r="R306" t="str">
            <v>51450</v>
          </cell>
          <cell r="S306" t="str">
            <v>200212</v>
          </cell>
          <cell r="T306" t="str">
            <v>SA01</v>
          </cell>
          <cell r="U306">
            <v>826.44</v>
          </cell>
          <cell r="W306">
            <v>0</v>
          </cell>
          <cell r="Y306">
            <v>0</v>
          </cell>
          <cell r="Z306">
            <v>1</v>
          </cell>
          <cell r="AA306" t="str">
            <v>BCH</v>
          </cell>
          <cell r="AB306" t="str">
            <v>450002361</v>
          </cell>
          <cell r="AC306" t="str">
            <v>PO#</v>
          </cell>
          <cell r="AD306" t="str">
            <v>3000026612</v>
          </cell>
          <cell r="AE306" t="str">
            <v>S/R</v>
          </cell>
          <cell r="AF306" t="str">
            <v>337</v>
          </cell>
          <cell r="AI306" t="str">
            <v>PYN</v>
          </cell>
          <cell r="AJ306" t="str">
            <v>COMPUCOM SYSTEMS INC</v>
          </cell>
          <cell r="AK306" t="str">
            <v>VND</v>
          </cell>
          <cell r="AL306" t="str">
            <v>382363156</v>
          </cell>
          <cell r="AM306" t="str">
            <v>FAC</v>
          </cell>
          <cell r="AN306" t="str">
            <v>000</v>
          </cell>
          <cell r="AQ306" t="str">
            <v>NVD</v>
          </cell>
          <cell r="AR306" t="str">
            <v>2002-12-</v>
          </cell>
          <cell r="AU306" t="str">
            <v>WHATSUP GOLD V7.X W/COMPUCOM SYSTEMS INC5000003708</v>
          </cell>
          <cell r="AV306" t="str">
            <v>EPROCOMM</v>
          </cell>
          <cell r="AW306" t="str">
            <v>000</v>
          </cell>
          <cell r="AX306" t="str">
            <v>00</v>
          </cell>
          <cell r="AY306" t="str">
            <v>0</v>
          </cell>
          <cell r="AZ306" t="str">
            <v>FPL Fibernet</v>
          </cell>
        </row>
        <row r="307">
          <cell r="A307" t="str">
            <v>107100</v>
          </cell>
          <cell r="B307" t="str">
            <v>0385</v>
          </cell>
          <cell r="C307" t="str">
            <v>06068</v>
          </cell>
          <cell r="D307" t="str">
            <v>0FIBER</v>
          </cell>
          <cell r="E307" t="str">
            <v>385000</v>
          </cell>
          <cell r="F307" t="str">
            <v>0621</v>
          </cell>
          <cell r="G307" t="str">
            <v>52450</v>
          </cell>
          <cell r="H307" t="str">
            <v>A</v>
          </cell>
          <cell r="I307" t="str">
            <v>00000041</v>
          </cell>
          <cell r="J307">
            <v>60</v>
          </cell>
          <cell r="K307">
            <v>385</v>
          </cell>
          <cell r="L307">
            <v>6141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0621</v>
          </cell>
          <cell r="R307" t="str">
            <v>52450</v>
          </cell>
          <cell r="S307" t="str">
            <v>200212</v>
          </cell>
          <cell r="T307" t="str">
            <v>SA01</v>
          </cell>
          <cell r="U307">
            <v>58.97</v>
          </cell>
          <cell r="W307">
            <v>0</v>
          </cell>
          <cell r="Y307">
            <v>0</v>
          </cell>
          <cell r="Z307">
            <v>0</v>
          </cell>
          <cell r="AA307" t="str">
            <v>BCH</v>
          </cell>
          <cell r="AB307" t="str">
            <v>450002351</v>
          </cell>
          <cell r="AC307" t="str">
            <v>PO#</v>
          </cell>
          <cell r="AE307" t="str">
            <v>S/R</v>
          </cell>
          <cell r="AI307" t="str">
            <v>PYN</v>
          </cell>
          <cell r="AJ307" t="str">
            <v>BATTLES K J</v>
          </cell>
          <cell r="AK307" t="str">
            <v>VND</v>
          </cell>
          <cell r="AL307" t="str">
            <v>497709833</v>
          </cell>
          <cell r="AM307" t="str">
            <v>FAC</v>
          </cell>
          <cell r="AN307" t="str">
            <v>000</v>
          </cell>
          <cell r="AQ307" t="str">
            <v>NVD</v>
          </cell>
          <cell r="AR307" t="str">
            <v>2002-12-</v>
          </cell>
          <cell r="AU307" t="str">
            <v>FINAL EXPENSE BOOKS BATTLES K J         1900003346</v>
          </cell>
          <cell r="AV307" t="str">
            <v>WF-BATCH</v>
          </cell>
          <cell r="AW307" t="str">
            <v>000</v>
          </cell>
          <cell r="AX307" t="str">
            <v>00</v>
          </cell>
          <cell r="AY307" t="str">
            <v>0</v>
          </cell>
          <cell r="AZ307" t="str">
            <v>FPL Fibernet</v>
          </cell>
        </row>
        <row r="308">
          <cell r="A308" t="str">
            <v>107100</v>
          </cell>
          <cell r="B308" t="str">
            <v>0385</v>
          </cell>
          <cell r="C308" t="str">
            <v>06068</v>
          </cell>
          <cell r="D308" t="str">
            <v>0FIBER</v>
          </cell>
          <cell r="E308" t="str">
            <v>385000</v>
          </cell>
          <cell r="F308" t="str">
            <v>0803</v>
          </cell>
          <cell r="G308" t="str">
            <v>36000</v>
          </cell>
          <cell r="H308" t="str">
            <v>A</v>
          </cell>
          <cell r="I308" t="str">
            <v>00000041</v>
          </cell>
          <cell r="J308">
            <v>60</v>
          </cell>
          <cell r="K308">
            <v>385</v>
          </cell>
          <cell r="L308">
            <v>6141</v>
          </cell>
          <cell r="M308">
            <v>107</v>
          </cell>
          <cell r="N308">
            <v>10</v>
          </cell>
          <cell r="O308">
            <v>0</v>
          </cell>
          <cell r="P308">
            <v>107.1</v>
          </cell>
          <cell r="Q308" t="str">
            <v>0803</v>
          </cell>
          <cell r="R308" t="str">
            <v>36000</v>
          </cell>
          <cell r="S308" t="str">
            <v>200212</v>
          </cell>
          <cell r="T308" t="str">
            <v>PY42</v>
          </cell>
          <cell r="U308">
            <v>2785.6</v>
          </cell>
          <cell r="V308" t="str">
            <v>LDB</v>
          </cell>
          <cell r="W308">
            <v>0</v>
          </cell>
          <cell r="X308" t="str">
            <v>SHR</v>
          </cell>
          <cell r="Y308">
            <v>64</v>
          </cell>
          <cell r="Z308">
            <v>64</v>
          </cell>
          <cell r="AA308" t="str">
            <v>PYP</v>
          </cell>
          <cell r="AB308" t="str">
            <v xml:space="preserve"> 0000001</v>
          </cell>
          <cell r="AC308" t="str">
            <v>PYL</v>
          </cell>
          <cell r="AD308" t="str">
            <v>004308</v>
          </cell>
          <cell r="AE308" t="str">
            <v>EMP</v>
          </cell>
          <cell r="AF308" t="str">
            <v>17340</v>
          </cell>
          <cell r="AG308" t="str">
            <v>JUL</v>
          </cell>
          <cell r="AH308" t="str">
            <v xml:space="preserve"> 000.00</v>
          </cell>
          <cell r="AI308" t="str">
            <v>BCH</v>
          </cell>
          <cell r="AJ308" t="str">
            <v>500</v>
          </cell>
          <cell r="AK308" t="str">
            <v>CLS</v>
          </cell>
          <cell r="AL308" t="str">
            <v>1RCL</v>
          </cell>
          <cell r="AM308" t="str">
            <v>DTA</v>
          </cell>
          <cell r="AN308" t="str">
            <v xml:space="preserve"> 00000000000.00</v>
          </cell>
          <cell r="AO308" t="str">
            <v>DTH</v>
          </cell>
          <cell r="AP308" t="str">
            <v xml:space="preserve"> 00000000000.00</v>
          </cell>
          <cell r="AV308" t="str">
            <v>000000000</v>
          </cell>
          <cell r="AW308" t="str">
            <v>000</v>
          </cell>
          <cell r="AX308" t="str">
            <v>00</v>
          </cell>
          <cell r="AY308" t="str">
            <v>0</v>
          </cell>
          <cell r="AZ308" t="str">
            <v>FPL Fibernet</v>
          </cell>
        </row>
        <row r="309">
          <cell r="A309" t="str">
            <v>107100</v>
          </cell>
          <cell r="B309" t="str">
            <v>0385</v>
          </cell>
          <cell r="C309" t="str">
            <v>06068</v>
          </cell>
          <cell r="D309" t="str">
            <v>0FIBER</v>
          </cell>
          <cell r="E309" t="str">
            <v>385000</v>
          </cell>
          <cell r="F309" t="str">
            <v>0803</v>
          </cell>
          <cell r="G309" t="str">
            <v>36000</v>
          </cell>
          <cell r="H309" t="str">
            <v>A</v>
          </cell>
          <cell r="I309" t="str">
            <v>00000041</v>
          </cell>
          <cell r="J309">
            <v>60</v>
          </cell>
          <cell r="K309">
            <v>385</v>
          </cell>
          <cell r="L309">
            <v>6141</v>
          </cell>
          <cell r="M309">
            <v>107</v>
          </cell>
          <cell r="N309">
            <v>10</v>
          </cell>
          <cell r="O309">
            <v>0</v>
          </cell>
          <cell r="P309">
            <v>107.1</v>
          </cell>
          <cell r="Q309" t="str">
            <v>0803</v>
          </cell>
          <cell r="R309" t="str">
            <v>36000</v>
          </cell>
          <cell r="S309" t="str">
            <v>200212</v>
          </cell>
          <cell r="T309" t="str">
            <v>PY42</v>
          </cell>
          <cell r="U309">
            <v>3482</v>
          </cell>
          <cell r="V309" t="str">
            <v>LDB</v>
          </cell>
          <cell r="W309">
            <v>0</v>
          </cell>
          <cell r="X309" t="str">
            <v>SHR</v>
          </cell>
          <cell r="Y309">
            <v>80</v>
          </cell>
          <cell r="Z309">
            <v>80</v>
          </cell>
          <cell r="AA309" t="str">
            <v>PYP</v>
          </cell>
          <cell r="AB309" t="str">
            <v xml:space="preserve"> 0000025</v>
          </cell>
          <cell r="AC309" t="str">
            <v>PYL</v>
          </cell>
          <cell r="AD309" t="str">
            <v>004308</v>
          </cell>
          <cell r="AE309" t="str">
            <v>EMP</v>
          </cell>
          <cell r="AF309" t="str">
            <v>17340</v>
          </cell>
          <cell r="AG309" t="str">
            <v>JUL</v>
          </cell>
          <cell r="AH309" t="str">
            <v xml:space="preserve"> 000.00</v>
          </cell>
          <cell r="AI309" t="str">
            <v>BCH</v>
          </cell>
          <cell r="AJ309" t="str">
            <v>500</v>
          </cell>
          <cell r="AK309" t="str">
            <v>CLS</v>
          </cell>
          <cell r="AL309" t="str">
            <v>1RCL</v>
          </cell>
          <cell r="AM309" t="str">
            <v>DTA</v>
          </cell>
          <cell r="AN309" t="str">
            <v xml:space="preserve"> 00000000000.00</v>
          </cell>
          <cell r="AO309" t="str">
            <v>DTH</v>
          </cell>
          <cell r="AP309" t="str">
            <v xml:space="preserve"> 00000000000.00</v>
          </cell>
          <cell r="AV309" t="str">
            <v>000000000</v>
          </cell>
          <cell r="AW309" t="str">
            <v>000</v>
          </cell>
          <cell r="AX309" t="str">
            <v>00</v>
          </cell>
          <cell r="AY309" t="str">
            <v>0</v>
          </cell>
          <cell r="AZ309" t="str">
            <v>FPL Fibernet</v>
          </cell>
        </row>
        <row r="310">
          <cell r="A310" t="str">
            <v>107100</v>
          </cell>
          <cell r="B310" t="str">
            <v>0385</v>
          </cell>
          <cell r="C310" t="str">
            <v>06068</v>
          </cell>
          <cell r="D310" t="str">
            <v>0FIBER</v>
          </cell>
          <cell r="E310" t="str">
            <v>385000</v>
          </cell>
          <cell r="F310" t="str">
            <v>0803</v>
          </cell>
          <cell r="G310" t="str">
            <v>36000</v>
          </cell>
          <cell r="H310" t="str">
            <v>A</v>
          </cell>
          <cell r="I310" t="str">
            <v>00000041</v>
          </cell>
          <cell r="J310">
            <v>60</v>
          </cell>
          <cell r="K310">
            <v>385</v>
          </cell>
          <cell r="L310">
            <v>6141</v>
          </cell>
          <cell r="M310">
            <v>107</v>
          </cell>
          <cell r="N310">
            <v>10</v>
          </cell>
          <cell r="O310">
            <v>0</v>
          </cell>
          <cell r="P310">
            <v>107.1</v>
          </cell>
          <cell r="Q310" t="str">
            <v>0803</v>
          </cell>
          <cell r="R310" t="str">
            <v>36000</v>
          </cell>
          <cell r="S310" t="str">
            <v>200212</v>
          </cell>
          <cell r="T310" t="str">
            <v>PY42</v>
          </cell>
          <cell r="U310">
            <v>3482</v>
          </cell>
          <cell r="V310" t="str">
            <v>LDB</v>
          </cell>
          <cell r="W310">
            <v>0</v>
          </cell>
          <cell r="X310" t="str">
            <v>SHR</v>
          </cell>
          <cell r="Y310">
            <v>80</v>
          </cell>
          <cell r="Z310">
            <v>80</v>
          </cell>
          <cell r="AA310" t="str">
            <v>PYP</v>
          </cell>
          <cell r="AB310" t="str">
            <v xml:space="preserve"> 0000026</v>
          </cell>
          <cell r="AC310" t="str">
            <v>PYL</v>
          </cell>
          <cell r="AD310" t="str">
            <v>004308</v>
          </cell>
          <cell r="AE310" t="str">
            <v>EMP</v>
          </cell>
          <cell r="AF310" t="str">
            <v>17340</v>
          </cell>
          <cell r="AG310" t="str">
            <v>JUL</v>
          </cell>
          <cell r="AH310" t="str">
            <v xml:space="preserve"> 000.00</v>
          </cell>
          <cell r="AI310" t="str">
            <v>BCH</v>
          </cell>
          <cell r="AJ310" t="str">
            <v>500</v>
          </cell>
          <cell r="AK310" t="str">
            <v>CLS</v>
          </cell>
          <cell r="AL310" t="str">
            <v>1RCL</v>
          </cell>
          <cell r="AM310" t="str">
            <v>DTA</v>
          </cell>
          <cell r="AN310" t="str">
            <v xml:space="preserve"> 00000000000.00</v>
          </cell>
          <cell r="AO310" t="str">
            <v>DTH</v>
          </cell>
          <cell r="AP310" t="str">
            <v xml:space="preserve"> 00000000000.00</v>
          </cell>
          <cell r="AV310" t="str">
            <v>000000000</v>
          </cell>
          <cell r="AW310" t="str">
            <v>000</v>
          </cell>
          <cell r="AX310" t="str">
            <v>00</v>
          </cell>
          <cell r="AY310" t="str">
            <v>0</v>
          </cell>
          <cell r="AZ310" t="str">
            <v>FPL Fibernet</v>
          </cell>
        </row>
        <row r="311">
          <cell r="A311" t="str">
            <v>107100</v>
          </cell>
          <cell r="B311" t="str">
            <v>0385</v>
          </cell>
          <cell r="C311" t="str">
            <v>06068</v>
          </cell>
          <cell r="D311" t="str">
            <v>0FIBER</v>
          </cell>
          <cell r="E311" t="str">
            <v>385000</v>
          </cell>
          <cell r="F311" t="str">
            <v>0814</v>
          </cell>
          <cell r="G311" t="str">
            <v>52450</v>
          </cell>
          <cell r="H311" t="str">
            <v>A</v>
          </cell>
          <cell r="I311" t="str">
            <v>00000041</v>
          </cell>
          <cell r="J311">
            <v>60</v>
          </cell>
          <cell r="K311">
            <v>385</v>
          </cell>
          <cell r="L311">
            <v>6141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 t="str">
            <v>0814</v>
          </cell>
          <cell r="R311" t="str">
            <v>52450</v>
          </cell>
          <cell r="S311" t="str">
            <v>200212</v>
          </cell>
          <cell r="T311" t="str">
            <v>SA01</v>
          </cell>
          <cell r="U311">
            <v>63.47</v>
          </cell>
          <cell r="W311">
            <v>0</v>
          </cell>
          <cell r="Y311">
            <v>0</v>
          </cell>
          <cell r="Z311">
            <v>0</v>
          </cell>
          <cell r="AA311" t="str">
            <v>BCH</v>
          </cell>
          <cell r="AB311" t="str">
            <v>450002354</v>
          </cell>
          <cell r="AC311" t="str">
            <v>PO#</v>
          </cell>
          <cell r="AE311" t="str">
            <v>S/R</v>
          </cell>
          <cell r="AI311" t="str">
            <v>PYN</v>
          </cell>
          <cell r="AJ311" t="str">
            <v>FUENTES Y D</v>
          </cell>
          <cell r="AK311" t="str">
            <v>VND</v>
          </cell>
          <cell r="AL311" t="str">
            <v>458817340</v>
          </cell>
          <cell r="AM311" t="str">
            <v>FAC</v>
          </cell>
          <cell r="AN311" t="str">
            <v>000</v>
          </cell>
          <cell r="AQ311" t="str">
            <v>NVD</v>
          </cell>
          <cell r="AR311" t="str">
            <v>2002-12-</v>
          </cell>
          <cell r="AU311" t="str">
            <v>FUENTES - CELL      FUENTES Y D         1900003409</v>
          </cell>
          <cell r="AV311" t="str">
            <v>WF-BATCH</v>
          </cell>
          <cell r="AW311" t="str">
            <v>000</v>
          </cell>
          <cell r="AX311" t="str">
            <v>00</v>
          </cell>
          <cell r="AY311" t="str">
            <v>0</v>
          </cell>
          <cell r="AZ311" t="str">
            <v>FPL Fibernet</v>
          </cell>
        </row>
        <row r="312">
          <cell r="A312" t="str">
            <v>107100</v>
          </cell>
          <cell r="B312" t="str">
            <v>0385</v>
          </cell>
          <cell r="C312" t="str">
            <v>06068</v>
          </cell>
          <cell r="D312" t="str">
            <v>0OTHER</v>
          </cell>
          <cell r="E312" t="str">
            <v>385000</v>
          </cell>
          <cell r="F312" t="str">
            <v>0803</v>
          </cell>
          <cell r="G312" t="str">
            <v>36000</v>
          </cell>
          <cell r="H312" t="str">
            <v>A</v>
          </cell>
          <cell r="I312" t="str">
            <v>00000041</v>
          </cell>
          <cell r="J312">
            <v>64</v>
          </cell>
          <cell r="K312">
            <v>385</v>
          </cell>
          <cell r="L312">
            <v>6141</v>
          </cell>
          <cell r="M312">
            <v>107</v>
          </cell>
          <cell r="N312">
            <v>10</v>
          </cell>
          <cell r="O312">
            <v>0</v>
          </cell>
          <cell r="P312">
            <v>107.1</v>
          </cell>
          <cell r="Q312" t="str">
            <v>0803</v>
          </cell>
          <cell r="R312" t="str">
            <v>36000</v>
          </cell>
          <cell r="S312" t="str">
            <v>200212</v>
          </cell>
          <cell r="T312" t="str">
            <v>PY42</v>
          </cell>
          <cell r="U312">
            <v>328.3</v>
          </cell>
          <cell r="V312" t="str">
            <v>LDB</v>
          </cell>
          <cell r="W312">
            <v>0</v>
          </cell>
          <cell r="X312" t="str">
            <v>SHR</v>
          </cell>
          <cell r="Y312">
            <v>8</v>
          </cell>
          <cell r="Z312">
            <v>8</v>
          </cell>
          <cell r="AA312" t="str">
            <v>PYP</v>
          </cell>
          <cell r="AB312" t="str">
            <v xml:space="preserve"> 0000025</v>
          </cell>
          <cell r="AC312" t="str">
            <v>PYL</v>
          </cell>
          <cell r="AD312" t="str">
            <v>004399</v>
          </cell>
          <cell r="AE312" t="str">
            <v>EMP</v>
          </cell>
          <cell r="AF312" t="str">
            <v>35412</v>
          </cell>
          <cell r="AG312" t="str">
            <v>JUL</v>
          </cell>
          <cell r="AH312" t="str">
            <v xml:space="preserve"> 000.00</v>
          </cell>
          <cell r="AI312" t="str">
            <v>BCH</v>
          </cell>
          <cell r="AJ312" t="str">
            <v>500</v>
          </cell>
          <cell r="AK312" t="str">
            <v>CLS</v>
          </cell>
          <cell r="AL312" t="str">
            <v>R436</v>
          </cell>
          <cell r="AM312" t="str">
            <v>DTA</v>
          </cell>
          <cell r="AN312" t="str">
            <v xml:space="preserve"> 00000000000.00</v>
          </cell>
          <cell r="AO312" t="str">
            <v>DTH</v>
          </cell>
          <cell r="AP312" t="str">
            <v xml:space="preserve"> 00000000000.00</v>
          </cell>
          <cell r="AV312" t="str">
            <v>000000000</v>
          </cell>
          <cell r="AW312" t="str">
            <v>000</v>
          </cell>
          <cell r="AX312" t="str">
            <v>00</v>
          </cell>
          <cell r="AY312" t="str">
            <v>0</v>
          </cell>
          <cell r="AZ312" t="str">
            <v>FPL Fibernet</v>
          </cell>
        </row>
        <row r="313">
          <cell r="A313" t="str">
            <v>107100</v>
          </cell>
          <cell r="B313" t="str">
            <v>0385</v>
          </cell>
          <cell r="C313" t="str">
            <v>06068</v>
          </cell>
          <cell r="D313" t="str">
            <v>0OTHER</v>
          </cell>
          <cell r="E313" t="str">
            <v>385000</v>
          </cell>
          <cell r="F313" t="str">
            <v>0803</v>
          </cell>
          <cell r="G313" t="str">
            <v>36000</v>
          </cell>
          <cell r="H313" t="str">
            <v>A</v>
          </cell>
          <cell r="I313" t="str">
            <v>00000041</v>
          </cell>
          <cell r="J313">
            <v>64</v>
          </cell>
          <cell r="K313">
            <v>385</v>
          </cell>
          <cell r="L313">
            <v>6141</v>
          </cell>
          <cell r="M313">
            <v>107</v>
          </cell>
          <cell r="N313">
            <v>10</v>
          </cell>
          <cell r="O313">
            <v>0</v>
          </cell>
          <cell r="P313">
            <v>107.1</v>
          </cell>
          <cell r="Q313" t="str">
            <v>0803</v>
          </cell>
          <cell r="R313" t="str">
            <v>36000</v>
          </cell>
          <cell r="S313" t="str">
            <v>200212</v>
          </cell>
          <cell r="T313" t="str">
            <v>PY42</v>
          </cell>
          <cell r="U313">
            <v>328.3</v>
          </cell>
          <cell r="V313" t="str">
            <v>LDB</v>
          </cell>
          <cell r="W313">
            <v>0</v>
          </cell>
          <cell r="X313" t="str">
            <v>SHR</v>
          </cell>
          <cell r="Y313">
            <v>8</v>
          </cell>
          <cell r="Z313">
            <v>8</v>
          </cell>
          <cell r="AA313" t="str">
            <v>PYP</v>
          </cell>
          <cell r="AB313" t="str">
            <v xml:space="preserve"> 0000026</v>
          </cell>
          <cell r="AC313" t="str">
            <v>PYL</v>
          </cell>
          <cell r="AD313" t="str">
            <v>004399</v>
          </cell>
          <cell r="AE313" t="str">
            <v>EMP</v>
          </cell>
          <cell r="AF313" t="str">
            <v>35412</v>
          </cell>
          <cell r="AG313" t="str">
            <v>JUL</v>
          </cell>
          <cell r="AH313" t="str">
            <v xml:space="preserve"> 000.00</v>
          </cell>
          <cell r="AI313" t="str">
            <v>BCH</v>
          </cell>
          <cell r="AJ313" t="str">
            <v>500</v>
          </cell>
          <cell r="AK313" t="str">
            <v>CLS</v>
          </cell>
          <cell r="AL313" t="str">
            <v>R436</v>
          </cell>
          <cell r="AM313" t="str">
            <v>DTA</v>
          </cell>
          <cell r="AN313" t="str">
            <v xml:space="preserve"> 00000000000.00</v>
          </cell>
          <cell r="AO313" t="str">
            <v>DTH</v>
          </cell>
          <cell r="AP313" t="str">
            <v xml:space="preserve"> 00000000000.00</v>
          </cell>
          <cell r="AV313" t="str">
            <v>000000000</v>
          </cell>
          <cell r="AW313" t="str">
            <v>000</v>
          </cell>
          <cell r="AX313" t="str">
            <v>00</v>
          </cell>
          <cell r="AY313" t="str">
            <v>0</v>
          </cell>
          <cell r="AZ313" t="str">
            <v>FPL Fibernet</v>
          </cell>
        </row>
        <row r="314">
          <cell r="A314" t="str">
            <v>107100</v>
          </cell>
          <cell r="B314" t="str">
            <v>0306</v>
          </cell>
          <cell r="C314" t="str">
            <v>06143</v>
          </cell>
          <cell r="D314" t="str">
            <v>0FIBER</v>
          </cell>
          <cell r="E314" t="str">
            <v>306000</v>
          </cell>
          <cell r="F314" t="str">
            <v>0676</v>
          </cell>
          <cell r="G314" t="str">
            <v>65000</v>
          </cell>
          <cell r="H314" t="str">
            <v>A</v>
          </cell>
          <cell r="I314" t="str">
            <v>00000041</v>
          </cell>
          <cell r="J314">
            <v>63</v>
          </cell>
          <cell r="K314">
            <v>306</v>
          </cell>
          <cell r="L314">
            <v>6143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 t="str">
            <v>0676</v>
          </cell>
          <cell r="R314" t="str">
            <v>65000</v>
          </cell>
          <cell r="S314" t="str">
            <v>200212</v>
          </cell>
          <cell r="T314" t="str">
            <v>CA01</v>
          </cell>
          <cell r="U314">
            <v>227.26</v>
          </cell>
          <cell r="V314" t="str">
            <v>LDB</v>
          </cell>
          <cell r="W314">
            <v>0</v>
          </cell>
          <cell r="Y314">
            <v>0</v>
          </cell>
          <cell r="Z314">
            <v>0</v>
          </cell>
          <cell r="AA314" t="str">
            <v>BCH</v>
          </cell>
          <cell r="AB314" t="str">
            <v>0001</v>
          </cell>
          <cell r="AC314" t="str">
            <v>WKS</v>
          </cell>
          <cell r="AE314" t="str">
            <v>JV#</v>
          </cell>
          <cell r="AF314" t="str">
            <v>122A</v>
          </cell>
          <cell r="AG314" t="str">
            <v>FRN</v>
          </cell>
          <cell r="AH314" t="str">
            <v>6143</v>
          </cell>
          <cell r="AI314" t="str">
            <v>RP#</v>
          </cell>
          <cell r="AJ314" t="str">
            <v>000</v>
          </cell>
          <cell r="AK314" t="str">
            <v>CTL</v>
          </cell>
          <cell r="AM314" t="str">
            <v>RF#</v>
          </cell>
          <cell r="AU314" t="str">
            <v>I/C-M&amp;S</v>
          </cell>
          <cell r="AZ314" t="str">
            <v>FPL Fibernet</v>
          </cell>
        </row>
        <row r="315">
          <cell r="A315" t="str">
            <v>107100</v>
          </cell>
          <cell r="B315" t="str">
            <v>0306</v>
          </cell>
          <cell r="C315" t="str">
            <v>06143</v>
          </cell>
          <cell r="D315" t="str">
            <v>0FIBER</v>
          </cell>
          <cell r="E315" t="str">
            <v>306000</v>
          </cell>
          <cell r="F315" t="str">
            <v>0790</v>
          </cell>
          <cell r="G315" t="str">
            <v>65000</v>
          </cell>
          <cell r="H315" t="str">
            <v>A</v>
          </cell>
          <cell r="I315" t="str">
            <v>00000041</v>
          </cell>
          <cell r="J315">
            <v>63</v>
          </cell>
          <cell r="K315">
            <v>306</v>
          </cell>
          <cell r="L315">
            <v>6143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 t="str">
            <v>0790</v>
          </cell>
          <cell r="R315" t="str">
            <v>65000</v>
          </cell>
          <cell r="S315" t="str">
            <v>200212</v>
          </cell>
          <cell r="T315" t="str">
            <v>CA01</v>
          </cell>
          <cell r="U315">
            <v>-38736.300000000003</v>
          </cell>
          <cell r="V315" t="str">
            <v>LDB</v>
          </cell>
          <cell r="W315">
            <v>0</v>
          </cell>
          <cell r="Y315">
            <v>0</v>
          </cell>
          <cell r="Z315">
            <v>0</v>
          </cell>
          <cell r="AA315" t="str">
            <v>BCH</v>
          </cell>
          <cell r="AB315" t="str">
            <v>0023</v>
          </cell>
          <cell r="AC315" t="str">
            <v>WKS</v>
          </cell>
          <cell r="AE315" t="str">
            <v>JV#</v>
          </cell>
          <cell r="AF315" t="str">
            <v>1232</v>
          </cell>
          <cell r="AG315" t="str">
            <v>FRN</v>
          </cell>
          <cell r="AH315" t="str">
            <v>6143</v>
          </cell>
          <cell r="AI315" t="str">
            <v>RP#</v>
          </cell>
          <cell r="AJ315" t="str">
            <v>000</v>
          </cell>
          <cell r="AK315" t="str">
            <v>CTL</v>
          </cell>
          <cell r="AM315" t="str">
            <v>RF#</v>
          </cell>
          <cell r="AU315" t="str">
            <v>TO PLACE IN SERVICE</v>
          </cell>
          <cell r="AZ315" t="str">
            <v>FPL Fibernet</v>
          </cell>
        </row>
        <row r="316">
          <cell r="A316" t="str">
            <v>107100</v>
          </cell>
          <cell r="B316" t="str">
            <v>0306</v>
          </cell>
          <cell r="C316" t="str">
            <v>06143</v>
          </cell>
          <cell r="D316" t="str">
            <v>0FIBER</v>
          </cell>
          <cell r="E316" t="str">
            <v>306000</v>
          </cell>
          <cell r="F316" t="str">
            <v>0804</v>
          </cell>
          <cell r="G316" t="str">
            <v>65000</v>
          </cell>
          <cell r="H316" t="str">
            <v>A</v>
          </cell>
          <cell r="I316" t="str">
            <v>00000041</v>
          </cell>
          <cell r="J316">
            <v>63</v>
          </cell>
          <cell r="K316">
            <v>306</v>
          </cell>
          <cell r="L316">
            <v>6143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 t="str">
            <v>0804</v>
          </cell>
          <cell r="R316" t="str">
            <v>65000</v>
          </cell>
          <cell r="S316" t="str">
            <v>200212</v>
          </cell>
          <cell r="T316" t="str">
            <v>CA01</v>
          </cell>
          <cell r="U316">
            <v>928.68</v>
          </cell>
          <cell r="V316" t="str">
            <v>LDB</v>
          </cell>
          <cell r="W316">
            <v>0</v>
          </cell>
          <cell r="Y316">
            <v>0</v>
          </cell>
          <cell r="Z316">
            <v>0</v>
          </cell>
          <cell r="AA316" t="str">
            <v>BCH</v>
          </cell>
          <cell r="AB316" t="str">
            <v>0001</v>
          </cell>
          <cell r="AC316" t="str">
            <v>WKS</v>
          </cell>
          <cell r="AE316" t="str">
            <v>JV#</v>
          </cell>
          <cell r="AF316" t="str">
            <v>122A</v>
          </cell>
          <cell r="AG316" t="str">
            <v>FRN</v>
          </cell>
          <cell r="AH316" t="str">
            <v>6143</v>
          </cell>
          <cell r="AI316" t="str">
            <v>RP#</v>
          </cell>
          <cell r="AJ316" t="str">
            <v>000</v>
          </cell>
          <cell r="AK316" t="str">
            <v>CTL</v>
          </cell>
          <cell r="AM316" t="str">
            <v>RF#</v>
          </cell>
          <cell r="AU316" t="str">
            <v>I/C-OT PAY/BARG VAR,FPL</v>
          </cell>
          <cell r="AZ316" t="str">
            <v>FPL Fibernet</v>
          </cell>
        </row>
        <row r="317">
          <cell r="A317" t="str">
            <v>107100</v>
          </cell>
          <cell r="B317" t="str">
            <v>0312</v>
          </cell>
          <cell r="C317" t="str">
            <v>06997</v>
          </cell>
          <cell r="D317" t="str">
            <v>0OTHER</v>
          </cell>
          <cell r="E317" t="str">
            <v>312000</v>
          </cell>
          <cell r="F317" t="str">
            <v>0790</v>
          </cell>
          <cell r="G317" t="str">
            <v>65000</v>
          </cell>
          <cell r="H317" t="str">
            <v>A</v>
          </cell>
          <cell r="I317" t="str">
            <v>00000041</v>
          </cell>
          <cell r="J317">
            <v>65</v>
          </cell>
          <cell r="K317">
            <v>312</v>
          </cell>
          <cell r="L317">
            <v>6144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 t="str">
            <v>0790</v>
          </cell>
          <cell r="R317" t="str">
            <v>65000</v>
          </cell>
          <cell r="S317" t="str">
            <v>200212</v>
          </cell>
          <cell r="T317" t="str">
            <v>CA01</v>
          </cell>
          <cell r="U317">
            <v>-46374</v>
          </cell>
          <cell r="V317" t="str">
            <v>LDB</v>
          </cell>
          <cell r="W317">
            <v>0</v>
          </cell>
          <cell r="Y317">
            <v>0</v>
          </cell>
          <cell r="Z317">
            <v>0</v>
          </cell>
          <cell r="AA317" t="str">
            <v>BCH</v>
          </cell>
          <cell r="AB317" t="str">
            <v>0003</v>
          </cell>
          <cell r="AC317" t="str">
            <v>WKS</v>
          </cell>
          <cell r="AE317" t="str">
            <v>JV#</v>
          </cell>
          <cell r="AF317" t="str">
            <v>1232</v>
          </cell>
          <cell r="AG317" t="str">
            <v>FRN</v>
          </cell>
          <cell r="AH317" t="str">
            <v>6144</v>
          </cell>
          <cell r="AI317" t="str">
            <v>RP#</v>
          </cell>
          <cell r="AJ317" t="str">
            <v>000</v>
          </cell>
          <cell r="AK317" t="str">
            <v>CTL</v>
          </cell>
          <cell r="AM317" t="str">
            <v>RF#</v>
          </cell>
          <cell r="AU317" t="str">
            <v>AC-REV ACCRUAL OF OCT 02 CAPITA</v>
          </cell>
          <cell r="AZ317" t="str">
            <v>FPL Fibernet</v>
          </cell>
        </row>
        <row r="318">
          <cell r="A318" t="str">
            <v>107100</v>
          </cell>
          <cell r="B318" t="str">
            <v>0312</v>
          </cell>
          <cell r="C318" t="str">
            <v>06997</v>
          </cell>
          <cell r="D318" t="str">
            <v>0OTHER</v>
          </cell>
          <cell r="E318" t="str">
            <v>312000</v>
          </cell>
          <cell r="F318" t="str">
            <v>0813</v>
          </cell>
          <cell r="G318" t="str">
            <v>52450</v>
          </cell>
          <cell r="H318" t="str">
            <v>A</v>
          </cell>
          <cell r="I318" t="str">
            <v>00000041</v>
          </cell>
          <cell r="J318">
            <v>66</v>
          </cell>
          <cell r="K318">
            <v>312</v>
          </cell>
          <cell r="L318">
            <v>6144</v>
          </cell>
          <cell r="M318">
            <v>398</v>
          </cell>
          <cell r="N318">
            <v>0</v>
          </cell>
          <cell r="O318">
            <v>1</v>
          </cell>
          <cell r="P318">
            <v>398.00099999999998</v>
          </cell>
          <cell r="Q318" t="str">
            <v>0813</v>
          </cell>
          <cell r="R318" t="str">
            <v>52450</v>
          </cell>
          <cell r="S318" t="str">
            <v>200212</v>
          </cell>
          <cell r="T318" t="str">
            <v>SA01</v>
          </cell>
          <cell r="U318">
            <v>17.25</v>
          </cell>
          <cell r="W318">
            <v>0</v>
          </cell>
          <cell r="Y318">
            <v>0</v>
          </cell>
          <cell r="Z318">
            <v>1</v>
          </cell>
          <cell r="AA318" t="str">
            <v>BCH</v>
          </cell>
          <cell r="AB318" t="str">
            <v>450002337</v>
          </cell>
          <cell r="AC318" t="str">
            <v>PO#</v>
          </cell>
          <cell r="AD318" t="str">
            <v>4500005203</v>
          </cell>
          <cell r="AE318" t="str">
            <v>S/R</v>
          </cell>
          <cell r="AF318" t="str">
            <v>NET</v>
          </cell>
          <cell r="AI318" t="str">
            <v>PYN</v>
          </cell>
          <cell r="AJ318" t="str">
            <v>NORTEL NETWORKS USA INC</v>
          </cell>
          <cell r="AK318" t="str">
            <v>VND</v>
          </cell>
          <cell r="AL318" t="str">
            <v>770427791</v>
          </cell>
          <cell r="AM318" t="str">
            <v>FAC</v>
          </cell>
          <cell r="AN318" t="str">
            <v>000</v>
          </cell>
          <cell r="AQ318" t="str">
            <v>NVD</v>
          </cell>
          <cell r="AR318" t="str">
            <v>2002-09-</v>
          </cell>
          <cell r="AU318" t="str">
            <v>NORTEL NETWORKS USA NORTEL NETWORKS USA 0015279970</v>
          </cell>
          <cell r="AV318" t="str">
            <v>AXR0JK3</v>
          </cell>
          <cell r="AW318" t="str">
            <v>000</v>
          </cell>
          <cell r="AX318" t="str">
            <v>00</v>
          </cell>
          <cell r="AY318" t="str">
            <v>0</v>
          </cell>
          <cell r="AZ318" t="str">
            <v>FPL Fibernet</v>
          </cell>
        </row>
        <row r="319">
          <cell r="A319" t="str">
            <v>107100</v>
          </cell>
          <cell r="B319" t="str">
            <v>0312</v>
          </cell>
          <cell r="C319" t="str">
            <v>06997</v>
          </cell>
          <cell r="D319" t="str">
            <v>0OTHER</v>
          </cell>
          <cell r="E319" t="str">
            <v>312000</v>
          </cell>
          <cell r="F319" t="str">
            <v>0813</v>
          </cell>
          <cell r="G319" t="str">
            <v>52450</v>
          </cell>
          <cell r="H319" t="str">
            <v>A</v>
          </cell>
          <cell r="I319" t="str">
            <v>00000041</v>
          </cell>
          <cell r="J319">
            <v>66</v>
          </cell>
          <cell r="K319">
            <v>312</v>
          </cell>
          <cell r="L319">
            <v>6144</v>
          </cell>
          <cell r="M319">
            <v>398</v>
          </cell>
          <cell r="N319">
            <v>0</v>
          </cell>
          <cell r="O319">
            <v>1</v>
          </cell>
          <cell r="P319">
            <v>398.00099999999998</v>
          </cell>
          <cell r="Q319" t="str">
            <v>0813</v>
          </cell>
          <cell r="R319" t="str">
            <v>52450</v>
          </cell>
          <cell r="S319" t="str">
            <v>200212</v>
          </cell>
          <cell r="T319" t="str">
            <v>SA01</v>
          </cell>
          <cell r="U319">
            <v>25</v>
          </cell>
          <cell r="W319">
            <v>0</v>
          </cell>
          <cell r="Y319">
            <v>0</v>
          </cell>
          <cell r="Z319">
            <v>1</v>
          </cell>
          <cell r="AA319" t="str">
            <v>BCH</v>
          </cell>
          <cell r="AB319" t="str">
            <v>450002337</v>
          </cell>
          <cell r="AC319" t="str">
            <v>PO#</v>
          </cell>
          <cell r="AD319" t="str">
            <v>4500005203</v>
          </cell>
          <cell r="AE319" t="str">
            <v>S/R</v>
          </cell>
          <cell r="AF319" t="str">
            <v>NET</v>
          </cell>
          <cell r="AI319" t="str">
            <v>PYN</v>
          </cell>
          <cell r="AJ319" t="str">
            <v>NORTEL NETWORKS USA INC</v>
          </cell>
          <cell r="AK319" t="str">
            <v>VND</v>
          </cell>
          <cell r="AL319" t="str">
            <v>770427791</v>
          </cell>
          <cell r="AM319" t="str">
            <v>FAC</v>
          </cell>
          <cell r="AN319" t="str">
            <v>000</v>
          </cell>
          <cell r="AQ319" t="str">
            <v>NVD</v>
          </cell>
          <cell r="AR319" t="str">
            <v>2002-09-</v>
          </cell>
          <cell r="AU319" t="str">
            <v>NORTEL NETWORKS USA NORTEL NETWORKS USA 0015279968</v>
          </cell>
          <cell r="AV319" t="str">
            <v>AXR0JK3</v>
          </cell>
          <cell r="AW319" t="str">
            <v>000</v>
          </cell>
          <cell r="AX319" t="str">
            <v>00</v>
          </cell>
          <cell r="AY319" t="str">
            <v>0</v>
          </cell>
          <cell r="AZ319" t="str">
            <v>FPL Fibernet</v>
          </cell>
        </row>
        <row r="320">
          <cell r="A320" t="str">
            <v>107100</v>
          </cell>
          <cell r="B320" t="str">
            <v>0312</v>
          </cell>
          <cell r="C320" t="str">
            <v>06080</v>
          </cell>
          <cell r="D320" t="str">
            <v>0FIBER</v>
          </cell>
          <cell r="E320" t="str">
            <v>312000</v>
          </cell>
          <cell r="F320" t="str">
            <v>0803</v>
          </cell>
          <cell r="G320" t="str">
            <v>36000</v>
          </cell>
          <cell r="H320" t="str">
            <v>A</v>
          </cell>
          <cell r="I320" t="str">
            <v>00000041</v>
          </cell>
          <cell r="J320">
            <v>60</v>
          </cell>
          <cell r="K320">
            <v>312</v>
          </cell>
          <cell r="L320">
            <v>6146</v>
          </cell>
          <cell r="M320">
            <v>0</v>
          </cell>
          <cell r="N320">
            <v>0</v>
          </cell>
          <cell r="O320">
            <v>1</v>
          </cell>
          <cell r="P320">
            <v>1E-3</v>
          </cell>
          <cell r="Q320" t="str">
            <v>0803</v>
          </cell>
          <cell r="R320" t="str">
            <v>36000</v>
          </cell>
          <cell r="S320" t="str">
            <v>200212</v>
          </cell>
          <cell r="T320" t="str">
            <v>PY42</v>
          </cell>
          <cell r="U320">
            <v>113.44</v>
          </cell>
          <cell r="V320" t="str">
            <v>LDB</v>
          </cell>
          <cell r="W320">
            <v>0</v>
          </cell>
          <cell r="X320" t="str">
            <v>SHR</v>
          </cell>
          <cell r="Y320">
            <v>3</v>
          </cell>
          <cell r="Z320">
            <v>3</v>
          </cell>
          <cell r="AA320" t="str">
            <v>PYP</v>
          </cell>
          <cell r="AB320" t="str">
            <v xml:space="preserve"> 0000026</v>
          </cell>
          <cell r="AC320" t="str">
            <v>PYL</v>
          </cell>
          <cell r="AD320" t="str">
            <v>004399</v>
          </cell>
          <cell r="AE320" t="str">
            <v>EMP</v>
          </cell>
          <cell r="AF320" t="str">
            <v>80814</v>
          </cell>
          <cell r="AG320" t="str">
            <v>JUL</v>
          </cell>
          <cell r="AH320" t="str">
            <v xml:space="preserve"> 000.00</v>
          </cell>
          <cell r="AI320" t="str">
            <v>BCH</v>
          </cell>
          <cell r="AJ320" t="str">
            <v>500</v>
          </cell>
          <cell r="AK320" t="str">
            <v>CLS</v>
          </cell>
          <cell r="AL320" t="str">
            <v>R437</v>
          </cell>
          <cell r="AM320" t="str">
            <v>DTA</v>
          </cell>
          <cell r="AN320" t="str">
            <v xml:space="preserve"> 00000000000.00</v>
          </cell>
          <cell r="AO320" t="str">
            <v>DTH</v>
          </cell>
          <cell r="AP320" t="str">
            <v xml:space="preserve"> 00000000000.00</v>
          </cell>
          <cell r="AV320" t="str">
            <v>000000000</v>
          </cell>
          <cell r="AW320" t="str">
            <v>000</v>
          </cell>
          <cell r="AX320" t="str">
            <v>00</v>
          </cell>
          <cell r="AY320" t="str">
            <v>0</v>
          </cell>
          <cell r="AZ320" t="str">
            <v>FPL Fibernet</v>
          </cell>
        </row>
        <row r="321">
          <cell r="A321" t="str">
            <v>107100</v>
          </cell>
          <cell r="B321" t="str">
            <v>0312</v>
          </cell>
          <cell r="C321" t="str">
            <v>06080</v>
          </cell>
          <cell r="D321" t="str">
            <v>0FIBER</v>
          </cell>
          <cell r="E321" t="str">
            <v>312000</v>
          </cell>
          <cell r="F321" t="str">
            <v>0803</v>
          </cell>
          <cell r="G321" t="str">
            <v>36000</v>
          </cell>
          <cell r="H321" t="str">
            <v>A</v>
          </cell>
          <cell r="I321" t="str">
            <v>00000041</v>
          </cell>
          <cell r="J321">
            <v>60</v>
          </cell>
          <cell r="K321">
            <v>312</v>
          </cell>
          <cell r="L321">
            <v>6146</v>
          </cell>
          <cell r="M321">
            <v>107</v>
          </cell>
          <cell r="N321">
            <v>10</v>
          </cell>
          <cell r="O321">
            <v>0</v>
          </cell>
          <cell r="P321">
            <v>107.1</v>
          </cell>
          <cell r="Q321" t="str">
            <v>0803</v>
          </cell>
          <cell r="R321" t="str">
            <v>36000</v>
          </cell>
          <cell r="S321" t="str">
            <v>200212</v>
          </cell>
          <cell r="T321" t="str">
            <v>PY42</v>
          </cell>
          <cell r="U321">
            <v>189.06</v>
          </cell>
          <cell r="V321" t="str">
            <v>LDB</v>
          </cell>
          <cell r="W321">
            <v>0</v>
          </cell>
          <cell r="X321" t="str">
            <v>SHR</v>
          </cell>
          <cell r="Y321">
            <v>5</v>
          </cell>
          <cell r="Z321">
            <v>5</v>
          </cell>
          <cell r="AA321" t="str">
            <v>PYP</v>
          </cell>
          <cell r="AB321" t="str">
            <v xml:space="preserve"> 0000001</v>
          </cell>
          <cell r="AC321" t="str">
            <v>PYL</v>
          </cell>
          <cell r="AD321" t="str">
            <v>004399</v>
          </cell>
          <cell r="AE321" t="str">
            <v>EMP</v>
          </cell>
          <cell r="AF321" t="str">
            <v>80814</v>
          </cell>
          <cell r="AG321" t="str">
            <v>JUL</v>
          </cell>
          <cell r="AH321" t="str">
            <v xml:space="preserve"> 000.00</v>
          </cell>
          <cell r="AI321" t="str">
            <v>BCH</v>
          </cell>
          <cell r="AJ321" t="str">
            <v>500</v>
          </cell>
          <cell r="AK321" t="str">
            <v>CLS</v>
          </cell>
          <cell r="AL321" t="str">
            <v>R437</v>
          </cell>
          <cell r="AM321" t="str">
            <v>DTA</v>
          </cell>
          <cell r="AN321" t="str">
            <v xml:space="preserve"> 00000000000.00</v>
          </cell>
          <cell r="AO321" t="str">
            <v>DTH</v>
          </cell>
          <cell r="AP321" t="str">
            <v xml:space="preserve"> 00000000000.00</v>
          </cell>
          <cell r="AV321" t="str">
            <v>000000000</v>
          </cell>
          <cell r="AW321" t="str">
            <v>000</v>
          </cell>
          <cell r="AX321" t="str">
            <v>00</v>
          </cell>
          <cell r="AY321" t="str">
            <v>0</v>
          </cell>
          <cell r="AZ321" t="str">
            <v>FPL Fibernet</v>
          </cell>
        </row>
        <row r="322">
          <cell r="A322" t="str">
            <v>107100</v>
          </cell>
          <cell r="B322" t="str">
            <v>0312</v>
          </cell>
          <cell r="C322" t="str">
            <v>06080</v>
          </cell>
          <cell r="D322" t="str">
            <v>0FIBER</v>
          </cell>
          <cell r="E322" t="str">
            <v>312000</v>
          </cell>
          <cell r="F322" t="str">
            <v>0803</v>
          </cell>
          <cell r="G322" t="str">
            <v>36000</v>
          </cell>
          <cell r="H322" t="str">
            <v>A</v>
          </cell>
          <cell r="I322" t="str">
            <v>00000041</v>
          </cell>
          <cell r="J322">
            <v>63</v>
          </cell>
          <cell r="K322">
            <v>312</v>
          </cell>
          <cell r="L322">
            <v>6146</v>
          </cell>
          <cell r="M322">
            <v>107</v>
          </cell>
          <cell r="N322">
            <v>10</v>
          </cell>
          <cell r="O322">
            <v>0</v>
          </cell>
          <cell r="P322">
            <v>107.1</v>
          </cell>
          <cell r="Q322" t="str">
            <v>0803</v>
          </cell>
          <cell r="R322" t="str">
            <v>36000</v>
          </cell>
          <cell r="S322" t="str">
            <v>200212</v>
          </cell>
          <cell r="T322" t="str">
            <v>PY42</v>
          </cell>
          <cell r="U322">
            <v>113.44</v>
          </cell>
          <cell r="V322" t="str">
            <v>LDB</v>
          </cell>
          <cell r="W322">
            <v>0</v>
          </cell>
          <cell r="X322" t="str">
            <v>SHR</v>
          </cell>
          <cell r="Y322">
            <v>3</v>
          </cell>
          <cell r="Z322">
            <v>3</v>
          </cell>
          <cell r="AA322" t="str">
            <v>PYP</v>
          </cell>
          <cell r="AB322" t="str">
            <v xml:space="preserve"> 0000025</v>
          </cell>
          <cell r="AC322" t="str">
            <v>PYL</v>
          </cell>
          <cell r="AD322" t="str">
            <v>004399</v>
          </cell>
          <cell r="AE322" t="str">
            <v>EMP</v>
          </cell>
          <cell r="AF322" t="str">
            <v>80814</v>
          </cell>
          <cell r="AG322" t="str">
            <v>JUL</v>
          </cell>
          <cell r="AH322" t="str">
            <v xml:space="preserve"> 000.00</v>
          </cell>
          <cell r="AI322" t="str">
            <v>BCH</v>
          </cell>
          <cell r="AJ322" t="str">
            <v>500</v>
          </cell>
          <cell r="AK322" t="str">
            <v>CLS</v>
          </cell>
          <cell r="AL322" t="str">
            <v>R437</v>
          </cell>
          <cell r="AM322" t="str">
            <v>DTA</v>
          </cell>
          <cell r="AN322" t="str">
            <v xml:space="preserve"> 00000000000.00</v>
          </cell>
          <cell r="AO322" t="str">
            <v>DTH</v>
          </cell>
          <cell r="AP322" t="str">
            <v xml:space="preserve"> 00000000000.00</v>
          </cell>
          <cell r="AV322" t="str">
            <v>000000000</v>
          </cell>
          <cell r="AW322" t="str">
            <v>000</v>
          </cell>
          <cell r="AX322" t="str">
            <v>00</v>
          </cell>
          <cell r="AY322" t="str">
            <v>0</v>
          </cell>
          <cell r="AZ322" t="str">
            <v>FPL Fibernet</v>
          </cell>
        </row>
        <row r="323">
          <cell r="A323" t="str">
            <v>107100</v>
          </cell>
          <cell r="B323" t="str">
            <v>0312</v>
          </cell>
          <cell r="C323" t="str">
            <v>06080</v>
          </cell>
          <cell r="D323" t="str">
            <v>0FIBER</v>
          </cell>
          <cell r="E323" t="str">
            <v>312000</v>
          </cell>
          <cell r="F323" t="str">
            <v>0813</v>
          </cell>
          <cell r="G323" t="str">
            <v>51450</v>
          </cell>
          <cell r="H323" t="str">
            <v>A</v>
          </cell>
          <cell r="I323" t="str">
            <v>00000041</v>
          </cell>
          <cell r="J323">
            <v>63</v>
          </cell>
          <cell r="K323">
            <v>312</v>
          </cell>
          <cell r="L323">
            <v>6146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 t="str">
            <v>0813</v>
          </cell>
          <cell r="R323" t="str">
            <v>51450</v>
          </cell>
          <cell r="S323" t="str">
            <v>200212</v>
          </cell>
          <cell r="T323" t="str">
            <v>SA01</v>
          </cell>
          <cell r="U323">
            <v>410</v>
          </cell>
          <cell r="W323">
            <v>0</v>
          </cell>
          <cell r="Y323">
            <v>0</v>
          </cell>
          <cell r="Z323">
            <v>1</v>
          </cell>
          <cell r="AA323" t="str">
            <v>BCH</v>
          </cell>
          <cell r="AB323" t="str">
            <v>450002361</v>
          </cell>
          <cell r="AC323" t="str">
            <v>PO#</v>
          </cell>
          <cell r="AD323" t="str">
            <v>4500054250</v>
          </cell>
          <cell r="AE323" t="str">
            <v>S/R</v>
          </cell>
          <cell r="AF323" t="str">
            <v>337</v>
          </cell>
          <cell r="AI323" t="str">
            <v>PYN</v>
          </cell>
          <cell r="AJ323" t="str">
            <v>K NEX INC</v>
          </cell>
          <cell r="AK323" t="str">
            <v>VND</v>
          </cell>
          <cell r="AL323" t="str">
            <v>593648022</v>
          </cell>
          <cell r="AM323" t="str">
            <v>FAC</v>
          </cell>
          <cell r="AN323" t="str">
            <v>000</v>
          </cell>
          <cell r="AQ323" t="str">
            <v>NVD</v>
          </cell>
          <cell r="AR323" t="str">
            <v>2002-12-</v>
          </cell>
          <cell r="AU323" t="str">
            <v>INVOICE# 1117       K NEX INC           5000003719</v>
          </cell>
          <cell r="AV323" t="str">
            <v>WF-BATCH</v>
          </cell>
          <cell r="AW323" t="str">
            <v>000</v>
          </cell>
          <cell r="AX323" t="str">
            <v>00</v>
          </cell>
          <cell r="AY323" t="str">
            <v>0</v>
          </cell>
          <cell r="AZ323" t="str">
            <v>FPL Fibernet</v>
          </cell>
        </row>
        <row r="324">
          <cell r="A324" t="str">
            <v>107100</v>
          </cell>
          <cell r="B324" t="str">
            <v>0385</v>
          </cell>
          <cell r="C324" t="str">
            <v>06080</v>
          </cell>
          <cell r="D324" t="str">
            <v>0FIBER</v>
          </cell>
          <cell r="E324" t="str">
            <v>385000</v>
          </cell>
          <cell r="F324" t="str">
            <v>0691</v>
          </cell>
          <cell r="G324" t="str">
            <v>51450</v>
          </cell>
          <cell r="H324" t="str">
            <v>A</v>
          </cell>
          <cell r="I324" t="str">
            <v>00000041</v>
          </cell>
          <cell r="J324">
            <v>60</v>
          </cell>
          <cell r="K324">
            <v>385</v>
          </cell>
          <cell r="L324">
            <v>6146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 t="str">
            <v>0691</v>
          </cell>
          <cell r="R324" t="str">
            <v>51450</v>
          </cell>
          <cell r="S324" t="str">
            <v>200212</v>
          </cell>
          <cell r="T324" t="str">
            <v>SA01</v>
          </cell>
          <cell r="U324">
            <v>11857.5</v>
          </cell>
          <cell r="W324">
            <v>0</v>
          </cell>
          <cell r="Y324">
            <v>0</v>
          </cell>
          <cell r="Z324">
            <v>1</v>
          </cell>
          <cell r="AA324" t="str">
            <v>BCH</v>
          </cell>
          <cell r="AB324" t="str">
            <v>450002361</v>
          </cell>
          <cell r="AC324" t="str">
            <v>PO#</v>
          </cell>
          <cell r="AD324" t="str">
            <v>4500122942</v>
          </cell>
          <cell r="AE324" t="str">
            <v>S/R</v>
          </cell>
          <cell r="AF324" t="str">
            <v>337</v>
          </cell>
          <cell r="AI324" t="str">
            <v>PYN</v>
          </cell>
          <cell r="AJ324" t="str">
            <v>SWIDLER BERLIN SHEREFF FR</v>
          </cell>
          <cell r="AK324" t="str">
            <v>VND</v>
          </cell>
          <cell r="AL324" t="str">
            <v>132679676</v>
          </cell>
          <cell r="AM324" t="str">
            <v>FAC</v>
          </cell>
          <cell r="AN324" t="str">
            <v>000</v>
          </cell>
          <cell r="AQ324" t="str">
            <v>NVD</v>
          </cell>
          <cell r="AR324" t="str">
            <v>2002-12-</v>
          </cell>
          <cell r="AU324" t="str">
            <v>INVOICE# 227944     SWIDLER BERLIN SHERE5000003723</v>
          </cell>
          <cell r="AV324" t="str">
            <v>WF-BATCH</v>
          </cell>
          <cell r="AW324" t="str">
            <v>000</v>
          </cell>
          <cell r="AX324" t="str">
            <v>00</v>
          </cell>
          <cell r="AY324" t="str">
            <v>0</v>
          </cell>
          <cell r="AZ324" t="str">
            <v>FPL Fibernet</v>
          </cell>
        </row>
        <row r="325">
          <cell r="A325" t="str">
            <v>107100</v>
          </cell>
          <cell r="B325" t="str">
            <v>0385</v>
          </cell>
          <cell r="C325" t="str">
            <v>06080</v>
          </cell>
          <cell r="D325" t="str">
            <v>0FIBER</v>
          </cell>
          <cell r="E325" t="str">
            <v>385000</v>
          </cell>
          <cell r="F325" t="str">
            <v>0803</v>
          </cell>
          <cell r="G325" t="str">
            <v>36000</v>
          </cell>
          <cell r="H325" t="str">
            <v>A</v>
          </cell>
          <cell r="I325" t="str">
            <v>00000041</v>
          </cell>
          <cell r="J325">
            <v>60</v>
          </cell>
          <cell r="K325">
            <v>385</v>
          </cell>
          <cell r="L325">
            <v>6146</v>
          </cell>
          <cell r="M325">
            <v>107</v>
          </cell>
          <cell r="N325">
            <v>10</v>
          </cell>
          <cell r="O325">
            <v>0</v>
          </cell>
          <cell r="P325">
            <v>107.1</v>
          </cell>
          <cell r="Q325" t="str">
            <v>0803</v>
          </cell>
          <cell r="R325" t="str">
            <v>36000</v>
          </cell>
          <cell r="S325" t="str">
            <v>200212</v>
          </cell>
          <cell r="T325" t="str">
            <v>PY42</v>
          </cell>
          <cell r="U325">
            <v>502.2</v>
          </cell>
          <cell r="V325" t="str">
            <v>LDB</v>
          </cell>
          <cell r="W325">
            <v>0</v>
          </cell>
          <cell r="X325" t="str">
            <v>SHR</v>
          </cell>
          <cell r="Y325">
            <v>12</v>
          </cell>
          <cell r="Z325">
            <v>12</v>
          </cell>
          <cell r="AA325" t="str">
            <v>PYP</v>
          </cell>
          <cell r="AB325" t="str">
            <v xml:space="preserve"> 0000026</v>
          </cell>
          <cell r="AC325" t="str">
            <v>PYL</v>
          </cell>
          <cell r="AD325" t="str">
            <v>004368</v>
          </cell>
          <cell r="AE325" t="str">
            <v>EMP</v>
          </cell>
          <cell r="AF325" t="str">
            <v>64529</v>
          </cell>
          <cell r="AG325" t="str">
            <v>JUL</v>
          </cell>
          <cell r="AH325" t="str">
            <v xml:space="preserve"> 000.00</v>
          </cell>
          <cell r="AI325" t="str">
            <v>BCH</v>
          </cell>
          <cell r="AJ325" t="str">
            <v>500</v>
          </cell>
          <cell r="AK325" t="str">
            <v>CLS</v>
          </cell>
          <cell r="AL325" t="str">
            <v>R436</v>
          </cell>
          <cell r="AM325" t="str">
            <v>DTA</v>
          </cell>
          <cell r="AN325" t="str">
            <v xml:space="preserve"> 00000000000.00</v>
          </cell>
          <cell r="AO325" t="str">
            <v>DTH</v>
          </cell>
          <cell r="AP325" t="str">
            <v xml:space="preserve"> 00000000000.00</v>
          </cell>
          <cell r="AV325" t="str">
            <v>000000000</v>
          </cell>
          <cell r="AW325" t="str">
            <v>000</v>
          </cell>
          <cell r="AX325" t="str">
            <v>00</v>
          </cell>
          <cell r="AY325" t="str">
            <v>0</v>
          </cell>
          <cell r="AZ325" t="str">
            <v>FPL Fibernet</v>
          </cell>
        </row>
        <row r="326">
          <cell r="A326" t="str">
            <v>107100</v>
          </cell>
          <cell r="B326" t="str">
            <v>0385</v>
          </cell>
          <cell r="C326" t="str">
            <v>06080</v>
          </cell>
          <cell r="D326" t="str">
            <v>0FIBER</v>
          </cell>
          <cell r="E326" t="str">
            <v>385000</v>
          </cell>
          <cell r="F326" t="str">
            <v>0625</v>
          </cell>
          <cell r="G326" t="str">
            <v>52450</v>
          </cell>
          <cell r="H326" t="str">
            <v>A</v>
          </cell>
          <cell r="I326" t="str">
            <v>00000041</v>
          </cell>
          <cell r="J326">
            <v>60</v>
          </cell>
          <cell r="K326">
            <v>385</v>
          </cell>
          <cell r="L326">
            <v>6147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 t="str">
            <v>0625</v>
          </cell>
          <cell r="R326" t="str">
            <v>52450</v>
          </cell>
          <cell r="S326" t="str">
            <v>200212</v>
          </cell>
          <cell r="T326" t="str">
            <v>SA01</v>
          </cell>
          <cell r="U326">
            <v>11</v>
          </cell>
          <cell r="W326">
            <v>0</v>
          </cell>
          <cell r="Y326">
            <v>0</v>
          </cell>
          <cell r="Z326">
            <v>0</v>
          </cell>
          <cell r="AA326" t="str">
            <v>BCH</v>
          </cell>
          <cell r="AB326" t="str">
            <v>450002343</v>
          </cell>
          <cell r="AC326" t="str">
            <v>PO#</v>
          </cell>
          <cell r="AE326" t="str">
            <v>S/R</v>
          </cell>
          <cell r="AI326" t="str">
            <v>PYN</v>
          </cell>
          <cell r="AJ326" t="str">
            <v>CAJIGAS R C</v>
          </cell>
          <cell r="AK326" t="str">
            <v>VND</v>
          </cell>
          <cell r="AL326" t="str">
            <v>264370702</v>
          </cell>
          <cell r="AM326" t="str">
            <v>FAC</v>
          </cell>
          <cell r="AN326" t="str">
            <v>000</v>
          </cell>
          <cell r="AQ326" t="str">
            <v>NVD</v>
          </cell>
          <cell r="AR326" t="str">
            <v>2002-11-</v>
          </cell>
          <cell r="AU326" t="str">
            <v>R CAJIGAS MISC      CAJIGAS R C         1900003290</v>
          </cell>
          <cell r="AV326" t="str">
            <v>WF-BATCH</v>
          </cell>
          <cell r="AW326" t="str">
            <v>000</v>
          </cell>
          <cell r="AX326" t="str">
            <v>00</v>
          </cell>
          <cell r="AY326" t="str">
            <v>0</v>
          </cell>
          <cell r="AZ326" t="str">
            <v>FPL Fibernet</v>
          </cell>
        </row>
        <row r="327">
          <cell r="A327" t="str">
            <v>107100</v>
          </cell>
          <cell r="B327" t="str">
            <v>0385</v>
          </cell>
          <cell r="C327" t="str">
            <v>06080</v>
          </cell>
          <cell r="D327" t="str">
            <v>0FIBER</v>
          </cell>
          <cell r="E327" t="str">
            <v>385000</v>
          </cell>
          <cell r="F327" t="str">
            <v>0646</v>
          </cell>
          <cell r="G327" t="str">
            <v>52450</v>
          </cell>
          <cell r="H327" t="str">
            <v>A</v>
          </cell>
          <cell r="I327" t="str">
            <v>00000041</v>
          </cell>
          <cell r="J327">
            <v>60</v>
          </cell>
          <cell r="K327">
            <v>385</v>
          </cell>
          <cell r="L327">
            <v>6147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 t="str">
            <v>0646</v>
          </cell>
          <cell r="R327" t="str">
            <v>52450</v>
          </cell>
          <cell r="S327" t="str">
            <v>200212</v>
          </cell>
          <cell r="T327" t="str">
            <v>SA01</v>
          </cell>
          <cell r="U327">
            <v>96.73</v>
          </cell>
          <cell r="W327">
            <v>0</v>
          </cell>
          <cell r="Y327">
            <v>0</v>
          </cell>
          <cell r="Z327">
            <v>0</v>
          </cell>
          <cell r="AA327" t="str">
            <v>BCH</v>
          </cell>
          <cell r="AB327" t="str">
            <v>450002343</v>
          </cell>
          <cell r="AC327" t="str">
            <v>PO#</v>
          </cell>
          <cell r="AE327" t="str">
            <v>S/R</v>
          </cell>
          <cell r="AI327" t="str">
            <v>PYN</v>
          </cell>
          <cell r="AJ327" t="str">
            <v>CAJIGAS R C</v>
          </cell>
          <cell r="AK327" t="str">
            <v>VND</v>
          </cell>
          <cell r="AL327" t="str">
            <v>264370702</v>
          </cell>
          <cell r="AM327" t="str">
            <v>FAC</v>
          </cell>
          <cell r="AN327" t="str">
            <v>000</v>
          </cell>
          <cell r="AQ327" t="str">
            <v>NVD</v>
          </cell>
          <cell r="AR327" t="str">
            <v>2002-11-</v>
          </cell>
          <cell r="AU327" t="str">
            <v>R CAJIGAS MILEAGE   CAJIGAS R C         1900003290</v>
          </cell>
          <cell r="AV327" t="str">
            <v>WF-BATCH</v>
          </cell>
          <cell r="AW327" t="str">
            <v>000</v>
          </cell>
          <cell r="AX327" t="str">
            <v>00</v>
          </cell>
          <cell r="AY327" t="str">
            <v>0</v>
          </cell>
          <cell r="AZ327" t="str">
            <v>FPL Fibernet</v>
          </cell>
        </row>
        <row r="328">
          <cell r="A328" t="str">
            <v>107100</v>
          </cell>
          <cell r="B328" t="str">
            <v>0312</v>
          </cell>
          <cell r="C328" t="str">
            <v>06080</v>
          </cell>
          <cell r="D328" t="str">
            <v>0FIBER</v>
          </cell>
          <cell r="E328" t="str">
            <v>312000</v>
          </cell>
          <cell r="F328" t="str">
            <v>0662</v>
          </cell>
          <cell r="G328" t="str">
            <v>51450</v>
          </cell>
          <cell r="H328" t="str">
            <v>A</v>
          </cell>
          <cell r="I328" t="str">
            <v>00000041</v>
          </cell>
          <cell r="J328">
            <v>63</v>
          </cell>
          <cell r="K328">
            <v>312</v>
          </cell>
          <cell r="L328">
            <v>6148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 t="str">
            <v>0662</v>
          </cell>
          <cell r="R328" t="str">
            <v>51450</v>
          </cell>
          <cell r="S328" t="str">
            <v>200212</v>
          </cell>
          <cell r="T328" t="str">
            <v>SA01</v>
          </cell>
          <cell r="U328">
            <v>875</v>
          </cell>
          <cell r="W328">
            <v>0</v>
          </cell>
          <cell r="Y328">
            <v>0</v>
          </cell>
          <cell r="Z328">
            <v>1</v>
          </cell>
          <cell r="AA328" t="str">
            <v>BCH</v>
          </cell>
          <cell r="AB328" t="str">
            <v>450002339</v>
          </cell>
          <cell r="AC328" t="str">
            <v>PO#</v>
          </cell>
          <cell r="AD328" t="str">
            <v>4500094253</v>
          </cell>
          <cell r="AE328" t="str">
            <v>S/R</v>
          </cell>
          <cell r="AF328" t="str">
            <v>337</v>
          </cell>
          <cell r="AI328" t="str">
            <v>PYN</v>
          </cell>
          <cell r="AJ328" t="str">
            <v>YOUNGS COMMUNICATIONS CO</v>
          </cell>
          <cell r="AK328" t="str">
            <v>VND</v>
          </cell>
          <cell r="AL328" t="str">
            <v>591398816</v>
          </cell>
          <cell r="AM328" t="str">
            <v>FAC</v>
          </cell>
          <cell r="AN328" t="str">
            <v>000</v>
          </cell>
          <cell r="AQ328" t="str">
            <v>NVD</v>
          </cell>
          <cell r="AR328" t="str">
            <v>2002-12-</v>
          </cell>
          <cell r="AU328" t="str">
            <v>INVOICE# 7196       YOUNGS COMMUNICATION5000003467</v>
          </cell>
          <cell r="AV328" t="str">
            <v>WF-BATCH</v>
          </cell>
          <cell r="AW328" t="str">
            <v>000</v>
          </cell>
          <cell r="AX328" t="str">
            <v>00</v>
          </cell>
          <cell r="AY328" t="str">
            <v>0</v>
          </cell>
          <cell r="AZ328" t="str">
            <v>FPL Fibernet</v>
          </cell>
        </row>
        <row r="329">
          <cell r="A329" t="str">
            <v>107100</v>
          </cell>
          <cell r="B329" t="str">
            <v>0312</v>
          </cell>
          <cell r="C329" t="str">
            <v>06080</v>
          </cell>
          <cell r="D329" t="str">
            <v>0FIBER</v>
          </cell>
          <cell r="E329" t="str">
            <v>312000</v>
          </cell>
          <cell r="F329" t="str">
            <v>0790</v>
          </cell>
          <cell r="G329" t="str">
            <v>65000</v>
          </cell>
          <cell r="H329" t="str">
            <v>A</v>
          </cell>
          <cell r="I329" t="str">
            <v>00000041</v>
          </cell>
          <cell r="J329">
            <v>63</v>
          </cell>
          <cell r="K329">
            <v>312</v>
          </cell>
          <cell r="L329">
            <v>6148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0790</v>
          </cell>
          <cell r="R329" t="str">
            <v>65000</v>
          </cell>
          <cell r="S329" t="str">
            <v>200212</v>
          </cell>
          <cell r="T329" t="str">
            <v>CA01</v>
          </cell>
          <cell r="U329">
            <v>-22802</v>
          </cell>
          <cell r="V329" t="str">
            <v>LDB</v>
          </cell>
          <cell r="W329">
            <v>0</v>
          </cell>
          <cell r="Y329">
            <v>0</v>
          </cell>
          <cell r="Z329">
            <v>0</v>
          </cell>
          <cell r="AA329" t="str">
            <v>BCH</v>
          </cell>
          <cell r="AB329" t="str">
            <v>0004</v>
          </cell>
          <cell r="AC329" t="str">
            <v>WKS</v>
          </cell>
          <cell r="AE329" t="str">
            <v>JV#</v>
          </cell>
          <cell r="AF329" t="str">
            <v>1232</v>
          </cell>
          <cell r="AG329" t="str">
            <v>FRN</v>
          </cell>
          <cell r="AH329" t="str">
            <v>6148</v>
          </cell>
          <cell r="AI329" t="str">
            <v>RP#</v>
          </cell>
          <cell r="AJ329" t="str">
            <v>000</v>
          </cell>
          <cell r="AK329" t="str">
            <v>CTL</v>
          </cell>
          <cell r="AM329" t="str">
            <v>RF#</v>
          </cell>
          <cell r="AU329" t="str">
            <v>AC-REV ACCRUAL OF OCT 02 CAPITA</v>
          </cell>
          <cell r="AZ329" t="str">
            <v>FPL Fibernet</v>
          </cell>
        </row>
        <row r="330">
          <cell r="A330" t="str">
            <v>107100</v>
          </cell>
          <cell r="B330" t="str">
            <v>0312</v>
          </cell>
          <cell r="C330" t="str">
            <v>06080</v>
          </cell>
          <cell r="D330" t="str">
            <v>0FIBER</v>
          </cell>
          <cell r="E330" t="str">
            <v>312000</v>
          </cell>
          <cell r="F330" t="str">
            <v>0790</v>
          </cell>
          <cell r="G330" t="str">
            <v>65000</v>
          </cell>
          <cell r="H330" t="str">
            <v>A</v>
          </cell>
          <cell r="I330" t="str">
            <v>00000041</v>
          </cell>
          <cell r="J330">
            <v>63</v>
          </cell>
          <cell r="K330">
            <v>312</v>
          </cell>
          <cell r="L330">
            <v>6148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 t="str">
            <v>0790</v>
          </cell>
          <cell r="R330" t="str">
            <v>65000</v>
          </cell>
          <cell r="S330" t="str">
            <v>200212</v>
          </cell>
          <cell r="T330" t="str">
            <v>CA01</v>
          </cell>
          <cell r="U330">
            <v>-24889.62</v>
          </cell>
          <cell r="V330" t="str">
            <v>LDB</v>
          </cell>
          <cell r="W330">
            <v>0</v>
          </cell>
          <cell r="Y330">
            <v>0</v>
          </cell>
          <cell r="Z330">
            <v>0</v>
          </cell>
          <cell r="AA330" t="str">
            <v>BCH</v>
          </cell>
          <cell r="AB330" t="str">
            <v>0023</v>
          </cell>
          <cell r="AC330" t="str">
            <v>WKS</v>
          </cell>
          <cell r="AE330" t="str">
            <v>JV#</v>
          </cell>
          <cell r="AF330" t="str">
            <v>1232</v>
          </cell>
          <cell r="AG330" t="str">
            <v>FRN</v>
          </cell>
          <cell r="AH330" t="str">
            <v>6148</v>
          </cell>
          <cell r="AI330" t="str">
            <v>RP#</v>
          </cell>
          <cell r="AJ330" t="str">
            <v>000</v>
          </cell>
          <cell r="AK330" t="str">
            <v>CTL</v>
          </cell>
          <cell r="AM330" t="str">
            <v>RF#</v>
          </cell>
          <cell r="AU330" t="str">
            <v>TO PLACE IN SERVICE</v>
          </cell>
          <cell r="AZ330" t="str">
            <v>FPL Fibernet</v>
          </cell>
        </row>
        <row r="331">
          <cell r="A331" t="str">
            <v>107100</v>
          </cell>
          <cell r="B331" t="str">
            <v>0399</v>
          </cell>
          <cell r="C331" t="str">
            <v>06080</v>
          </cell>
          <cell r="D331" t="str">
            <v>0FIBER</v>
          </cell>
          <cell r="E331" t="str">
            <v>399000</v>
          </cell>
          <cell r="F331" t="str">
            <v>0646</v>
          </cell>
          <cell r="G331" t="str">
            <v>52450</v>
          </cell>
          <cell r="H331" t="str">
            <v>A</v>
          </cell>
          <cell r="I331" t="str">
            <v>00000041</v>
          </cell>
          <cell r="J331">
            <v>60</v>
          </cell>
          <cell r="K331">
            <v>399</v>
          </cell>
          <cell r="L331">
            <v>6148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 t="str">
            <v>0646</v>
          </cell>
          <cell r="R331" t="str">
            <v>52450</v>
          </cell>
          <cell r="S331" t="str">
            <v>200212</v>
          </cell>
          <cell r="T331" t="str">
            <v>SA01</v>
          </cell>
          <cell r="U331">
            <v>67.16</v>
          </cell>
          <cell r="W331">
            <v>0</v>
          </cell>
          <cell r="Y331">
            <v>0</v>
          </cell>
          <cell r="Z331">
            <v>0</v>
          </cell>
          <cell r="AA331" t="str">
            <v>BCH</v>
          </cell>
          <cell r="AB331" t="str">
            <v>450002353</v>
          </cell>
          <cell r="AC331" t="str">
            <v>PO#</v>
          </cell>
          <cell r="AE331" t="str">
            <v>S/R</v>
          </cell>
          <cell r="AI331" t="str">
            <v>PYN</v>
          </cell>
          <cell r="AJ331" t="str">
            <v>DE ZAYAS J M</v>
          </cell>
          <cell r="AK331" t="str">
            <v>VND</v>
          </cell>
          <cell r="AL331" t="str">
            <v>589128454</v>
          </cell>
          <cell r="AM331" t="str">
            <v>FAC</v>
          </cell>
          <cell r="AN331" t="str">
            <v>000</v>
          </cell>
          <cell r="AQ331" t="str">
            <v>NVD</v>
          </cell>
          <cell r="AR331" t="str">
            <v>2002-12-</v>
          </cell>
          <cell r="AU331" t="str">
            <v>J DEZAYAS MILEAGE   DE ZAYAS J M        1900003390</v>
          </cell>
          <cell r="AV331" t="str">
            <v>WF-BATCH</v>
          </cell>
          <cell r="AW331" t="str">
            <v>000</v>
          </cell>
          <cell r="AX331" t="str">
            <v>00</v>
          </cell>
          <cell r="AY331" t="str">
            <v>0</v>
          </cell>
          <cell r="AZ331" t="str">
            <v>FPL Fibernet</v>
          </cell>
        </row>
        <row r="332">
          <cell r="A332" t="str">
            <v>107100</v>
          </cell>
          <cell r="B332" t="str">
            <v>0312</v>
          </cell>
          <cell r="C332" t="str">
            <v>06080</v>
          </cell>
          <cell r="D332" t="str">
            <v>0FIBER</v>
          </cell>
          <cell r="E332" t="str">
            <v>312000</v>
          </cell>
          <cell r="F332" t="str">
            <v>0662</v>
          </cell>
          <cell r="G332" t="str">
            <v>65000</v>
          </cell>
          <cell r="H332" t="str">
            <v>A</v>
          </cell>
          <cell r="I332" t="str">
            <v>00000041</v>
          </cell>
          <cell r="J332">
            <v>63</v>
          </cell>
          <cell r="K332">
            <v>312</v>
          </cell>
          <cell r="L332">
            <v>6149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 t="str">
            <v>0662</v>
          </cell>
          <cell r="R332" t="str">
            <v>65000</v>
          </cell>
          <cell r="S332" t="str">
            <v>200212</v>
          </cell>
          <cell r="T332" t="str">
            <v>CA01</v>
          </cell>
          <cell r="U332">
            <v>79.3</v>
          </cell>
          <cell r="V332" t="str">
            <v>LDB</v>
          </cell>
          <cell r="W332">
            <v>0</v>
          </cell>
          <cell r="Y332">
            <v>0</v>
          </cell>
          <cell r="Z332">
            <v>0</v>
          </cell>
          <cell r="AA332" t="str">
            <v>BCH</v>
          </cell>
          <cell r="AB332" t="str">
            <v>0029</v>
          </cell>
          <cell r="AC332" t="str">
            <v>WKS</v>
          </cell>
          <cell r="AE332" t="str">
            <v>JV#</v>
          </cell>
          <cell r="AF332" t="str">
            <v>1232</v>
          </cell>
          <cell r="AG332" t="str">
            <v>FRN</v>
          </cell>
          <cell r="AH332" t="str">
            <v>6149</v>
          </cell>
          <cell r="AI332" t="str">
            <v>RP#</v>
          </cell>
          <cell r="AJ332" t="str">
            <v>000</v>
          </cell>
          <cell r="AK332" t="str">
            <v>CTL</v>
          </cell>
          <cell r="AM332" t="str">
            <v>RF#</v>
          </cell>
          <cell r="AU332" t="str">
            <v>ACCR WD COMM UNPAID INV</v>
          </cell>
          <cell r="AZ332" t="str">
            <v>FPL Fibernet</v>
          </cell>
        </row>
        <row r="333">
          <cell r="A333" t="str">
            <v>107100</v>
          </cell>
          <cell r="B333" t="str">
            <v>0312</v>
          </cell>
          <cell r="C333" t="str">
            <v>06080</v>
          </cell>
          <cell r="D333" t="str">
            <v>0FIBER</v>
          </cell>
          <cell r="E333" t="str">
            <v>312000</v>
          </cell>
          <cell r="F333" t="str">
            <v>0662</v>
          </cell>
          <cell r="G333" t="str">
            <v>65000</v>
          </cell>
          <cell r="H333" t="str">
            <v>A</v>
          </cell>
          <cell r="I333" t="str">
            <v>00000041</v>
          </cell>
          <cell r="J333">
            <v>63</v>
          </cell>
          <cell r="K333">
            <v>312</v>
          </cell>
          <cell r="L333">
            <v>6149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0662</v>
          </cell>
          <cell r="R333" t="str">
            <v>65000</v>
          </cell>
          <cell r="S333" t="str">
            <v>200212</v>
          </cell>
          <cell r="T333" t="str">
            <v>CA01</v>
          </cell>
          <cell r="U333">
            <v>79.3</v>
          </cell>
          <cell r="V333" t="str">
            <v>LDB</v>
          </cell>
          <cell r="W333">
            <v>0</v>
          </cell>
          <cell r="Y333">
            <v>0</v>
          </cell>
          <cell r="Z333">
            <v>0</v>
          </cell>
          <cell r="AA333" t="str">
            <v>BCH</v>
          </cell>
          <cell r="AB333" t="str">
            <v>0033</v>
          </cell>
          <cell r="AC333" t="str">
            <v>WKS</v>
          </cell>
          <cell r="AE333" t="str">
            <v>JV#</v>
          </cell>
          <cell r="AF333" t="str">
            <v>1232</v>
          </cell>
          <cell r="AG333" t="str">
            <v>FRN</v>
          </cell>
          <cell r="AH333" t="str">
            <v>6149</v>
          </cell>
          <cell r="AI333" t="str">
            <v>RP#</v>
          </cell>
          <cell r="AJ333" t="str">
            <v>000</v>
          </cell>
          <cell r="AK333" t="str">
            <v>CTL</v>
          </cell>
          <cell r="AM333" t="str">
            <v>RF#</v>
          </cell>
          <cell r="AU333" t="str">
            <v>ACCR WD COMM UNPAID INV</v>
          </cell>
          <cell r="AZ333" t="str">
            <v>FPL Fibernet</v>
          </cell>
        </row>
        <row r="334">
          <cell r="A334" t="str">
            <v>107100</v>
          </cell>
          <cell r="B334" t="str">
            <v>0312</v>
          </cell>
          <cell r="C334" t="str">
            <v>06080</v>
          </cell>
          <cell r="D334" t="str">
            <v>0FIBER</v>
          </cell>
          <cell r="E334" t="str">
            <v>312000</v>
          </cell>
          <cell r="F334" t="str">
            <v>0662</v>
          </cell>
          <cell r="G334" t="str">
            <v>65000</v>
          </cell>
          <cell r="H334" t="str">
            <v>A</v>
          </cell>
          <cell r="I334" t="str">
            <v>00000041</v>
          </cell>
          <cell r="J334">
            <v>63</v>
          </cell>
          <cell r="K334">
            <v>312</v>
          </cell>
          <cell r="L334">
            <v>6149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 t="str">
            <v>0662</v>
          </cell>
          <cell r="R334" t="str">
            <v>65000</v>
          </cell>
          <cell r="S334" t="str">
            <v>200212</v>
          </cell>
          <cell r="T334" t="str">
            <v>CA01</v>
          </cell>
          <cell r="U334">
            <v>-79.3</v>
          </cell>
          <cell r="V334" t="str">
            <v>LDB</v>
          </cell>
          <cell r="W334">
            <v>0</v>
          </cell>
          <cell r="Y334">
            <v>0</v>
          </cell>
          <cell r="Z334">
            <v>0</v>
          </cell>
          <cell r="AA334" t="str">
            <v>BCH</v>
          </cell>
          <cell r="AB334" t="str">
            <v>0034</v>
          </cell>
          <cell r="AC334" t="str">
            <v>WKS</v>
          </cell>
          <cell r="AE334" t="str">
            <v>JV#</v>
          </cell>
          <cell r="AF334" t="str">
            <v>1232</v>
          </cell>
          <cell r="AG334" t="str">
            <v>FRN</v>
          </cell>
          <cell r="AH334" t="str">
            <v>6149</v>
          </cell>
          <cell r="AI334" t="str">
            <v>RP#</v>
          </cell>
          <cell r="AJ334" t="str">
            <v>000</v>
          </cell>
          <cell r="AK334" t="str">
            <v>CTL</v>
          </cell>
          <cell r="AM334" t="str">
            <v>RF#</v>
          </cell>
          <cell r="AU334" t="str">
            <v>ACCR WD COMM UNPAID INV</v>
          </cell>
          <cell r="AZ334" t="str">
            <v>FPL Fibernet</v>
          </cell>
        </row>
        <row r="335">
          <cell r="A335" t="str">
            <v>107100</v>
          </cell>
          <cell r="B335" t="str">
            <v>0312</v>
          </cell>
          <cell r="C335" t="str">
            <v>06080</v>
          </cell>
          <cell r="D335" t="str">
            <v>0FIBER</v>
          </cell>
          <cell r="E335" t="str">
            <v>312000</v>
          </cell>
          <cell r="F335" t="str">
            <v>0790</v>
          </cell>
          <cell r="G335" t="str">
            <v>65000</v>
          </cell>
          <cell r="H335" t="str">
            <v>A</v>
          </cell>
          <cell r="I335" t="str">
            <v>00000041</v>
          </cell>
          <cell r="J335">
            <v>63</v>
          </cell>
          <cell r="K335">
            <v>312</v>
          </cell>
          <cell r="L335">
            <v>6149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 t="str">
            <v>0790</v>
          </cell>
          <cell r="R335" t="str">
            <v>65000</v>
          </cell>
          <cell r="S335" t="str">
            <v>200212</v>
          </cell>
          <cell r="T335" t="str">
            <v>CA01</v>
          </cell>
          <cell r="U335">
            <v>22800</v>
          </cell>
          <cell r="V335" t="str">
            <v>LDB</v>
          </cell>
          <cell r="W335">
            <v>0</v>
          </cell>
          <cell r="Y335">
            <v>0</v>
          </cell>
          <cell r="Z335">
            <v>0</v>
          </cell>
          <cell r="AA335" t="str">
            <v>BCH</v>
          </cell>
          <cell r="AB335" t="str">
            <v>0011</v>
          </cell>
          <cell r="AC335" t="str">
            <v>WKS</v>
          </cell>
          <cell r="AE335" t="str">
            <v>JV#</v>
          </cell>
          <cell r="AF335" t="str">
            <v>1232</v>
          </cell>
          <cell r="AG335" t="str">
            <v>FRN</v>
          </cell>
          <cell r="AH335" t="str">
            <v>6149</v>
          </cell>
          <cell r="AI335" t="str">
            <v>RP#</v>
          </cell>
          <cell r="AJ335" t="str">
            <v>000</v>
          </cell>
          <cell r="AK335" t="str">
            <v>CTL</v>
          </cell>
          <cell r="AM335" t="str">
            <v>RF#</v>
          </cell>
          <cell r="AU335" t="str">
            <v>ACCRUAL OF DEC 02 CAPITAL</v>
          </cell>
          <cell r="AZ335" t="str">
            <v>FPL Fibernet</v>
          </cell>
        </row>
        <row r="336">
          <cell r="A336" t="str">
            <v>107100</v>
          </cell>
          <cell r="B336" t="str">
            <v>0312</v>
          </cell>
          <cell r="C336" t="str">
            <v>06080</v>
          </cell>
          <cell r="D336" t="str">
            <v>0FIBER</v>
          </cell>
          <cell r="E336" t="str">
            <v>312000</v>
          </cell>
          <cell r="F336" t="str">
            <v>0790</v>
          </cell>
          <cell r="G336" t="str">
            <v>65000</v>
          </cell>
          <cell r="H336" t="str">
            <v>A</v>
          </cell>
          <cell r="I336" t="str">
            <v>00000041</v>
          </cell>
          <cell r="J336">
            <v>63</v>
          </cell>
          <cell r="K336">
            <v>312</v>
          </cell>
          <cell r="L336">
            <v>6149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 t="str">
            <v>0790</v>
          </cell>
          <cell r="R336" t="str">
            <v>65000</v>
          </cell>
          <cell r="S336" t="str">
            <v>200212</v>
          </cell>
          <cell r="T336" t="str">
            <v>CA01</v>
          </cell>
          <cell r="U336">
            <v>-22800</v>
          </cell>
          <cell r="V336" t="str">
            <v>LDB</v>
          </cell>
          <cell r="W336">
            <v>0</v>
          </cell>
          <cell r="Y336">
            <v>0</v>
          </cell>
          <cell r="Z336">
            <v>0</v>
          </cell>
          <cell r="AA336" t="str">
            <v>BCH</v>
          </cell>
          <cell r="AB336" t="str">
            <v>0042</v>
          </cell>
          <cell r="AC336" t="str">
            <v>WKS</v>
          </cell>
          <cell r="AE336" t="str">
            <v>JV#</v>
          </cell>
          <cell r="AF336" t="str">
            <v>1232</v>
          </cell>
          <cell r="AG336" t="str">
            <v>FRN</v>
          </cell>
          <cell r="AH336" t="str">
            <v>6149</v>
          </cell>
          <cell r="AI336" t="str">
            <v>RP#</v>
          </cell>
          <cell r="AJ336" t="str">
            <v>000</v>
          </cell>
          <cell r="AK336" t="str">
            <v>CTL</v>
          </cell>
          <cell r="AM336" t="str">
            <v>RF#</v>
          </cell>
          <cell r="AU336" t="str">
            <v>ACCRUAL REVERSAL OF DEC02</v>
          </cell>
          <cell r="AZ336" t="str">
            <v>FPL Fibernet</v>
          </cell>
        </row>
        <row r="337">
          <cell r="A337" t="str">
            <v>107100</v>
          </cell>
          <cell r="B337" t="str">
            <v>0312</v>
          </cell>
          <cell r="C337" t="str">
            <v>06080</v>
          </cell>
          <cell r="D337" t="str">
            <v>0FIBER</v>
          </cell>
          <cell r="E337" t="str">
            <v>312000</v>
          </cell>
          <cell r="F337" t="str">
            <v>0790</v>
          </cell>
          <cell r="G337" t="str">
            <v>65000</v>
          </cell>
          <cell r="H337" t="str">
            <v>A</v>
          </cell>
          <cell r="I337" t="str">
            <v>00000041</v>
          </cell>
          <cell r="J337">
            <v>63</v>
          </cell>
          <cell r="K337">
            <v>312</v>
          </cell>
          <cell r="L337">
            <v>6149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0790</v>
          </cell>
          <cell r="R337" t="str">
            <v>65000</v>
          </cell>
          <cell r="S337" t="str">
            <v>200212</v>
          </cell>
          <cell r="T337" t="str">
            <v>CA01</v>
          </cell>
          <cell r="U337">
            <v>-198179.7</v>
          </cell>
          <cell r="V337" t="str">
            <v>LDB</v>
          </cell>
          <cell r="W337">
            <v>0</v>
          </cell>
          <cell r="Y337">
            <v>0</v>
          </cell>
          <cell r="Z337">
            <v>0</v>
          </cell>
          <cell r="AA337" t="str">
            <v>BCH</v>
          </cell>
          <cell r="AB337" t="str">
            <v>0023</v>
          </cell>
          <cell r="AC337" t="str">
            <v>WKS</v>
          </cell>
          <cell r="AE337" t="str">
            <v>JV#</v>
          </cell>
          <cell r="AF337" t="str">
            <v>1232</v>
          </cell>
          <cell r="AG337" t="str">
            <v>FRN</v>
          </cell>
          <cell r="AH337" t="str">
            <v>6149</v>
          </cell>
          <cell r="AI337" t="str">
            <v>RP#</v>
          </cell>
          <cell r="AJ337" t="str">
            <v>000</v>
          </cell>
          <cell r="AK337" t="str">
            <v>CTL</v>
          </cell>
          <cell r="AM337" t="str">
            <v>RF#</v>
          </cell>
          <cell r="AU337" t="str">
            <v>TO PLACE IN SERVICE</v>
          </cell>
          <cell r="AZ337" t="str">
            <v>FPL Fibernet</v>
          </cell>
        </row>
        <row r="338">
          <cell r="A338" t="str">
            <v>107100</v>
          </cell>
          <cell r="B338" t="str">
            <v>0312</v>
          </cell>
          <cell r="C338" t="str">
            <v>06080</v>
          </cell>
          <cell r="D338" t="str">
            <v>0OTHER</v>
          </cell>
          <cell r="E338" t="str">
            <v>312000</v>
          </cell>
          <cell r="F338" t="str">
            <v>0790</v>
          </cell>
          <cell r="G338" t="str">
            <v>65000</v>
          </cell>
          <cell r="H338" t="str">
            <v>A</v>
          </cell>
          <cell r="I338" t="str">
            <v>00000041</v>
          </cell>
          <cell r="J338">
            <v>64</v>
          </cell>
          <cell r="K338">
            <v>312</v>
          </cell>
          <cell r="L338">
            <v>6149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 t="str">
            <v>0790</v>
          </cell>
          <cell r="R338" t="str">
            <v>65000</v>
          </cell>
          <cell r="S338" t="str">
            <v>200212</v>
          </cell>
          <cell r="T338" t="str">
            <v>CA01</v>
          </cell>
          <cell r="U338">
            <v>-16009</v>
          </cell>
          <cell r="V338" t="str">
            <v>LDB</v>
          </cell>
          <cell r="W338">
            <v>0</v>
          </cell>
          <cell r="Y338">
            <v>0</v>
          </cell>
          <cell r="Z338">
            <v>0</v>
          </cell>
          <cell r="AA338" t="str">
            <v>BCH</v>
          </cell>
          <cell r="AB338" t="str">
            <v>0004</v>
          </cell>
          <cell r="AC338" t="str">
            <v>WKS</v>
          </cell>
          <cell r="AE338" t="str">
            <v>JV#</v>
          </cell>
          <cell r="AF338" t="str">
            <v>1232</v>
          </cell>
          <cell r="AG338" t="str">
            <v>FRN</v>
          </cell>
          <cell r="AH338" t="str">
            <v>6149</v>
          </cell>
          <cell r="AI338" t="str">
            <v>RP#</v>
          </cell>
          <cell r="AJ338" t="str">
            <v>000</v>
          </cell>
          <cell r="AK338" t="str">
            <v>CTL</v>
          </cell>
          <cell r="AM338" t="str">
            <v>RF#</v>
          </cell>
          <cell r="AU338" t="str">
            <v>AC-REV ACCRUAL OF OCT 02 CAPITA</v>
          </cell>
          <cell r="AZ338" t="str">
            <v>FPL Fibernet</v>
          </cell>
        </row>
        <row r="339">
          <cell r="A339" t="str">
            <v>107100</v>
          </cell>
          <cell r="B339" t="str">
            <v>0313</v>
          </cell>
          <cell r="C339" t="str">
            <v>06080</v>
          </cell>
          <cell r="D339" t="str">
            <v>0FIBER</v>
          </cell>
          <cell r="E339" t="str">
            <v>313000</v>
          </cell>
          <cell r="F339" t="str">
            <v>0803</v>
          </cell>
          <cell r="G339" t="str">
            <v>36000</v>
          </cell>
          <cell r="H339" t="str">
            <v>A</v>
          </cell>
          <cell r="I339" t="str">
            <v>00000041</v>
          </cell>
          <cell r="J339">
            <v>60</v>
          </cell>
          <cell r="K339">
            <v>313</v>
          </cell>
          <cell r="L339">
            <v>6149</v>
          </cell>
          <cell r="M339">
            <v>107</v>
          </cell>
          <cell r="N339">
            <v>10</v>
          </cell>
          <cell r="O339">
            <v>0</v>
          </cell>
          <cell r="P339">
            <v>107.1</v>
          </cell>
          <cell r="Q339" t="str">
            <v>0803</v>
          </cell>
          <cell r="R339" t="str">
            <v>36000</v>
          </cell>
          <cell r="S339" t="str">
            <v>200212</v>
          </cell>
          <cell r="T339" t="str">
            <v>PY42</v>
          </cell>
          <cell r="U339">
            <v>614.25</v>
          </cell>
          <cell r="V339" t="str">
            <v>LDB</v>
          </cell>
          <cell r="W339">
            <v>0</v>
          </cell>
          <cell r="X339" t="str">
            <v>SHR</v>
          </cell>
          <cell r="Y339">
            <v>20</v>
          </cell>
          <cell r="Z339">
            <v>20</v>
          </cell>
          <cell r="AA339" t="str">
            <v>PYP</v>
          </cell>
          <cell r="AB339" t="str">
            <v xml:space="preserve"> 0000025</v>
          </cell>
          <cell r="AC339" t="str">
            <v>PYL</v>
          </cell>
          <cell r="AD339" t="str">
            <v>004340</v>
          </cell>
          <cell r="AE339" t="str">
            <v>EMP</v>
          </cell>
          <cell r="AF339" t="str">
            <v>80816</v>
          </cell>
          <cell r="AG339" t="str">
            <v>JUL</v>
          </cell>
          <cell r="AH339" t="str">
            <v xml:space="preserve"> 000.00</v>
          </cell>
          <cell r="AI339" t="str">
            <v>BCH</v>
          </cell>
          <cell r="AJ339" t="str">
            <v>500</v>
          </cell>
          <cell r="AK339" t="str">
            <v>CLS</v>
          </cell>
          <cell r="AL339" t="str">
            <v>R438</v>
          </cell>
          <cell r="AM339" t="str">
            <v>DTA</v>
          </cell>
          <cell r="AN339" t="str">
            <v xml:space="preserve"> 00000000000.00</v>
          </cell>
          <cell r="AO339" t="str">
            <v>DTH</v>
          </cell>
          <cell r="AP339" t="str">
            <v xml:space="preserve"> 00000000000.00</v>
          </cell>
          <cell r="AV339" t="str">
            <v>000000000</v>
          </cell>
          <cell r="AW339" t="str">
            <v>000</v>
          </cell>
          <cell r="AX339" t="str">
            <v>00</v>
          </cell>
          <cell r="AY339" t="str">
            <v>0</v>
          </cell>
          <cell r="AZ339" t="str">
            <v>FPL Fibernet</v>
          </cell>
        </row>
        <row r="340">
          <cell r="A340" t="str">
            <v>107100</v>
          </cell>
          <cell r="B340" t="str">
            <v>0314</v>
          </cell>
          <cell r="C340" t="str">
            <v>06080</v>
          </cell>
          <cell r="D340" t="str">
            <v>0FIBER</v>
          </cell>
          <cell r="E340" t="str">
            <v>314000</v>
          </cell>
          <cell r="F340" t="str">
            <v>0790</v>
          </cell>
          <cell r="G340" t="str">
            <v>65000</v>
          </cell>
          <cell r="H340" t="str">
            <v>A</v>
          </cell>
          <cell r="I340" t="str">
            <v>00000041</v>
          </cell>
          <cell r="J340">
            <v>63</v>
          </cell>
          <cell r="K340">
            <v>314</v>
          </cell>
          <cell r="L340">
            <v>6149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 t="str">
            <v>0790</v>
          </cell>
          <cell r="R340" t="str">
            <v>65000</v>
          </cell>
          <cell r="S340" t="str">
            <v>200212</v>
          </cell>
          <cell r="T340" t="str">
            <v>CA01</v>
          </cell>
          <cell r="U340">
            <v>23819.61</v>
          </cell>
          <cell r="V340" t="str">
            <v>LDB</v>
          </cell>
          <cell r="W340">
            <v>0</v>
          </cell>
          <cell r="Y340">
            <v>0</v>
          </cell>
          <cell r="Z340">
            <v>0</v>
          </cell>
          <cell r="AA340" t="str">
            <v>BCH</v>
          </cell>
          <cell r="AB340" t="str">
            <v>0015</v>
          </cell>
          <cell r="AC340" t="str">
            <v>WKS</v>
          </cell>
          <cell r="AE340" t="str">
            <v>JV#</v>
          </cell>
          <cell r="AF340" t="str">
            <v>1232</v>
          </cell>
          <cell r="AG340" t="str">
            <v>FRN</v>
          </cell>
          <cell r="AH340" t="str">
            <v>6149</v>
          </cell>
          <cell r="AI340" t="str">
            <v>RP#</v>
          </cell>
          <cell r="AJ340" t="str">
            <v>000</v>
          </cell>
          <cell r="AK340" t="str">
            <v>CTL</v>
          </cell>
          <cell r="AM340" t="str">
            <v>RF#</v>
          </cell>
          <cell r="AU340" t="str">
            <v>ACCRUAL OF DEC 02 CAPITAL</v>
          </cell>
          <cell r="AZ340" t="str">
            <v>FPL Fibernet</v>
          </cell>
        </row>
        <row r="341">
          <cell r="A341" t="str">
            <v>107100</v>
          </cell>
          <cell r="B341" t="str">
            <v>0367</v>
          </cell>
          <cell r="C341" t="str">
            <v>06080</v>
          </cell>
          <cell r="D341" t="str">
            <v>0FIBER</v>
          </cell>
          <cell r="E341" t="str">
            <v>367000</v>
          </cell>
          <cell r="F341" t="str">
            <v>0803</v>
          </cell>
          <cell r="G341" t="str">
            <v>36000</v>
          </cell>
          <cell r="H341" t="str">
            <v>A</v>
          </cell>
          <cell r="I341" t="str">
            <v>00000041</v>
          </cell>
          <cell r="J341">
            <v>60</v>
          </cell>
          <cell r="K341">
            <v>367</v>
          </cell>
          <cell r="L341">
            <v>6149</v>
          </cell>
          <cell r="M341">
            <v>107</v>
          </cell>
          <cell r="N341">
            <v>10</v>
          </cell>
          <cell r="O341">
            <v>0</v>
          </cell>
          <cell r="P341">
            <v>107.1</v>
          </cell>
          <cell r="Q341" t="str">
            <v>0803</v>
          </cell>
          <cell r="R341" t="str">
            <v>36000</v>
          </cell>
          <cell r="S341" t="str">
            <v>200212</v>
          </cell>
          <cell r="T341" t="str">
            <v>PY42</v>
          </cell>
          <cell r="U341">
            <v>695</v>
          </cell>
          <cell r="V341" t="str">
            <v>LDB</v>
          </cell>
          <cell r="W341">
            <v>0</v>
          </cell>
          <cell r="X341" t="str">
            <v>SHR</v>
          </cell>
          <cell r="Y341">
            <v>16</v>
          </cell>
          <cell r="Z341">
            <v>16</v>
          </cell>
          <cell r="AA341" t="str">
            <v>PYP</v>
          </cell>
          <cell r="AB341" t="str">
            <v xml:space="preserve"> 0000025</v>
          </cell>
          <cell r="AC341" t="str">
            <v>PYL</v>
          </cell>
          <cell r="AD341" t="str">
            <v>004367</v>
          </cell>
          <cell r="AE341" t="str">
            <v>EMP</v>
          </cell>
          <cell r="AF341" t="str">
            <v>46704</v>
          </cell>
          <cell r="AG341" t="str">
            <v>JUL</v>
          </cell>
          <cell r="AH341" t="str">
            <v xml:space="preserve"> 000.00</v>
          </cell>
          <cell r="AI341" t="str">
            <v>BCH</v>
          </cell>
          <cell r="AJ341" t="str">
            <v>500</v>
          </cell>
          <cell r="AK341" t="str">
            <v>CLS</v>
          </cell>
          <cell r="AL341" t="str">
            <v>R235</v>
          </cell>
          <cell r="AM341" t="str">
            <v>DTA</v>
          </cell>
          <cell r="AN341" t="str">
            <v xml:space="preserve"> 00000000000.00</v>
          </cell>
          <cell r="AO341" t="str">
            <v>DTH</v>
          </cell>
          <cell r="AP341" t="str">
            <v xml:space="preserve"> 00000000000.00</v>
          </cell>
          <cell r="AV341" t="str">
            <v>000000000</v>
          </cell>
          <cell r="AW341" t="str">
            <v>000</v>
          </cell>
          <cell r="AX341" t="str">
            <v>00</v>
          </cell>
          <cell r="AY341" t="str">
            <v>0</v>
          </cell>
          <cell r="AZ341" t="str">
            <v>FPL Fibernet</v>
          </cell>
        </row>
        <row r="342">
          <cell r="A342" t="str">
            <v>107100</v>
          </cell>
          <cell r="B342" t="str">
            <v>0312</v>
          </cell>
          <cell r="C342" t="str">
            <v>06080</v>
          </cell>
          <cell r="D342" t="str">
            <v>0ELECT</v>
          </cell>
          <cell r="E342" t="str">
            <v>312000</v>
          </cell>
          <cell r="F342" t="str">
            <v>0676</v>
          </cell>
          <cell r="G342" t="str">
            <v>12450</v>
          </cell>
          <cell r="H342" t="str">
            <v>A</v>
          </cell>
          <cell r="I342" t="str">
            <v>00000041</v>
          </cell>
          <cell r="J342">
            <v>65</v>
          </cell>
          <cell r="K342">
            <v>312</v>
          </cell>
          <cell r="L342">
            <v>6150</v>
          </cell>
          <cell r="M342">
            <v>398</v>
          </cell>
          <cell r="N342">
            <v>0</v>
          </cell>
          <cell r="O342">
            <v>1</v>
          </cell>
          <cell r="P342">
            <v>398.00099999999998</v>
          </cell>
          <cell r="Q342" t="str">
            <v>0676</v>
          </cell>
          <cell r="R342" t="str">
            <v>12450</v>
          </cell>
          <cell r="S342" t="str">
            <v>200212</v>
          </cell>
          <cell r="T342" t="str">
            <v>SA01</v>
          </cell>
          <cell r="U342">
            <v>-2582.39</v>
          </cell>
          <cell r="V342" t="str">
            <v>LDB</v>
          </cell>
          <cell r="W342">
            <v>0</v>
          </cell>
          <cell r="Y342">
            <v>0</v>
          </cell>
          <cell r="Z342">
            <v>-1</v>
          </cell>
          <cell r="AA342" t="str">
            <v>MS#</v>
          </cell>
          <cell r="AB342" t="str">
            <v xml:space="preserve">   998014506</v>
          </cell>
          <cell r="AC342" t="str">
            <v>BCH</v>
          </cell>
          <cell r="AD342" t="str">
            <v>012627</v>
          </cell>
          <cell r="AE342" t="str">
            <v>TML</v>
          </cell>
          <cell r="AF342" t="str">
            <v>12027</v>
          </cell>
          <cell r="AG342" t="str">
            <v>SRL</v>
          </cell>
          <cell r="AH342" t="str">
            <v>0368</v>
          </cell>
          <cell r="AI342" t="str">
            <v>DLV</v>
          </cell>
          <cell r="AJ342" t="str">
            <v>000</v>
          </cell>
          <cell r="AK342" t="str">
            <v>REL</v>
          </cell>
          <cell r="AL342" t="str">
            <v>000</v>
          </cell>
          <cell r="AM342" t="str">
            <v>LN#</v>
          </cell>
          <cell r="AO342" t="str">
            <v>UOI</v>
          </cell>
          <cell r="AP342" t="str">
            <v>EA</v>
          </cell>
          <cell r="AU342" t="str">
            <v>0</v>
          </cell>
          <cell r="AW342" t="str">
            <v>000</v>
          </cell>
          <cell r="AX342" t="str">
            <v>00</v>
          </cell>
          <cell r="AY342" t="str">
            <v>0</v>
          </cell>
          <cell r="AZ342" t="str">
            <v>FPL Fibernet</v>
          </cell>
        </row>
        <row r="343">
          <cell r="A343" t="str">
            <v>107100</v>
          </cell>
          <cell r="B343" t="str">
            <v>0312</v>
          </cell>
          <cell r="C343" t="str">
            <v>06080</v>
          </cell>
          <cell r="D343" t="str">
            <v>0ELECT</v>
          </cell>
          <cell r="E343" t="str">
            <v>312000</v>
          </cell>
          <cell r="F343" t="str">
            <v>0790</v>
          </cell>
          <cell r="G343" t="str">
            <v>65000</v>
          </cell>
          <cell r="H343" t="str">
            <v>A</v>
          </cell>
          <cell r="I343" t="str">
            <v>00000041</v>
          </cell>
          <cell r="J343">
            <v>65</v>
          </cell>
          <cell r="K343">
            <v>312</v>
          </cell>
          <cell r="L343">
            <v>6150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 t="str">
            <v>0790</v>
          </cell>
          <cell r="R343" t="str">
            <v>65000</v>
          </cell>
          <cell r="S343" t="str">
            <v>200212</v>
          </cell>
          <cell r="T343" t="str">
            <v>CA01</v>
          </cell>
          <cell r="U343">
            <v>-261666.87</v>
          </cell>
          <cell r="V343" t="str">
            <v>LDB</v>
          </cell>
          <cell r="W343">
            <v>0</v>
          </cell>
          <cell r="Y343">
            <v>0</v>
          </cell>
          <cell r="Z343">
            <v>0</v>
          </cell>
          <cell r="AA343" t="str">
            <v>BCH</v>
          </cell>
          <cell r="AB343" t="str">
            <v>0023</v>
          </cell>
          <cell r="AC343" t="str">
            <v>WKS</v>
          </cell>
          <cell r="AE343" t="str">
            <v>JV#</v>
          </cell>
          <cell r="AF343" t="str">
            <v>1232</v>
          </cell>
          <cell r="AG343" t="str">
            <v>FRN</v>
          </cell>
          <cell r="AH343" t="str">
            <v>6150</v>
          </cell>
          <cell r="AI343" t="str">
            <v>RP#</v>
          </cell>
          <cell r="AJ343" t="str">
            <v>000</v>
          </cell>
          <cell r="AK343" t="str">
            <v>CTL</v>
          </cell>
          <cell r="AM343" t="str">
            <v>RF#</v>
          </cell>
          <cell r="AU343" t="str">
            <v>TO PLACE IN SERVICE</v>
          </cell>
          <cell r="AZ343" t="str">
            <v>FPL Fibernet</v>
          </cell>
        </row>
        <row r="344">
          <cell r="A344" t="str">
            <v>107100</v>
          </cell>
          <cell r="B344" t="str">
            <v>0312</v>
          </cell>
          <cell r="C344" t="str">
            <v>06080</v>
          </cell>
          <cell r="D344" t="str">
            <v>0FIBER</v>
          </cell>
          <cell r="E344" t="str">
            <v>312000</v>
          </cell>
          <cell r="F344" t="str">
            <v>0790</v>
          </cell>
          <cell r="G344" t="str">
            <v>65000</v>
          </cell>
          <cell r="H344" t="str">
            <v>A</v>
          </cell>
          <cell r="I344" t="str">
            <v>00000041</v>
          </cell>
          <cell r="J344">
            <v>63</v>
          </cell>
          <cell r="K344">
            <v>312</v>
          </cell>
          <cell r="L344">
            <v>6150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 t="str">
            <v>0790</v>
          </cell>
          <cell r="R344" t="str">
            <v>65000</v>
          </cell>
          <cell r="S344" t="str">
            <v>200212</v>
          </cell>
          <cell r="T344" t="str">
            <v>CA01</v>
          </cell>
          <cell r="U344">
            <v>-208833.5</v>
          </cell>
          <cell r="V344" t="str">
            <v>LDB</v>
          </cell>
          <cell r="W344">
            <v>0</v>
          </cell>
          <cell r="Y344">
            <v>0</v>
          </cell>
          <cell r="Z344">
            <v>0</v>
          </cell>
          <cell r="AA344" t="str">
            <v>BCH</v>
          </cell>
          <cell r="AB344" t="str">
            <v>0023</v>
          </cell>
          <cell r="AC344" t="str">
            <v>WKS</v>
          </cell>
          <cell r="AE344" t="str">
            <v>JV#</v>
          </cell>
          <cell r="AF344" t="str">
            <v>1232</v>
          </cell>
          <cell r="AG344" t="str">
            <v>FRN</v>
          </cell>
          <cell r="AH344" t="str">
            <v>6150</v>
          </cell>
          <cell r="AI344" t="str">
            <v>RP#</v>
          </cell>
          <cell r="AJ344" t="str">
            <v>000</v>
          </cell>
          <cell r="AK344" t="str">
            <v>CTL</v>
          </cell>
          <cell r="AM344" t="str">
            <v>RF#</v>
          </cell>
          <cell r="AU344" t="str">
            <v>TO PLACE IN SERVICE</v>
          </cell>
          <cell r="AZ344" t="str">
            <v>FPL Fibernet</v>
          </cell>
        </row>
        <row r="345">
          <cell r="A345" t="str">
            <v>107100</v>
          </cell>
          <cell r="B345" t="str">
            <v>0399</v>
          </cell>
          <cell r="C345" t="str">
            <v>06080</v>
          </cell>
          <cell r="D345" t="str">
            <v>0FIBER</v>
          </cell>
          <cell r="E345" t="str">
            <v>399000</v>
          </cell>
          <cell r="F345" t="str">
            <v>0625</v>
          </cell>
          <cell r="G345" t="str">
            <v>52450</v>
          </cell>
          <cell r="H345" t="str">
            <v>A</v>
          </cell>
          <cell r="I345" t="str">
            <v>00000041</v>
          </cell>
          <cell r="J345">
            <v>60</v>
          </cell>
          <cell r="K345">
            <v>399</v>
          </cell>
          <cell r="L345">
            <v>6150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 t="str">
            <v>0625</v>
          </cell>
          <cell r="R345" t="str">
            <v>52450</v>
          </cell>
          <cell r="S345" t="str">
            <v>200212</v>
          </cell>
          <cell r="T345" t="str">
            <v>SA01</v>
          </cell>
          <cell r="U345">
            <v>10</v>
          </cell>
          <cell r="W345">
            <v>0</v>
          </cell>
          <cell r="Y345">
            <v>0</v>
          </cell>
          <cell r="Z345">
            <v>0</v>
          </cell>
          <cell r="AA345" t="str">
            <v>BCH</v>
          </cell>
          <cell r="AB345" t="str">
            <v>450002340</v>
          </cell>
          <cell r="AC345" t="str">
            <v>PO#</v>
          </cell>
          <cell r="AE345" t="str">
            <v>S/R</v>
          </cell>
          <cell r="AI345" t="str">
            <v>PYN</v>
          </cell>
          <cell r="AJ345" t="str">
            <v>DE ZAYAS J M</v>
          </cell>
          <cell r="AK345" t="str">
            <v>VND</v>
          </cell>
          <cell r="AL345" t="str">
            <v>589128454</v>
          </cell>
          <cell r="AM345" t="str">
            <v>FAC</v>
          </cell>
          <cell r="AN345" t="str">
            <v>000</v>
          </cell>
          <cell r="AQ345" t="str">
            <v>NVD</v>
          </cell>
          <cell r="AR345" t="str">
            <v>2002-12-</v>
          </cell>
          <cell r="AU345" t="str">
            <v>J DEZAYAS MISC      DE ZAYAS J M        1900003280</v>
          </cell>
          <cell r="AV345" t="str">
            <v>WF-BATCH</v>
          </cell>
          <cell r="AW345" t="str">
            <v>000</v>
          </cell>
          <cell r="AX345" t="str">
            <v>00</v>
          </cell>
          <cell r="AY345" t="str">
            <v>0</v>
          </cell>
          <cell r="AZ345" t="str">
            <v>FPL Fibernet</v>
          </cell>
        </row>
        <row r="346">
          <cell r="A346" t="str">
            <v>107100</v>
          </cell>
          <cell r="B346" t="str">
            <v>0399</v>
          </cell>
          <cell r="C346" t="str">
            <v>06080</v>
          </cell>
          <cell r="D346" t="str">
            <v>0FIBER</v>
          </cell>
          <cell r="E346" t="str">
            <v>399000</v>
          </cell>
          <cell r="F346" t="str">
            <v>0625</v>
          </cell>
          <cell r="G346" t="str">
            <v>52450</v>
          </cell>
          <cell r="H346" t="str">
            <v>A</v>
          </cell>
          <cell r="I346" t="str">
            <v>00000041</v>
          </cell>
          <cell r="J346">
            <v>60</v>
          </cell>
          <cell r="K346">
            <v>399</v>
          </cell>
          <cell r="L346">
            <v>6150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 t="str">
            <v>0625</v>
          </cell>
          <cell r="R346" t="str">
            <v>52450</v>
          </cell>
          <cell r="S346" t="str">
            <v>200212</v>
          </cell>
          <cell r="T346" t="str">
            <v>SA01</v>
          </cell>
          <cell r="U346">
            <v>10</v>
          </cell>
          <cell r="W346">
            <v>0</v>
          </cell>
          <cell r="Y346">
            <v>0</v>
          </cell>
          <cell r="Z346">
            <v>0</v>
          </cell>
          <cell r="AA346" t="str">
            <v>BCH</v>
          </cell>
          <cell r="AB346" t="str">
            <v>450002350</v>
          </cell>
          <cell r="AC346" t="str">
            <v>PO#</v>
          </cell>
          <cell r="AE346" t="str">
            <v>S/R</v>
          </cell>
          <cell r="AI346" t="str">
            <v>PYN</v>
          </cell>
          <cell r="AJ346" t="str">
            <v>DE ZAYAS J M</v>
          </cell>
          <cell r="AK346" t="str">
            <v>VND</v>
          </cell>
          <cell r="AL346" t="str">
            <v>589128454</v>
          </cell>
          <cell r="AM346" t="str">
            <v>FAC</v>
          </cell>
          <cell r="AN346" t="str">
            <v>000</v>
          </cell>
          <cell r="AQ346" t="str">
            <v>NVD</v>
          </cell>
          <cell r="AR346" t="str">
            <v>2002-12-</v>
          </cell>
          <cell r="AU346" t="str">
            <v>J DEZAYAS MISC      DE ZAYAS J M        1900003313</v>
          </cell>
          <cell r="AV346" t="str">
            <v>WF-BATCH</v>
          </cell>
          <cell r="AW346" t="str">
            <v>000</v>
          </cell>
          <cell r="AX346" t="str">
            <v>00</v>
          </cell>
          <cell r="AY346" t="str">
            <v>0</v>
          </cell>
          <cell r="AZ346" t="str">
            <v>FPL Fibernet</v>
          </cell>
        </row>
        <row r="347">
          <cell r="A347" t="str">
            <v>107100</v>
          </cell>
          <cell r="B347" t="str">
            <v>0399</v>
          </cell>
          <cell r="C347" t="str">
            <v>06080</v>
          </cell>
          <cell r="D347" t="str">
            <v>0FIBER</v>
          </cell>
          <cell r="E347" t="str">
            <v>399000</v>
          </cell>
          <cell r="F347" t="str">
            <v>0646</v>
          </cell>
          <cell r="G347" t="str">
            <v>52450</v>
          </cell>
          <cell r="H347" t="str">
            <v>A</v>
          </cell>
          <cell r="I347" t="str">
            <v>00000041</v>
          </cell>
          <cell r="J347">
            <v>60</v>
          </cell>
          <cell r="K347">
            <v>399</v>
          </cell>
          <cell r="L347">
            <v>6150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 t="str">
            <v>0646</v>
          </cell>
          <cell r="R347" t="str">
            <v>52450</v>
          </cell>
          <cell r="S347" t="str">
            <v>200212</v>
          </cell>
          <cell r="T347" t="str">
            <v>SA01</v>
          </cell>
          <cell r="U347">
            <v>81.760000000000005</v>
          </cell>
          <cell r="W347">
            <v>0</v>
          </cell>
          <cell r="Y347">
            <v>0</v>
          </cell>
          <cell r="Z347">
            <v>0</v>
          </cell>
          <cell r="AA347" t="str">
            <v>BCH</v>
          </cell>
          <cell r="AB347" t="str">
            <v>450002350</v>
          </cell>
          <cell r="AC347" t="str">
            <v>PO#</v>
          </cell>
          <cell r="AE347" t="str">
            <v>S/R</v>
          </cell>
          <cell r="AI347" t="str">
            <v>PYN</v>
          </cell>
          <cell r="AJ347" t="str">
            <v>DE ZAYAS J M</v>
          </cell>
          <cell r="AK347" t="str">
            <v>VND</v>
          </cell>
          <cell r="AL347" t="str">
            <v>589128454</v>
          </cell>
          <cell r="AM347" t="str">
            <v>FAC</v>
          </cell>
          <cell r="AN347" t="str">
            <v>000</v>
          </cell>
          <cell r="AQ347" t="str">
            <v>NVD</v>
          </cell>
          <cell r="AR347" t="str">
            <v>2002-12-</v>
          </cell>
          <cell r="AU347" t="str">
            <v>J DEZAYAS MILEAGE   DE ZAYAS J M        1900003313</v>
          </cell>
          <cell r="AV347" t="str">
            <v>WF-BATCH</v>
          </cell>
          <cell r="AW347" t="str">
            <v>000</v>
          </cell>
          <cell r="AX347" t="str">
            <v>00</v>
          </cell>
          <cell r="AY347" t="str">
            <v>0</v>
          </cell>
          <cell r="AZ347" t="str">
            <v>FPL Fibernet</v>
          </cell>
        </row>
        <row r="348">
          <cell r="A348" t="str">
            <v>107100</v>
          </cell>
          <cell r="B348" t="str">
            <v>0399</v>
          </cell>
          <cell r="C348" t="str">
            <v>06080</v>
          </cell>
          <cell r="D348" t="str">
            <v>0FIBER</v>
          </cell>
          <cell r="E348" t="str">
            <v>399000</v>
          </cell>
          <cell r="F348" t="str">
            <v>0646</v>
          </cell>
          <cell r="G348" t="str">
            <v>52450</v>
          </cell>
          <cell r="H348" t="str">
            <v>A</v>
          </cell>
          <cell r="I348" t="str">
            <v>00000041</v>
          </cell>
          <cell r="J348">
            <v>60</v>
          </cell>
          <cell r="K348">
            <v>399</v>
          </cell>
          <cell r="L348">
            <v>6150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 t="str">
            <v>0646</v>
          </cell>
          <cell r="R348" t="str">
            <v>52450</v>
          </cell>
          <cell r="S348" t="str">
            <v>200212</v>
          </cell>
          <cell r="T348" t="str">
            <v>SA01</v>
          </cell>
          <cell r="U348">
            <v>122.64</v>
          </cell>
          <cell r="W348">
            <v>0</v>
          </cell>
          <cell r="Y348">
            <v>0</v>
          </cell>
          <cell r="Z348">
            <v>0</v>
          </cell>
          <cell r="AA348" t="str">
            <v>BCH</v>
          </cell>
          <cell r="AB348" t="str">
            <v>450002340</v>
          </cell>
          <cell r="AC348" t="str">
            <v>PO#</v>
          </cell>
          <cell r="AE348" t="str">
            <v>S/R</v>
          </cell>
          <cell r="AI348" t="str">
            <v>PYN</v>
          </cell>
          <cell r="AJ348" t="str">
            <v>DE ZAYAS J M</v>
          </cell>
          <cell r="AK348" t="str">
            <v>VND</v>
          </cell>
          <cell r="AL348" t="str">
            <v>589128454</v>
          </cell>
          <cell r="AM348" t="str">
            <v>FAC</v>
          </cell>
          <cell r="AN348" t="str">
            <v>000</v>
          </cell>
          <cell r="AQ348" t="str">
            <v>NVD</v>
          </cell>
          <cell r="AR348" t="str">
            <v>2002-12-</v>
          </cell>
          <cell r="AU348" t="str">
            <v>J DEZAYAS MILEAGE   DE ZAYAS J M        1900003280</v>
          </cell>
          <cell r="AV348" t="str">
            <v>WF-BATCH</v>
          </cell>
          <cell r="AW348" t="str">
            <v>000</v>
          </cell>
          <cell r="AX348" t="str">
            <v>00</v>
          </cell>
          <cell r="AY348" t="str">
            <v>0</v>
          </cell>
          <cell r="AZ348" t="str">
            <v>FPL Fibernet</v>
          </cell>
        </row>
        <row r="349">
          <cell r="A349" t="str">
            <v>107100</v>
          </cell>
          <cell r="B349" t="str">
            <v>0399</v>
          </cell>
          <cell r="C349" t="str">
            <v>06080</v>
          </cell>
          <cell r="D349" t="str">
            <v>0FIBER</v>
          </cell>
          <cell r="E349" t="str">
            <v>399000</v>
          </cell>
          <cell r="F349" t="str">
            <v>0901</v>
          </cell>
          <cell r="G349" t="str">
            <v>52450</v>
          </cell>
          <cell r="H349" t="str">
            <v>A</v>
          </cell>
          <cell r="I349" t="str">
            <v>00000041</v>
          </cell>
          <cell r="J349">
            <v>60</v>
          </cell>
          <cell r="K349">
            <v>399</v>
          </cell>
          <cell r="L349">
            <v>6150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0901</v>
          </cell>
          <cell r="R349" t="str">
            <v>52450</v>
          </cell>
          <cell r="S349" t="str">
            <v>200212</v>
          </cell>
          <cell r="T349" t="str">
            <v>SA01</v>
          </cell>
          <cell r="U349">
            <v>37.56</v>
          </cell>
          <cell r="W349">
            <v>0</v>
          </cell>
          <cell r="Y349">
            <v>0</v>
          </cell>
          <cell r="Z349">
            <v>0</v>
          </cell>
          <cell r="AA349" t="str">
            <v>BCH</v>
          </cell>
          <cell r="AB349" t="str">
            <v>450002340</v>
          </cell>
          <cell r="AC349" t="str">
            <v>PO#</v>
          </cell>
          <cell r="AE349" t="str">
            <v>S/R</v>
          </cell>
          <cell r="AI349" t="str">
            <v>PYN</v>
          </cell>
          <cell r="AJ349" t="str">
            <v>DE ZAYAS J M</v>
          </cell>
          <cell r="AK349" t="str">
            <v>VND</v>
          </cell>
          <cell r="AL349" t="str">
            <v>589128454</v>
          </cell>
          <cell r="AM349" t="str">
            <v>FAC</v>
          </cell>
          <cell r="AN349" t="str">
            <v>000</v>
          </cell>
          <cell r="AQ349" t="str">
            <v>NVD</v>
          </cell>
          <cell r="AR349" t="str">
            <v>2002-12-</v>
          </cell>
          <cell r="AU349" t="str">
            <v>J DEZAYAS MEALS     DE ZAYAS J M        1900003280</v>
          </cell>
          <cell r="AV349" t="str">
            <v>WF-BATCH</v>
          </cell>
          <cell r="AW349" t="str">
            <v>000</v>
          </cell>
          <cell r="AX349" t="str">
            <v>00</v>
          </cell>
          <cell r="AY349" t="str">
            <v>0</v>
          </cell>
          <cell r="AZ349" t="str">
            <v>FPL Fibernet</v>
          </cell>
        </row>
        <row r="350">
          <cell r="A350" t="str">
            <v>107100</v>
          </cell>
          <cell r="B350" t="str">
            <v>0313</v>
          </cell>
          <cell r="C350" t="str">
            <v>06080</v>
          </cell>
          <cell r="D350" t="str">
            <v>0FIBER</v>
          </cell>
          <cell r="E350" t="str">
            <v>313000</v>
          </cell>
          <cell r="F350" t="str">
            <v>0790</v>
          </cell>
          <cell r="G350" t="str">
            <v>65000</v>
          </cell>
          <cell r="H350" t="str">
            <v>A</v>
          </cell>
          <cell r="I350" t="str">
            <v>00000041</v>
          </cell>
          <cell r="J350">
            <v>9</v>
          </cell>
          <cell r="K350">
            <v>313</v>
          </cell>
          <cell r="L350">
            <v>6151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 t="str">
            <v>0790</v>
          </cell>
          <cell r="R350" t="str">
            <v>65000</v>
          </cell>
          <cell r="S350" t="str">
            <v>200212</v>
          </cell>
          <cell r="T350" t="str">
            <v>CA01</v>
          </cell>
          <cell r="U350">
            <v>-15830.59</v>
          </cell>
          <cell r="V350" t="str">
            <v>LDB</v>
          </cell>
          <cell r="W350">
            <v>0</v>
          </cell>
          <cell r="Y350">
            <v>0</v>
          </cell>
          <cell r="Z350">
            <v>0</v>
          </cell>
          <cell r="AA350" t="str">
            <v>BCH</v>
          </cell>
          <cell r="AB350" t="str">
            <v>0023</v>
          </cell>
          <cell r="AC350" t="str">
            <v>WKS</v>
          </cell>
          <cell r="AE350" t="str">
            <v>JV#</v>
          </cell>
          <cell r="AF350" t="str">
            <v>1232</v>
          </cell>
          <cell r="AG350" t="str">
            <v>FRN</v>
          </cell>
          <cell r="AH350" t="str">
            <v>6151</v>
          </cell>
          <cell r="AI350" t="str">
            <v>RP#</v>
          </cell>
          <cell r="AJ350" t="str">
            <v>000</v>
          </cell>
          <cell r="AK350" t="str">
            <v>CTL</v>
          </cell>
          <cell r="AM350" t="str">
            <v>RF#</v>
          </cell>
          <cell r="AU350" t="str">
            <v>TO PLACE IN SERVICE</v>
          </cell>
          <cell r="AZ350" t="str">
            <v>FPL Fibernet</v>
          </cell>
        </row>
        <row r="351">
          <cell r="A351" t="str">
            <v>107100</v>
          </cell>
          <cell r="B351" t="str">
            <v>0312</v>
          </cell>
          <cell r="C351" t="str">
            <v>06080</v>
          </cell>
          <cell r="D351" t="str">
            <v>0ELECT</v>
          </cell>
          <cell r="E351" t="str">
            <v>312000</v>
          </cell>
          <cell r="F351" t="str">
            <v>0790</v>
          </cell>
          <cell r="G351" t="str">
            <v>65000</v>
          </cell>
          <cell r="H351" t="str">
            <v>A</v>
          </cell>
          <cell r="I351" t="str">
            <v>00000041</v>
          </cell>
          <cell r="J351">
            <v>65</v>
          </cell>
          <cell r="K351">
            <v>312</v>
          </cell>
          <cell r="L351">
            <v>6152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 t="str">
            <v>0790</v>
          </cell>
          <cell r="R351" t="str">
            <v>65000</v>
          </cell>
          <cell r="S351" t="str">
            <v>200212</v>
          </cell>
          <cell r="T351" t="str">
            <v>CA01</v>
          </cell>
          <cell r="U351">
            <v>-1811.7</v>
          </cell>
          <cell r="V351" t="str">
            <v>LDB</v>
          </cell>
          <cell r="W351">
            <v>0</v>
          </cell>
          <cell r="Y351">
            <v>0</v>
          </cell>
          <cell r="Z351">
            <v>0</v>
          </cell>
          <cell r="AA351" t="str">
            <v>BCH</v>
          </cell>
          <cell r="AB351" t="str">
            <v>0023</v>
          </cell>
          <cell r="AC351" t="str">
            <v>WKS</v>
          </cell>
          <cell r="AE351" t="str">
            <v>JV#</v>
          </cell>
          <cell r="AF351" t="str">
            <v>1232</v>
          </cell>
          <cell r="AG351" t="str">
            <v>FRN</v>
          </cell>
          <cell r="AH351" t="str">
            <v>6152</v>
          </cell>
          <cell r="AI351" t="str">
            <v>RP#</v>
          </cell>
          <cell r="AJ351" t="str">
            <v>000</v>
          </cell>
          <cell r="AK351" t="str">
            <v>CTL</v>
          </cell>
          <cell r="AM351" t="str">
            <v>RF#</v>
          </cell>
          <cell r="AU351" t="str">
            <v>TO PLACE IN SERVICE</v>
          </cell>
          <cell r="AZ351" t="str">
            <v>FPL Fibernet</v>
          </cell>
        </row>
        <row r="352">
          <cell r="A352" t="str">
            <v>107100</v>
          </cell>
          <cell r="B352" t="str">
            <v>0312</v>
          </cell>
          <cell r="C352" t="str">
            <v>06080</v>
          </cell>
          <cell r="D352" t="str">
            <v>0FIBER</v>
          </cell>
          <cell r="E352" t="str">
            <v>312000</v>
          </cell>
          <cell r="F352" t="str">
            <v>0790</v>
          </cell>
          <cell r="G352" t="str">
            <v>65000</v>
          </cell>
          <cell r="H352" t="str">
            <v>A</v>
          </cell>
          <cell r="I352" t="str">
            <v>00000041</v>
          </cell>
          <cell r="J352">
            <v>63</v>
          </cell>
          <cell r="K352">
            <v>312</v>
          </cell>
          <cell r="L352">
            <v>6152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0790</v>
          </cell>
          <cell r="R352" t="str">
            <v>65000</v>
          </cell>
          <cell r="S352" t="str">
            <v>200212</v>
          </cell>
          <cell r="T352" t="str">
            <v>CA01</v>
          </cell>
          <cell r="U352">
            <v>7000</v>
          </cell>
          <cell r="V352" t="str">
            <v>LDB</v>
          </cell>
          <cell r="W352">
            <v>0</v>
          </cell>
          <cell r="Y352">
            <v>0</v>
          </cell>
          <cell r="Z352">
            <v>0</v>
          </cell>
          <cell r="AA352" t="str">
            <v>BCH</v>
          </cell>
          <cell r="AB352" t="str">
            <v>0011</v>
          </cell>
          <cell r="AC352" t="str">
            <v>WKS</v>
          </cell>
          <cell r="AE352" t="str">
            <v>JV#</v>
          </cell>
          <cell r="AF352" t="str">
            <v>1232</v>
          </cell>
          <cell r="AG352" t="str">
            <v>FRN</v>
          </cell>
          <cell r="AH352" t="str">
            <v>6152</v>
          </cell>
          <cell r="AI352" t="str">
            <v>RP#</v>
          </cell>
          <cell r="AJ352" t="str">
            <v>000</v>
          </cell>
          <cell r="AK352" t="str">
            <v>CTL</v>
          </cell>
          <cell r="AM352" t="str">
            <v>RF#</v>
          </cell>
          <cell r="AU352" t="str">
            <v>ACCRUAL OF DEC 02 CAPITAL</v>
          </cell>
          <cell r="AZ352" t="str">
            <v>FPL Fibernet</v>
          </cell>
        </row>
        <row r="353">
          <cell r="A353" t="str">
            <v>107100</v>
          </cell>
          <cell r="B353" t="str">
            <v>0314</v>
          </cell>
          <cell r="C353" t="str">
            <v>06080</v>
          </cell>
          <cell r="D353" t="str">
            <v>0ELECT</v>
          </cell>
          <cell r="E353" t="str">
            <v>314000</v>
          </cell>
          <cell r="F353" t="str">
            <v>0675</v>
          </cell>
          <cell r="G353" t="str">
            <v>52450</v>
          </cell>
          <cell r="H353" t="str">
            <v>A</v>
          </cell>
          <cell r="I353" t="str">
            <v>00000041</v>
          </cell>
          <cell r="J353">
            <v>65</v>
          </cell>
          <cell r="K353">
            <v>314</v>
          </cell>
          <cell r="L353">
            <v>6152</v>
          </cell>
          <cell r="M353">
            <v>398</v>
          </cell>
          <cell r="N353">
            <v>0</v>
          </cell>
          <cell r="O353">
            <v>1</v>
          </cell>
          <cell r="P353">
            <v>398.00099999999998</v>
          </cell>
          <cell r="Q353" t="str">
            <v>0675</v>
          </cell>
          <cell r="R353" t="str">
            <v>52450</v>
          </cell>
          <cell r="S353" t="str">
            <v>200212</v>
          </cell>
          <cell r="T353" t="str">
            <v>SA01</v>
          </cell>
          <cell r="U353">
            <v>10</v>
          </cell>
          <cell r="W353">
            <v>0</v>
          </cell>
          <cell r="Y353">
            <v>0</v>
          </cell>
          <cell r="Z353">
            <v>0</v>
          </cell>
          <cell r="AA353" t="str">
            <v>BCH</v>
          </cell>
          <cell r="AB353" t="str">
            <v>450002345</v>
          </cell>
          <cell r="AC353" t="str">
            <v>PO#</v>
          </cell>
          <cell r="AE353" t="str">
            <v>S/R</v>
          </cell>
          <cell r="AI353" t="str">
            <v>PYN</v>
          </cell>
          <cell r="AJ353" t="str">
            <v>INTERCONNX INC</v>
          </cell>
          <cell r="AK353" t="str">
            <v>VND</v>
          </cell>
          <cell r="AL353" t="str">
            <v>522070373</v>
          </cell>
          <cell r="AM353" t="str">
            <v>FAC</v>
          </cell>
          <cell r="AN353" t="str">
            <v>000</v>
          </cell>
          <cell r="AQ353" t="str">
            <v>NVD</v>
          </cell>
          <cell r="AR353" t="str">
            <v>2002-10-</v>
          </cell>
          <cell r="AU353" t="str">
            <v>4500104775          INTERCONNX INC      1900003304</v>
          </cell>
          <cell r="AV353" t="str">
            <v>WF-BATCH</v>
          </cell>
          <cell r="AW353" t="str">
            <v>000</v>
          </cell>
          <cell r="AX353" t="str">
            <v>00</v>
          </cell>
          <cell r="AY353" t="str">
            <v>0</v>
          </cell>
          <cell r="AZ353" t="str">
            <v>FPL Fibernet</v>
          </cell>
        </row>
        <row r="354">
          <cell r="A354" t="str">
            <v>107100</v>
          </cell>
          <cell r="B354" t="str">
            <v>0312</v>
          </cell>
          <cell r="C354" t="str">
            <v>06080</v>
          </cell>
          <cell r="D354" t="str">
            <v>0ELECT</v>
          </cell>
          <cell r="E354" t="str">
            <v>312000</v>
          </cell>
          <cell r="F354" t="str">
            <v>0790</v>
          </cell>
          <cell r="G354" t="str">
            <v>65000</v>
          </cell>
          <cell r="H354" t="str">
            <v>A</v>
          </cell>
          <cell r="I354" t="str">
            <v>00000041</v>
          </cell>
          <cell r="J354">
            <v>65</v>
          </cell>
          <cell r="K354">
            <v>312</v>
          </cell>
          <cell r="L354">
            <v>6153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 t="str">
            <v>0790</v>
          </cell>
          <cell r="R354" t="str">
            <v>65000</v>
          </cell>
          <cell r="S354" t="str">
            <v>200212</v>
          </cell>
          <cell r="T354" t="str">
            <v>CA01</v>
          </cell>
          <cell r="U354">
            <v>-2609.06</v>
          </cell>
          <cell r="V354" t="str">
            <v>LDB</v>
          </cell>
          <cell r="W354">
            <v>0</v>
          </cell>
          <cell r="Y354">
            <v>0</v>
          </cell>
          <cell r="Z354">
            <v>0</v>
          </cell>
          <cell r="AA354" t="str">
            <v>BCH</v>
          </cell>
          <cell r="AB354" t="str">
            <v>0023</v>
          </cell>
          <cell r="AC354" t="str">
            <v>WKS</v>
          </cell>
          <cell r="AE354" t="str">
            <v>JV#</v>
          </cell>
          <cell r="AF354" t="str">
            <v>1232</v>
          </cell>
          <cell r="AG354" t="str">
            <v>FRN</v>
          </cell>
          <cell r="AH354" t="str">
            <v>6153</v>
          </cell>
          <cell r="AI354" t="str">
            <v>RP#</v>
          </cell>
          <cell r="AJ354" t="str">
            <v>000</v>
          </cell>
          <cell r="AK354" t="str">
            <v>CTL</v>
          </cell>
          <cell r="AM354" t="str">
            <v>RF#</v>
          </cell>
          <cell r="AU354" t="str">
            <v>TO PLACE IN SERVICE</v>
          </cell>
          <cell r="AZ354" t="str">
            <v>FPL Fibernet</v>
          </cell>
        </row>
        <row r="355">
          <cell r="A355" t="str">
            <v>107100</v>
          </cell>
          <cell r="B355" t="str">
            <v>0367</v>
          </cell>
          <cell r="C355" t="str">
            <v>06080</v>
          </cell>
          <cell r="D355" t="str">
            <v>0FIBER</v>
          </cell>
          <cell r="E355" t="str">
            <v>367000</v>
          </cell>
          <cell r="F355" t="str">
            <v>0803</v>
          </cell>
          <cell r="G355" t="str">
            <v>36000</v>
          </cell>
          <cell r="H355" t="str">
            <v>A</v>
          </cell>
          <cell r="I355" t="str">
            <v>00000041</v>
          </cell>
          <cell r="J355">
            <v>60</v>
          </cell>
          <cell r="K355">
            <v>367</v>
          </cell>
          <cell r="L355">
            <v>6153</v>
          </cell>
          <cell r="M355">
            <v>107</v>
          </cell>
          <cell r="N355">
            <v>10</v>
          </cell>
          <cell r="O355">
            <v>0</v>
          </cell>
          <cell r="P355">
            <v>107.1</v>
          </cell>
          <cell r="Q355" t="str">
            <v>0803</v>
          </cell>
          <cell r="R355" t="str">
            <v>36000</v>
          </cell>
          <cell r="S355" t="str">
            <v>200212</v>
          </cell>
          <cell r="T355" t="str">
            <v>PY42</v>
          </cell>
          <cell r="U355">
            <v>144.25</v>
          </cell>
          <cell r="V355" t="str">
            <v>LDB</v>
          </cell>
          <cell r="W355">
            <v>0</v>
          </cell>
          <cell r="X355" t="str">
            <v>SHR</v>
          </cell>
          <cell r="Y355">
            <v>4</v>
          </cell>
          <cell r="Z355">
            <v>4</v>
          </cell>
          <cell r="AA355" t="str">
            <v>PYP</v>
          </cell>
          <cell r="AB355" t="str">
            <v xml:space="preserve"> 0000025</v>
          </cell>
          <cell r="AC355" t="str">
            <v>PYL</v>
          </cell>
          <cell r="AD355" t="str">
            <v>004367</v>
          </cell>
          <cell r="AE355" t="str">
            <v>EMP</v>
          </cell>
          <cell r="AF355" t="str">
            <v>86996</v>
          </cell>
          <cell r="AG355" t="str">
            <v>JUL</v>
          </cell>
          <cell r="AH355" t="str">
            <v xml:space="preserve"> 000.00</v>
          </cell>
          <cell r="AI355" t="str">
            <v>BCH</v>
          </cell>
          <cell r="AJ355" t="str">
            <v>500</v>
          </cell>
          <cell r="AK355" t="str">
            <v>CLS</v>
          </cell>
          <cell r="AL355" t="str">
            <v>R234</v>
          </cell>
          <cell r="AM355" t="str">
            <v>DTA</v>
          </cell>
          <cell r="AN355" t="str">
            <v xml:space="preserve"> 00000000000.00</v>
          </cell>
          <cell r="AO355" t="str">
            <v>DTH</v>
          </cell>
          <cell r="AP355" t="str">
            <v xml:space="preserve"> 00000000000.00</v>
          </cell>
          <cell r="AV355" t="str">
            <v>000000000</v>
          </cell>
          <cell r="AW355" t="str">
            <v>000</v>
          </cell>
          <cell r="AX355" t="str">
            <v>00</v>
          </cell>
          <cell r="AY355" t="str">
            <v>0</v>
          </cell>
          <cell r="AZ355" t="str">
            <v>FPL Fibernet</v>
          </cell>
        </row>
        <row r="356">
          <cell r="A356" t="str">
            <v>107100</v>
          </cell>
          <cell r="B356" t="str">
            <v>0367</v>
          </cell>
          <cell r="C356" t="str">
            <v>06080</v>
          </cell>
          <cell r="D356" t="str">
            <v>0FIBER</v>
          </cell>
          <cell r="E356" t="str">
            <v>367000</v>
          </cell>
          <cell r="F356" t="str">
            <v>0803</v>
          </cell>
          <cell r="G356" t="str">
            <v>36000</v>
          </cell>
          <cell r="H356" t="str">
            <v>A</v>
          </cell>
          <cell r="I356" t="str">
            <v>00000041</v>
          </cell>
          <cell r="J356">
            <v>60</v>
          </cell>
          <cell r="K356">
            <v>367</v>
          </cell>
          <cell r="L356">
            <v>6153</v>
          </cell>
          <cell r="M356">
            <v>107</v>
          </cell>
          <cell r="N356">
            <v>10</v>
          </cell>
          <cell r="O356">
            <v>0</v>
          </cell>
          <cell r="P356">
            <v>107.1</v>
          </cell>
          <cell r="Q356" t="str">
            <v>0803</v>
          </cell>
          <cell r="R356" t="str">
            <v>36000</v>
          </cell>
          <cell r="S356" t="str">
            <v>200212</v>
          </cell>
          <cell r="T356" t="str">
            <v>PY42</v>
          </cell>
          <cell r="U356">
            <v>288.5</v>
          </cell>
          <cell r="V356" t="str">
            <v>LDB</v>
          </cell>
          <cell r="W356">
            <v>0</v>
          </cell>
          <cell r="X356" t="str">
            <v>SHR</v>
          </cell>
          <cell r="Y356">
            <v>8</v>
          </cell>
          <cell r="Z356">
            <v>8</v>
          </cell>
          <cell r="AA356" t="str">
            <v>PYP</v>
          </cell>
          <cell r="AB356" t="str">
            <v xml:space="preserve"> 0000026</v>
          </cell>
          <cell r="AC356" t="str">
            <v>PYL</v>
          </cell>
          <cell r="AD356" t="str">
            <v>004367</v>
          </cell>
          <cell r="AE356" t="str">
            <v>EMP</v>
          </cell>
          <cell r="AF356" t="str">
            <v>86996</v>
          </cell>
          <cell r="AG356" t="str">
            <v>JUL</v>
          </cell>
          <cell r="AH356" t="str">
            <v xml:space="preserve"> 000.00</v>
          </cell>
          <cell r="AI356" t="str">
            <v>BCH</v>
          </cell>
          <cell r="AJ356" t="str">
            <v>500</v>
          </cell>
          <cell r="AK356" t="str">
            <v>CLS</v>
          </cell>
          <cell r="AL356" t="str">
            <v>R234</v>
          </cell>
          <cell r="AM356" t="str">
            <v>DTA</v>
          </cell>
          <cell r="AN356" t="str">
            <v xml:space="preserve"> 00000000000.00</v>
          </cell>
          <cell r="AO356" t="str">
            <v>DTH</v>
          </cell>
          <cell r="AP356" t="str">
            <v xml:space="preserve"> 00000000000.00</v>
          </cell>
          <cell r="AV356" t="str">
            <v>000000000</v>
          </cell>
          <cell r="AW356" t="str">
            <v>000</v>
          </cell>
          <cell r="AX356" t="str">
            <v>00</v>
          </cell>
          <cell r="AY356" t="str">
            <v>0</v>
          </cell>
          <cell r="AZ356" t="str">
            <v>FPL Fibernet</v>
          </cell>
        </row>
        <row r="357">
          <cell r="A357" t="str">
            <v>107100</v>
          </cell>
          <cell r="B357" t="str">
            <v>0312</v>
          </cell>
          <cell r="C357" t="str">
            <v>06080</v>
          </cell>
          <cell r="D357" t="str">
            <v>0ELECT</v>
          </cell>
          <cell r="E357" t="str">
            <v>312000</v>
          </cell>
          <cell r="F357" t="str">
            <v>0790</v>
          </cell>
          <cell r="G357" t="str">
            <v>65000</v>
          </cell>
          <cell r="H357" t="str">
            <v>A</v>
          </cell>
          <cell r="I357" t="str">
            <v>00000041</v>
          </cell>
          <cell r="J357">
            <v>65</v>
          </cell>
          <cell r="K357">
            <v>312</v>
          </cell>
          <cell r="L357">
            <v>6154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 t="str">
            <v>0790</v>
          </cell>
          <cell r="R357" t="str">
            <v>65000</v>
          </cell>
          <cell r="S357" t="str">
            <v>200212</v>
          </cell>
          <cell r="T357" t="str">
            <v>CA01</v>
          </cell>
          <cell r="U357">
            <v>-2457.5700000000002</v>
          </cell>
          <cell r="V357" t="str">
            <v>LDB</v>
          </cell>
          <cell r="W357">
            <v>0</v>
          </cell>
          <cell r="Y357">
            <v>0</v>
          </cell>
          <cell r="Z357">
            <v>0</v>
          </cell>
          <cell r="AA357" t="str">
            <v>BCH</v>
          </cell>
          <cell r="AB357" t="str">
            <v>0023</v>
          </cell>
          <cell r="AC357" t="str">
            <v>WKS</v>
          </cell>
          <cell r="AE357" t="str">
            <v>JV#</v>
          </cell>
          <cell r="AF357" t="str">
            <v>1232</v>
          </cell>
          <cell r="AG357" t="str">
            <v>FRN</v>
          </cell>
          <cell r="AH357" t="str">
            <v>6154</v>
          </cell>
          <cell r="AI357" t="str">
            <v>RP#</v>
          </cell>
          <cell r="AJ357" t="str">
            <v>000</v>
          </cell>
          <cell r="AK357" t="str">
            <v>CTL</v>
          </cell>
          <cell r="AM357" t="str">
            <v>RF#</v>
          </cell>
          <cell r="AU357" t="str">
            <v>TO PLACE IN SERVICE</v>
          </cell>
          <cell r="AZ357" t="str">
            <v>FPL Fibernet</v>
          </cell>
        </row>
        <row r="358">
          <cell r="A358" t="str">
            <v>107100</v>
          </cell>
          <cell r="B358" t="str">
            <v>0312</v>
          </cell>
          <cell r="C358" t="str">
            <v>06080</v>
          </cell>
          <cell r="D358" t="str">
            <v>0FIBER</v>
          </cell>
          <cell r="E358" t="str">
            <v>312000</v>
          </cell>
          <cell r="F358" t="str">
            <v>0790</v>
          </cell>
          <cell r="G358" t="str">
            <v>65000</v>
          </cell>
          <cell r="H358" t="str">
            <v>A</v>
          </cell>
          <cell r="I358" t="str">
            <v>00000041</v>
          </cell>
          <cell r="J358">
            <v>63</v>
          </cell>
          <cell r="K358">
            <v>312</v>
          </cell>
          <cell r="L358">
            <v>6154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0790</v>
          </cell>
          <cell r="R358" t="str">
            <v>65000</v>
          </cell>
          <cell r="S358" t="str">
            <v>200212</v>
          </cell>
          <cell r="T358" t="str">
            <v>CA01</v>
          </cell>
          <cell r="U358">
            <v>6000</v>
          </cell>
          <cell r="V358" t="str">
            <v>LDB</v>
          </cell>
          <cell r="W358">
            <v>0</v>
          </cell>
          <cell r="Y358">
            <v>0</v>
          </cell>
          <cell r="Z358">
            <v>0</v>
          </cell>
          <cell r="AA358" t="str">
            <v>BCH</v>
          </cell>
          <cell r="AB358" t="str">
            <v>0011</v>
          </cell>
          <cell r="AC358" t="str">
            <v>WKS</v>
          </cell>
          <cell r="AE358" t="str">
            <v>JV#</v>
          </cell>
          <cell r="AF358" t="str">
            <v>1232</v>
          </cell>
          <cell r="AG358" t="str">
            <v>FRN</v>
          </cell>
          <cell r="AH358" t="str">
            <v>6154</v>
          </cell>
          <cell r="AI358" t="str">
            <v>RP#</v>
          </cell>
          <cell r="AJ358" t="str">
            <v>000</v>
          </cell>
          <cell r="AK358" t="str">
            <v>CTL</v>
          </cell>
          <cell r="AM358" t="str">
            <v>RF#</v>
          </cell>
          <cell r="AU358" t="str">
            <v>ACCRUAL OF DEC 02 CAPITAL</v>
          </cell>
          <cell r="AZ358" t="str">
            <v>FPL Fibernet</v>
          </cell>
        </row>
        <row r="359">
          <cell r="A359" t="str">
            <v>107100</v>
          </cell>
          <cell r="B359" t="str">
            <v>0385</v>
          </cell>
          <cell r="C359" t="str">
            <v>06080</v>
          </cell>
          <cell r="D359" t="str">
            <v>0FIBER</v>
          </cell>
          <cell r="E359" t="str">
            <v>385000</v>
          </cell>
          <cell r="F359" t="str">
            <v>0803</v>
          </cell>
          <cell r="G359" t="str">
            <v>36000</v>
          </cell>
          <cell r="H359" t="str">
            <v>A</v>
          </cell>
          <cell r="I359" t="str">
            <v>00000041</v>
          </cell>
          <cell r="J359">
            <v>60</v>
          </cell>
          <cell r="K359">
            <v>385</v>
          </cell>
          <cell r="L359">
            <v>6154</v>
          </cell>
          <cell r="M359">
            <v>107</v>
          </cell>
          <cell r="N359">
            <v>10</v>
          </cell>
          <cell r="O359">
            <v>0</v>
          </cell>
          <cell r="P359">
            <v>107.1</v>
          </cell>
          <cell r="Q359" t="str">
            <v>0803</v>
          </cell>
          <cell r="R359" t="str">
            <v>36000</v>
          </cell>
          <cell r="S359" t="str">
            <v>200212</v>
          </cell>
          <cell r="T359" t="str">
            <v>PY42</v>
          </cell>
          <cell r="U359">
            <v>769.25</v>
          </cell>
          <cell r="V359" t="str">
            <v>LDB</v>
          </cell>
          <cell r="W359">
            <v>0</v>
          </cell>
          <cell r="X359" t="str">
            <v>SHR</v>
          </cell>
          <cell r="Y359">
            <v>20</v>
          </cell>
          <cell r="Z359">
            <v>20</v>
          </cell>
          <cell r="AA359" t="str">
            <v>PYP</v>
          </cell>
          <cell r="AB359" t="str">
            <v xml:space="preserve"> 0000026</v>
          </cell>
          <cell r="AC359" t="str">
            <v>PYL</v>
          </cell>
          <cell r="AD359" t="str">
            <v>004367</v>
          </cell>
          <cell r="AE359" t="str">
            <v>EMP</v>
          </cell>
          <cell r="AF359" t="str">
            <v>23986</v>
          </cell>
          <cell r="AG359" t="str">
            <v>JUL</v>
          </cell>
          <cell r="AH359" t="str">
            <v xml:space="preserve"> 000.00</v>
          </cell>
          <cell r="AI359" t="str">
            <v>BCH</v>
          </cell>
          <cell r="AJ359" t="str">
            <v>500</v>
          </cell>
          <cell r="AK359" t="str">
            <v>CLS</v>
          </cell>
          <cell r="AL359" t="str">
            <v>R234</v>
          </cell>
          <cell r="AM359" t="str">
            <v>DTA</v>
          </cell>
          <cell r="AN359" t="str">
            <v xml:space="preserve"> 00000000000.00</v>
          </cell>
          <cell r="AO359" t="str">
            <v>DTH</v>
          </cell>
          <cell r="AP359" t="str">
            <v xml:space="preserve"> 00000000000.00</v>
          </cell>
          <cell r="AV359" t="str">
            <v>000000000</v>
          </cell>
          <cell r="AW359" t="str">
            <v>000</v>
          </cell>
          <cell r="AX359" t="str">
            <v>00</v>
          </cell>
          <cell r="AY359" t="str">
            <v>0</v>
          </cell>
          <cell r="AZ359" t="str">
            <v>FPL Fibernet</v>
          </cell>
        </row>
        <row r="360">
          <cell r="A360" t="str">
            <v>107100</v>
          </cell>
          <cell r="B360" t="str">
            <v>0312</v>
          </cell>
          <cell r="C360" t="str">
            <v>06080</v>
          </cell>
          <cell r="D360" t="str">
            <v>0ELECT</v>
          </cell>
          <cell r="E360" t="str">
            <v>312000</v>
          </cell>
          <cell r="F360" t="str">
            <v>0790</v>
          </cell>
          <cell r="G360" t="str">
            <v>65000</v>
          </cell>
          <cell r="H360" t="str">
            <v>A</v>
          </cell>
          <cell r="I360" t="str">
            <v>00000041</v>
          </cell>
          <cell r="J360">
            <v>65</v>
          </cell>
          <cell r="K360">
            <v>312</v>
          </cell>
          <cell r="L360">
            <v>6155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 t="str">
            <v>0790</v>
          </cell>
          <cell r="R360" t="str">
            <v>65000</v>
          </cell>
          <cell r="S360" t="str">
            <v>200212</v>
          </cell>
          <cell r="T360" t="str">
            <v>CA01</v>
          </cell>
          <cell r="U360">
            <v>-311.41000000000003</v>
          </cell>
          <cell r="V360" t="str">
            <v>LDB</v>
          </cell>
          <cell r="W360">
            <v>0</v>
          </cell>
          <cell r="Y360">
            <v>0</v>
          </cell>
          <cell r="Z360">
            <v>0</v>
          </cell>
          <cell r="AA360" t="str">
            <v>BCH</v>
          </cell>
          <cell r="AB360" t="str">
            <v>0023</v>
          </cell>
          <cell r="AC360" t="str">
            <v>WKS</v>
          </cell>
          <cell r="AE360" t="str">
            <v>JV#</v>
          </cell>
          <cell r="AF360" t="str">
            <v>1232</v>
          </cell>
          <cell r="AG360" t="str">
            <v>FRN</v>
          </cell>
          <cell r="AH360" t="str">
            <v>6155</v>
          </cell>
          <cell r="AI360" t="str">
            <v>RP#</v>
          </cell>
          <cell r="AJ360" t="str">
            <v>000</v>
          </cell>
          <cell r="AK360" t="str">
            <v>CTL</v>
          </cell>
          <cell r="AM360" t="str">
            <v>RF#</v>
          </cell>
          <cell r="AU360" t="str">
            <v>TO PLACE IN SERVICE</v>
          </cell>
          <cell r="AZ360" t="str">
            <v>FPL Fibernet</v>
          </cell>
        </row>
        <row r="361">
          <cell r="A361" t="str">
            <v>107100</v>
          </cell>
          <cell r="B361" t="str">
            <v>0350</v>
          </cell>
          <cell r="C361" t="str">
            <v>06068</v>
          </cell>
          <cell r="D361" t="str">
            <v>0FIBER</v>
          </cell>
          <cell r="E361" t="str">
            <v>350000</v>
          </cell>
          <cell r="F361" t="str">
            <v>0803</v>
          </cell>
          <cell r="G361" t="str">
            <v>36000</v>
          </cell>
          <cell r="H361" t="str">
            <v>A</v>
          </cell>
          <cell r="I361" t="str">
            <v>00000041</v>
          </cell>
          <cell r="J361">
            <v>60</v>
          </cell>
          <cell r="K361">
            <v>350</v>
          </cell>
          <cell r="L361">
            <v>6157</v>
          </cell>
          <cell r="M361">
            <v>107</v>
          </cell>
          <cell r="N361">
            <v>10</v>
          </cell>
          <cell r="O361">
            <v>0</v>
          </cell>
          <cell r="P361">
            <v>107.1</v>
          </cell>
          <cell r="Q361" t="str">
            <v>0803</v>
          </cell>
          <cell r="R361" t="str">
            <v>36000</v>
          </cell>
          <cell r="S361" t="str">
            <v>200212</v>
          </cell>
          <cell r="T361" t="str">
            <v>PY42</v>
          </cell>
          <cell r="U361">
            <v>801.75</v>
          </cell>
          <cell r="V361" t="str">
            <v>LDB</v>
          </cell>
          <cell r="W361">
            <v>0</v>
          </cell>
          <cell r="X361" t="str">
            <v>SHR</v>
          </cell>
          <cell r="Y361">
            <v>20</v>
          </cell>
          <cell r="Z361">
            <v>20</v>
          </cell>
          <cell r="AA361" t="str">
            <v>PYP</v>
          </cell>
          <cell r="AB361" t="str">
            <v xml:space="preserve"> 0000001</v>
          </cell>
          <cell r="AC361" t="str">
            <v>PYL</v>
          </cell>
          <cell r="AD361" t="str">
            <v>004308</v>
          </cell>
          <cell r="AE361" t="str">
            <v>EMP</v>
          </cell>
          <cell r="AF361" t="str">
            <v>45514</v>
          </cell>
          <cell r="AG361" t="str">
            <v>JUL</v>
          </cell>
          <cell r="AH361" t="str">
            <v xml:space="preserve"> 000.00</v>
          </cell>
          <cell r="AI361" t="str">
            <v>BCH</v>
          </cell>
          <cell r="AJ361" t="str">
            <v>500</v>
          </cell>
          <cell r="AK361" t="str">
            <v>CLS</v>
          </cell>
          <cell r="AL361" t="str">
            <v>1RCL</v>
          </cell>
          <cell r="AM361" t="str">
            <v>DTA</v>
          </cell>
          <cell r="AN361" t="str">
            <v xml:space="preserve"> 00000000000.00</v>
          </cell>
          <cell r="AO361" t="str">
            <v>DTH</v>
          </cell>
          <cell r="AP361" t="str">
            <v xml:space="preserve"> 00000000000.00</v>
          </cell>
          <cell r="AV361" t="str">
            <v>000000000</v>
          </cell>
          <cell r="AW361" t="str">
            <v>000</v>
          </cell>
          <cell r="AX361" t="str">
            <v>00</v>
          </cell>
          <cell r="AY361" t="str">
            <v>0</v>
          </cell>
          <cell r="AZ361" t="str">
            <v>FPL Fibernet</v>
          </cell>
        </row>
        <row r="362">
          <cell r="A362" t="str">
            <v>107100</v>
          </cell>
          <cell r="B362" t="str">
            <v>0350</v>
          </cell>
          <cell r="C362" t="str">
            <v>06068</v>
          </cell>
          <cell r="D362" t="str">
            <v>0FIBER</v>
          </cell>
          <cell r="E362" t="str">
            <v>350000</v>
          </cell>
          <cell r="F362" t="str">
            <v>0803</v>
          </cell>
          <cell r="G362" t="str">
            <v>36000</v>
          </cell>
          <cell r="H362" t="str">
            <v>A</v>
          </cell>
          <cell r="I362" t="str">
            <v>00000041</v>
          </cell>
          <cell r="J362">
            <v>60</v>
          </cell>
          <cell r="K362">
            <v>350</v>
          </cell>
          <cell r="L362">
            <v>6157</v>
          </cell>
          <cell r="M362">
            <v>107</v>
          </cell>
          <cell r="N362">
            <v>10</v>
          </cell>
          <cell r="O362">
            <v>0</v>
          </cell>
          <cell r="P362">
            <v>107.1</v>
          </cell>
          <cell r="Q362" t="str">
            <v>0803</v>
          </cell>
          <cell r="R362" t="str">
            <v>36000</v>
          </cell>
          <cell r="S362" t="str">
            <v>200212</v>
          </cell>
          <cell r="T362" t="str">
            <v>PY42</v>
          </cell>
          <cell r="U362">
            <v>1603.5</v>
          </cell>
          <cell r="V362" t="str">
            <v>LDB</v>
          </cell>
          <cell r="W362">
            <v>0</v>
          </cell>
          <cell r="X362" t="str">
            <v>SHR</v>
          </cell>
          <cell r="Y362">
            <v>40</v>
          </cell>
          <cell r="Z362">
            <v>40</v>
          </cell>
          <cell r="AA362" t="str">
            <v>PYP</v>
          </cell>
          <cell r="AB362" t="str">
            <v xml:space="preserve"> 0000025</v>
          </cell>
          <cell r="AC362" t="str">
            <v>PYL</v>
          </cell>
          <cell r="AD362" t="str">
            <v>004308</v>
          </cell>
          <cell r="AE362" t="str">
            <v>EMP</v>
          </cell>
          <cell r="AF362" t="str">
            <v>45514</v>
          </cell>
          <cell r="AG362" t="str">
            <v>JUL</v>
          </cell>
          <cell r="AH362" t="str">
            <v xml:space="preserve"> 000.00</v>
          </cell>
          <cell r="AI362" t="str">
            <v>BCH</v>
          </cell>
          <cell r="AJ362" t="str">
            <v>500</v>
          </cell>
          <cell r="AK362" t="str">
            <v>CLS</v>
          </cell>
          <cell r="AL362" t="str">
            <v>1RCL</v>
          </cell>
          <cell r="AM362" t="str">
            <v>DTA</v>
          </cell>
          <cell r="AN362" t="str">
            <v xml:space="preserve"> 00000000000.00</v>
          </cell>
          <cell r="AO362" t="str">
            <v>DTH</v>
          </cell>
          <cell r="AP362" t="str">
            <v xml:space="preserve"> 00000000000.00</v>
          </cell>
          <cell r="AV362" t="str">
            <v>000000000</v>
          </cell>
          <cell r="AW362" t="str">
            <v>000</v>
          </cell>
          <cell r="AX362" t="str">
            <v>00</v>
          </cell>
          <cell r="AY362" t="str">
            <v>0</v>
          </cell>
          <cell r="AZ362" t="str">
            <v>FPL Fibernet</v>
          </cell>
        </row>
        <row r="363">
          <cell r="A363" t="str">
            <v>107100</v>
          </cell>
          <cell r="B363" t="str">
            <v>0350</v>
          </cell>
          <cell r="C363" t="str">
            <v>06068</v>
          </cell>
          <cell r="D363" t="str">
            <v>0FIBER</v>
          </cell>
          <cell r="E363" t="str">
            <v>350000</v>
          </cell>
          <cell r="F363" t="str">
            <v>0803</v>
          </cell>
          <cell r="G363" t="str">
            <v>36000</v>
          </cell>
          <cell r="H363" t="str">
            <v>A</v>
          </cell>
          <cell r="I363" t="str">
            <v>00000041</v>
          </cell>
          <cell r="J363">
            <v>60</v>
          </cell>
          <cell r="K363">
            <v>350</v>
          </cell>
          <cell r="L363">
            <v>6157</v>
          </cell>
          <cell r="M363">
            <v>107</v>
          </cell>
          <cell r="N363">
            <v>10</v>
          </cell>
          <cell r="O363">
            <v>0</v>
          </cell>
          <cell r="P363">
            <v>107.1</v>
          </cell>
          <cell r="Q363" t="str">
            <v>0803</v>
          </cell>
          <cell r="R363" t="str">
            <v>36000</v>
          </cell>
          <cell r="S363" t="str">
            <v>200212</v>
          </cell>
          <cell r="T363" t="str">
            <v>PY42</v>
          </cell>
          <cell r="U363">
            <v>1603.5</v>
          </cell>
          <cell r="V363" t="str">
            <v>LDB</v>
          </cell>
          <cell r="W363">
            <v>0</v>
          </cell>
          <cell r="X363" t="str">
            <v>SHR</v>
          </cell>
          <cell r="Y363">
            <v>40</v>
          </cell>
          <cell r="Z363">
            <v>40</v>
          </cell>
          <cell r="AA363" t="str">
            <v>PYP</v>
          </cell>
          <cell r="AB363" t="str">
            <v xml:space="preserve"> 0000026</v>
          </cell>
          <cell r="AC363" t="str">
            <v>PYL</v>
          </cell>
          <cell r="AD363" t="str">
            <v>004308</v>
          </cell>
          <cell r="AE363" t="str">
            <v>EMP</v>
          </cell>
          <cell r="AF363" t="str">
            <v>45514</v>
          </cell>
          <cell r="AG363" t="str">
            <v>JUL</v>
          </cell>
          <cell r="AH363" t="str">
            <v xml:space="preserve"> 000.00</v>
          </cell>
          <cell r="AI363" t="str">
            <v>BCH</v>
          </cell>
          <cell r="AJ363" t="str">
            <v>500</v>
          </cell>
          <cell r="AK363" t="str">
            <v>CLS</v>
          </cell>
          <cell r="AL363" t="str">
            <v>1RCL</v>
          </cell>
          <cell r="AM363" t="str">
            <v>DTA</v>
          </cell>
          <cell r="AN363" t="str">
            <v xml:space="preserve"> 00000000000.00</v>
          </cell>
          <cell r="AO363" t="str">
            <v>DTH</v>
          </cell>
          <cell r="AP363" t="str">
            <v xml:space="preserve"> 00000000000.00</v>
          </cell>
          <cell r="AV363" t="str">
            <v>000000000</v>
          </cell>
          <cell r="AW363" t="str">
            <v>000</v>
          </cell>
          <cell r="AX363" t="str">
            <v>00</v>
          </cell>
          <cell r="AY363" t="str">
            <v>0</v>
          </cell>
          <cell r="AZ363" t="str">
            <v>FPL Fibernet</v>
          </cell>
        </row>
        <row r="364">
          <cell r="A364" t="str">
            <v>107100</v>
          </cell>
          <cell r="B364" t="str">
            <v>0350</v>
          </cell>
          <cell r="C364" t="str">
            <v>06068</v>
          </cell>
          <cell r="D364" t="str">
            <v>0OTHER</v>
          </cell>
          <cell r="E364" t="str">
            <v>350000</v>
          </cell>
          <cell r="F364" t="str">
            <v>0741</v>
          </cell>
          <cell r="G364" t="str">
            <v>51450</v>
          </cell>
          <cell r="H364" t="str">
            <v>A</v>
          </cell>
          <cell r="I364" t="str">
            <v>00000041</v>
          </cell>
          <cell r="J364">
            <v>64</v>
          </cell>
          <cell r="K364">
            <v>350</v>
          </cell>
          <cell r="L364">
            <v>6157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 t="str">
            <v>0741</v>
          </cell>
          <cell r="R364" t="str">
            <v>51450</v>
          </cell>
          <cell r="S364" t="str">
            <v>200212</v>
          </cell>
          <cell r="T364" t="str">
            <v>SA01</v>
          </cell>
          <cell r="U364">
            <v>16670</v>
          </cell>
          <cell r="W364">
            <v>0</v>
          </cell>
          <cell r="Y364">
            <v>0</v>
          </cell>
          <cell r="Z364">
            <v>1</v>
          </cell>
          <cell r="AA364" t="str">
            <v>BCH</v>
          </cell>
          <cell r="AB364" t="str">
            <v>450002354</v>
          </cell>
          <cell r="AC364" t="str">
            <v>PO#</v>
          </cell>
          <cell r="AD364" t="str">
            <v>4500109387</v>
          </cell>
          <cell r="AE364" t="str">
            <v>S/R</v>
          </cell>
          <cell r="AF364" t="str">
            <v>337</v>
          </cell>
          <cell r="AI364" t="str">
            <v>PYN</v>
          </cell>
          <cell r="AJ364" t="str">
            <v>COMPUTER SYSTEMS &amp; SERVIC</v>
          </cell>
          <cell r="AK364" t="str">
            <v>VND</v>
          </cell>
          <cell r="AL364" t="str">
            <v>592038261</v>
          </cell>
          <cell r="AM364" t="str">
            <v>FAC</v>
          </cell>
          <cell r="AN364" t="str">
            <v>000</v>
          </cell>
          <cell r="AQ364" t="str">
            <v>NVD</v>
          </cell>
          <cell r="AR364" t="str">
            <v>2002-12-</v>
          </cell>
          <cell r="AU364" t="str">
            <v>INVOICE# 589        COMPUTER SYSTEMS &amp; S5000003637</v>
          </cell>
          <cell r="AV364" t="str">
            <v>WF-BATCH</v>
          </cell>
          <cell r="AW364" t="str">
            <v>000</v>
          </cell>
          <cell r="AX364" t="str">
            <v>00</v>
          </cell>
          <cell r="AY364" t="str">
            <v>0</v>
          </cell>
          <cell r="AZ364" t="str">
            <v>FPL Fibernet</v>
          </cell>
        </row>
        <row r="365">
          <cell r="A365" t="str">
            <v>107100</v>
          </cell>
          <cell r="B365" t="str">
            <v>0350</v>
          </cell>
          <cell r="C365" t="str">
            <v>06068</v>
          </cell>
          <cell r="D365" t="str">
            <v>0OTHER</v>
          </cell>
          <cell r="E365" t="str">
            <v>350000</v>
          </cell>
          <cell r="F365" t="str">
            <v>0741</v>
          </cell>
          <cell r="G365" t="str">
            <v>51450</v>
          </cell>
          <cell r="H365" t="str">
            <v>A</v>
          </cell>
          <cell r="I365" t="str">
            <v>00000041</v>
          </cell>
          <cell r="J365">
            <v>64</v>
          </cell>
          <cell r="K365">
            <v>350</v>
          </cell>
          <cell r="L365">
            <v>6157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 t="str">
            <v>0741</v>
          </cell>
          <cell r="R365" t="str">
            <v>51450</v>
          </cell>
          <cell r="S365" t="str">
            <v>200212</v>
          </cell>
          <cell r="T365" t="str">
            <v>SA01</v>
          </cell>
          <cell r="U365">
            <v>43485</v>
          </cell>
          <cell r="W365">
            <v>0</v>
          </cell>
          <cell r="Y365">
            <v>0</v>
          </cell>
          <cell r="Z365">
            <v>1</v>
          </cell>
          <cell r="AA365" t="str">
            <v>BCH</v>
          </cell>
          <cell r="AB365" t="str">
            <v>450002354</v>
          </cell>
          <cell r="AC365" t="str">
            <v>PO#</v>
          </cell>
          <cell r="AD365" t="str">
            <v>4500109387</v>
          </cell>
          <cell r="AE365" t="str">
            <v>S/R</v>
          </cell>
          <cell r="AF365" t="str">
            <v>337</v>
          </cell>
          <cell r="AI365" t="str">
            <v>PYN</v>
          </cell>
          <cell r="AJ365" t="str">
            <v>COMPUTER SYSTEMS &amp; SERVIC</v>
          </cell>
          <cell r="AK365" t="str">
            <v>VND</v>
          </cell>
          <cell r="AL365" t="str">
            <v>592038261</v>
          </cell>
          <cell r="AM365" t="str">
            <v>FAC</v>
          </cell>
          <cell r="AN365" t="str">
            <v>000</v>
          </cell>
          <cell r="AQ365" t="str">
            <v>NVD</v>
          </cell>
          <cell r="AR365" t="str">
            <v>2002-12-</v>
          </cell>
          <cell r="AU365" t="str">
            <v>INVOICE# 593        COMPUTER SYSTEMS &amp; S5000003640</v>
          </cell>
          <cell r="AV365" t="str">
            <v>WF-BATCH</v>
          </cell>
          <cell r="AW365" t="str">
            <v>000</v>
          </cell>
          <cell r="AX365" t="str">
            <v>00</v>
          </cell>
          <cell r="AY365" t="str">
            <v>0</v>
          </cell>
          <cell r="AZ365" t="str">
            <v>FPL Fibernet</v>
          </cell>
        </row>
        <row r="366">
          <cell r="A366" t="str">
            <v>107100</v>
          </cell>
          <cell r="B366" t="str">
            <v>0350</v>
          </cell>
          <cell r="C366" t="str">
            <v>06068</v>
          </cell>
          <cell r="D366" t="str">
            <v>0OTHER</v>
          </cell>
          <cell r="E366" t="str">
            <v>350000</v>
          </cell>
          <cell r="F366" t="str">
            <v>0741</v>
          </cell>
          <cell r="G366" t="str">
            <v>51450</v>
          </cell>
          <cell r="H366" t="str">
            <v>A</v>
          </cell>
          <cell r="I366" t="str">
            <v>00000041</v>
          </cell>
          <cell r="J366">
            <v>64</v>
          </cell>
          <cell r="K366">
            <v>350</v>
          </cell>
          <cell r="L366">
            <v>6157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 t="str">
            <v>0741</v>
          </cell>
          <cell r="R366" t="str">
            <v>51450</v>
          </cell>
          <cell r="S366" t="str">
            <v>200212</v>
          </cell>
          <cell r="T366" t="str">
            <v>SA01</v>
          </cell>
          <cell r="U366">
            <v>103711.5</v>
          </cell>
          <cell r="W366">
            <v>0</v>
          </cell>
          <cell r="Y366">
            <v>0</v>
          </cell>
          <cell r="Z366">
            <v>1</v>
          </cell>
          <cell r="AA366" t="str">
            <v>BCH</v>
          </cell>
          <cell r="AB366" t="str">
            <v>450002354</v>
          </cell>
          <cell r="AC366" t="str">
            <v>PO#</v>
          </cell>
          <cell r="AD366" t="str">
            <v>4500109387</v>
          </cell>
          <cell r="AE366" t="str">
            <v>S/R</v>
          </cell>
          <cell r="AF366" t="str">
            <v>337</v>
          </cell>
          <cell r="AI366" t="str">
            <v>PYN</v>
          </cell>
          <cell r="AJ366" t="str">
            <v>COMPUTER SYSTEMS &amp; SERVIC</v>
          </cell>
          <cell r="AK366" t="str">
            <v>VND</v>
          </cell>
          <cell r="AL366" t="str">
            <v>592038261</v>
          </cell>
          <cell r="AM366" t="str">
            <v>FAC</v>
          </cell>
          <cell r="AN366" t="str">
            <v>000</v>
          </cell>
          <cell r="AQ366" t="str">
            <v>NVD</v>
          </cell>
          <cell r="AR366" t="str">
            <v>2002-12-</v>
          </cell>
          <cell r="AU366" t="str">
            <v>INVOICE# 590        COMPUTER SYSTEMS &amp; S5000003630</v>
          </cell>
          <cell r="AV366" t="str">
            <v>WF-BATCH</v>
          </cell>
          <cell r="AW366" t="str">
            <v>000</v>
          </cell>
          <cell r="AX366" t="str">
            <v>00</v>
          </cell>
          <cell r="AY366" t="str">
            <v>0</v>
          </cell>
          <cell r="AZ366" t="str">
            <v>FPL Fibernet</v>
          </cell>
        </row>
        <row r="367">
          <cell r="A367" t="str">
            <v>107100</v>
          </cell>
          <cell r="B367" t="str">
            <v>0350</v>
          </cell>
          <cell r="C367" t="str">
            <v>06068</v>
          </cell>
          <cell r="D367" t="str">
            <v>0OTHER</v>
          </cell>
          <cell r="E367" t="str">
            <v>350000</v>
          </cell>
          <cell r="F367" t="str">
            <v>0773</v>
          </cell>
          <cell r="G367" t="str">
            <v>51450</v>
          </cell>
          <cell r="H367" t="str">
            <v>A</v>
          </cell>
          <cell r="I367" t="str">
            <v>00000041</v>
          </cell>
          <cell r="J367">
            <v>64</v>
          </cell>
          <cell r="K367">
            <v>350</v>
          </cell>
          <cell r="L367">
            <v>6157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 t="str">
            <v>0773</v>
          </cell>
          <cell r="R367" t="str">
            <v>51450</v>
          </cell>
          <cell r="S367" t="str">
            <v>200212</v>
          </cell>
          <cell r="T367" t="str">
            <v>SA01</v>
          </cell>
          <cell r="U367">
            <v>3581.37</v>
          </cell>
          <cell r="W367">
            <v>0</v>
          </cell>
          <cell r="Y367">
            <v>0</v>
          </cell>
          <cell r="Z367">
            <v>1</v>
          </cell>
          <cell r="AA367" t="str">
            <v>BCH</v>
          </cell>
          <cell r="AB367" t="str">
            <v>450002354</v>
          </cell>
          <cell r="AC367" t="str">
            <v>PO#</v>
          </cell>
          <cell r="AD367" t="str">
            <v>4500109387</v>
          </cell>
          <cell r="AE367" t="str">
            <v>S/R</v>
          </cell>
          <cell r="AF367" t="str">
            <v>337</v>
          </cell>
          <cell r="AI367" t="str">
            <v>PYN</v>
          </cell>
          <cell r="AJ367" t="str">
            <v>COMPUTER SYSTEMS &amp; SERVIC</v>
          </cell>
          <cell r="AK367" t="str">
            <v>VND</v>
          </cell>
          <cell r="AL367" t="str">
            <v>592038261</v>
          </cell>
          <cell r="AM367" t="str">
            <v>FAC</v>
          </cell>
          <cell r="AN367" t="str">
            <v>000</v>
          </cell>
          <cell r="AQ367" t="str">
            <v>NVD</v>
          </cell>
          <cell r="AR367" t="str">
            <v>2002-12-</v>
          </cell>
          <cell r="AU367" t="str">
            <v>INVOICE# 597        COMPUTER SYSTEMS &amp; S5000003635</v>
          </cell>
          <cell r="AV367" t="str">
            <v>WF-BATCH</v>
          </cell>
          <cell r="AW367" t="str">
            <v>000</v>
          </cell>
          <cell r="AX367" t="str">
            <v>00</v>
          </cell>
          <cell r="AY367" t="str">
            <v>0</v>
          </cell>
          <cell r="AZ367" t="str">
            <v>FPL Fibernet</v>
          </cell>
        </row>
        <row r="368">
          <cell r="A368" t="str">
            <v>107100</v>
          </cell>
          <cell r="B368" t="str">
            <v>0350</v>
          </cell>
          <cell r="C368" t="str">
            <v>06068</v>
          </cell>
          <cell r="D368" t="str">
            <v>0OTHER</v>
          </cell>
          <cell r="E368" t="str">
            <v>350000</v>
          </cell>
          <cell r="F368" t="str">
            <v>0773</v>
          </cell>
          <cell r="G368" t="str">
            <v>51450</v>
          </cell>
          <cell r="H368" t="str">
            <v>A</v>
          </cell>
          <cell r="I368" t="str">
            <v>00000041</v>
          </cell>
          <cell r="J368">
            <v>64</v>
          </cell>
          <cell r="K368">
            <v>350</v>
          </cell>
          <cell r="L368">
            <v>6157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 t="str">
            <v>0773</v>
          </cell>
          <cell r="R368" t="str">
            <v>51450</v>
          </cell>
          <cell r="S368" t="str">
            <v>200212</v>
          </cell>
          <cell r="T368" t="str">
            <v>SA01</v>
          </cell>
          <cell r="U368">
            <v>4806</v>
          </cell>
          <cell r="W368">
            <v>0</v>
          </cell>
          <cell r="Y368">
            <v>0</v>
          </cell>
          <cell r="Z368">
            <v>1</v>
          </cell>
          <cell r="AA368" t="str">
            <v>BCH</v>
          </cell>
          <cell r="AB368" t="str">
            <v>450002354</v>
          </cell>
          <cell r="AC368" t="str">
            <v>PO#</v>
          </cell>
          <cell r="AD368" t="str">
            <v>4500128455</v>
          </cell>
          <cell r="AE368" t="str">
            <v>S/R</v>
          </cell>
          <cell r="AF368" t="str">
            <v>337</v>
          </cell>
          <cell r="AI368" t="str">
            <v>PYN</v>
          </cell>
          <cell r="AJ368" t="str">
            <v>ZANBAR SOLUTIONS INC</v>
          </cell>
          <cell r="AK368" t="str">
            <v>VND</v>
          </cell>
          <cell r="AL368" t="str">
            <v>651158083</v>
          </cell>
          <cell r="AM368" t="str">
            <v>FAC</v>
          </cell>
          <cell r="AN368" t="str">
            <v>000</v>
          </cell>
          <cell r="AQ368" t="str">
            <v>NVD</v>
          </cell>
          <cell r="AR368" t="str">
            <v>2002-12-</v>
          </cell>
          <cell r="AU368" t="str">
            <v>INVOICE# 57100-22   ZANBAR SOLUTIONS INC5000003636</v>
          </cell>
          <cell r="AV368" t="str">
            <v>WF-BATCH</v>
          </cell>
          <cell r="AW368" t="str">
            <v>000</v>
          </cell>
          <cell r="AX368" t="str">
            <v>00</v>
          </cell>
          <cell r="AY368" t="str">
            <v>0</v>
          </cell>
          <cell r="AZ368" t="str">
            <v>FPL Fibernet</v>
          </cell>
        </row>
        <row r="369">
          <cell r="A369" t="str">
            <v>107100</v>
          </cell>
          <cell r="B369" t="str">
            <v>0350</v>
          </cell>
          <cell r="C369" t="str">
            <v>06068</v>
          </cell>
          <cell r="D369" t="str">
            <v>0OTHER</v>
          </cell>
          <cell r="E369" t="str">
            <v>350000</v>
          </cell>
          <cell r="F369" t="str">
            <v>0773</v>
          </cell>
          <cell r="G369" t="str">
            <v>51450</v>
          </cell>
          <cell r="H369" t="str">
            <v>A</v>
          </cell>
          <cell r="I369" t="str">
            <v>00000041</v>
          </cell>
          <cell r="J369">
            <v>64</v>
          </cell>
          <cell r="K369">
            <v>350</v>
          </cell>
          <cell r="L369">
            <v>6157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 t="str">
            <v>0773</v>
          </cell>
          <cell r="R369" t="str">
            <v>51450</v>
          </cell>
          <cell r="S369" t="str">
            <v>200212</v>
          </cell>
          <cell r="T369" t="str">
            <v>SA01</v>
          </cell>
          <cell r="U369">
            <v>4860</v>
          </cell>
          <cell r="W369">
            <v>0</v>
          </cell>
          <cell r="Y369">
            <v>0</v>
          </cell>
          <cell r="Z369">
            <v>1</v>
          </cell>
          <cell r="AA369" t="str">
            <v>BCH</v>
          </cell>
          <cell r="AB369" t="str">
            <v>450002354</v>
          </cell>
          <cell r="AC369" t="str">
            <v>PO#</v>
          </cell>
          <cell r="AD369" t="str">
            <v>4500128455</v>
          </cell>
          <cell r="AE369" t="str">
            <v>S/R</v>
          </cell>
          <cell r="AF369" t="str">
            <v>337</v>
          </cell>
          <cell r="AI369" t="str">
            <v>PYN</v>
          </cell>
          <cell r="AJ369" t="str">
            <v>ZANBAR SOLUTIONS INC</v>
          </cell>
          <cell r="AK369" t="str">
            <v>VND</v>
          </cell>
          <cell r="AL369" t="str">
            <v>651158083</v>
          </cell>
          <cell r="AM369" t="str">
            <v>FAC</v>
          </cell>
          <cell r="AN369" t="str">
            <v>000</v>
          </cell>
          <cell r="AQ369" t="str">
            <v>NVD</v>
          </cell>
          <cell r="AR369" t="str">
            <v>2002-12-</v>
          </cell>
          <cell r="AU369" t="str">
            <v>INVOICE# 57100-25   ZANBAR SOLUTIONS INC5000003633</v>
          </cell>
          <cell r="AV369" t="str">
            <v>WF-BATCH</v>
          </cell>
          <cell r="AW369" t="str">
            <v>000</v>
          </cell>
          <cell r="AX369" t="str">
            <v>00</v>
          </cell>
          <cell r="AY369" t="str">
            <v>0</v>
          </cell>
          <cell r="AZ369" t="str">
            <v>FPL Fibernet</v>
          </cell>
        </row>
        <row r="370">
          <cell r="A370" t="str">
            <v>107100</v>
          </cell>
          <cell r="B370" t="str">
            <v>0350</v>
          </cell>
          <cell r="C370" t="str">
            <v>06068</v>
          </cell>
          <cell r="D370" t="str">
            <v>0OTHER</v>
          </cell>
          <cell r="E370" t="str">
            <v>350000</v>
          </cell>
          <cell r="F370" t="str">
            <v>0773</v>
          </cell>
          <cell r="G370" t="str">
            <v>51450</v>
          </cell>
          <cell r="H370" t="str">
            <v>A</v>
          </cell>
          <cell r="I370" t="str">
            <v>00000041</v>
          </cell>
          <cell r="J370">
            <v>64</v>
          </cell>
          <cell r="K370">
            <v>350</v>
          </cell>
          <cell r="L370">
            <v>6157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 t="str">
            <v>0773</v>
          </cell>
          <cell r="R370" t="str">
            <v>51450</v>
          </cell>
          <cell r="S370" t="str">
            <v>200212</v>
          </cell>
          <cell r="T370" t="str">
            <v>SA01</v>
          </cell>
          <cell r="U370">
            <v>5281.2</v>
          </cell>
          <cell r="W370">
            <v>0</v>
          </cell>
          <cell r="Y370">
            <v>0</v>
          </cell>
          <cell r="Z370">
            <v>1</v>
          </cell>
          <cell r="AA370" t="str">
            <v>BCH</v>
          </cell>
          <cell r="AB370" t="str">
            <v>450002354</v>
          </cell>
          <cell r="AC370" t="str">
            <v>PO#</v>
          </cell>
          <cell r="AD370" t="str">
            <v>4500128455</v>
          </cell>
          <cell r="AE370" t="str">
            <v>S/R</v>
          </cell>
          <cell r="AF370" t="str">
            <v>337</v>
          </cell>
          <cell r="AI370" t="str">
            <v>PYN</v>
          </cell>
          <cell r="AJ370" t="str">
            <v>ZANBAR SOLUTIONS INC</v>
          </cell>
          <cell r="AK370" t="str">
            <v>VND</v>
          </cell>
          <cell r="AL370" t="str">
            <v>651158083</v>
          </cell>
          <cell r="AM370" t="str">
            <v>FAC</v>
          </cell>
          <cell r="AN370" t="str">
            <v>000</v>
          </cell>
          <cell r="AQ370" t="str">
            <v>NVD</v>
          </cell>
          <cell r="AR370" t="str">
            <v>2002-12-</v>
          </cell>
          <cell r="AU370" t="str">
            <v>INVOICE# 57100-21   ZANBAR SOLUTIONS INC5000003631</v>
          </cell>
          <cell r="AV370" t="str">
            <v>WF-BATCH</v>
          </cell>
          <cell r="AW370" t="str">
            <v>000</v>
          </cell>
          <cell r="AX370" t="str">
            <v>00</v>
          </cell>
          <cell r="AY370" t="str">
            <v>0</v>
          </cell>
          <cell r="AZ370" t="str">
            <v>FPL Fibernet</v>
          </cell>
        </row>
        <row r="371">
          <cell r="A371" t="str">
            <v>107100</v>
          </cell>
          <cell r="B371" t="str">
            <v>0350</v>
          </cell>
          <cell r="C371" t="str">
            <v>06068</v>
          </cell>
          <cell r="D371" t="str">
            <v>0OTHER</v>
          </cell>
          <cell r="E371" t="str">
            <v>350000</v>
          </cell>
          <cell r="F371" t="str">
            <v>0773</v>
          </cell>
          <cell r="G371" t="str">
            <v>51450</v>
          </cell>
          <cell r="H371" t="str">
            <v>A</v>
          </cell>
          <cell r="I371" t="str">
            <v>00000041</v>
          </cell>
          <cell r="J371">
            <v>64</v>
          </cell>
          <cell r="K371">
            <v>350</v>
          </cell>
          <cell r="L371">
            <v>6157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 t="str">
            <v>0773</v>
          </cell>
          <cell r="R371" t="str">
            <v>51450</v>
          </cell>
          <cell r="S371" t="str">
            <v>200212</v>
          </cell>
          <cell r="T371" t="str">
            <v>SA01</v>
          </cell>
          <cell r="U371">
            <v>5319</v>
          </cell>
          <cell r="W371">
            <v>0</v>
          </cell>
          <cell r="Y371">
            <v>0</v>
          </cell>
          <cell r="Z371">
            <v>1</v>
          </cell>
          <cell r="AA371" t="str">
            <v>BCH</v>
          </cell>
          <cell r="AB371" t="str">
            <v>450002354</v>
          </cell>
          <cell r="AC371" t="str">
            <v>PO#</v>
          </cell>
          <cell r="AD371" t="str">
            <v>4500128455</v>
          </cell>
          <cell r="AE371" t="str">
            <v>S/R</v>
          </cell>
          <cell r="AF371" t="str">
            <v>337</v>
          </cell>
          <cell r="AI371" t="str">
            <v>PYN</v>
          </cell>
          <cell r="AJ371" t="str">
            <v>ZANBAR SOLUTIONS INC</v>
          </cell>
          <cell r="AK371" t="str">
            <v>VND</v>
          </cell>
          <cell r="AL371" t="str">
            <v>651158083</v>
          </cell>
          <cell r="AM371" t="str">
            <v>FAC</v>
          </cell>
          <cell r="AN371" t="str">
            <v>000</v>
          </cell>
          <cell r="AQ371" t="str">
            <v>NVD</v>
          </cell>
          <cell r="AR371" t="str">
            <v>2002-12-</v>
          </cell>
          <cell r="AU371" t="str">
            <v>INVOICE# 57100-26   ZANBAR SOLUTIONS INC5000003634</v>
          </cell>
          <cell r="AV371" t="str">
            <v>WF-BATCH</v>
          </cell>
          <cell r="AW371" t="str">
            <v>000</v>
          </cell>
          <cell r="AX371" t="str">
            <v>00</v>
          </cell>
          <cell r="AY371" t="str">
            <v>0</v>
          </cell>
          <cell r="AZ371" t="str">
            <v>FPL Fibernet</v>
          </cell>
        </row>
        <row r="372">
          <cell r="A372" t="str">
            <v>107100</v>
          </cell>
          <cell r="B372" t="str">
            <v>0350</v>
          </cell>
          <cell r="C372" t="str">
            <v>06068</v>
          </cell>
          <cell r="D372" t="str">
            <v>0OTHER</v>
          </cell>
          <cell r="E372" t="str">
            <v>350000</v>
          </cell>
          <cell r="F372" t="str">
            <v>0773</v>
          </cell>
          <cell r="G372" t="str">
            <v>51450</v>
          </cell>
          <cell r="H372" t="str">
            <v>A</v>
          </cell>
          <cell r="I372" t="str">
            <v>00000041</v>
          </cell>
          <cell r="J372">
            <v>64</v>
          </cell>
          <cell r="K372">
            <v>350</v>
          </cell>
          <cell r="L372">
            <v>6157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 t="str">
            <v>0773</v>
          </cell>
          <cell r="R372" t="str">
            <v>51450</v>
          </cell>
          <cell r="S372" t="str">
            <v>200212</v>
          </cell>
          <cell r="T372" t="str">
            <v>SA01</v>
          </cell>
          <cell r="U372">
            <v>8737.5</v>
          </cell>
          <cell r="W372">
            <v>0</v>
          </cell>
          <cell r="Y372">
            <v>0</v>
          </cell>
          <cell r="Z372">
            <v>1</v>
          </cell>
          <cell r="AA372" t="str">
            <v>BCH</v>
          </cell>
          <cell r="AB372" t="str">
            <v>450002354</v>
          </cell>
          <cell r="AC372" t="str">
            <v>PO#</v>
          </cell>
          <cell r="AD372" t="str">
            <v>4500109387</v>
          </cell>
          <cell r="AE372" t="str">
            <v>S/R</v>
          </cell>
          <cell r="AF372" t="str">
            <v>337</v>
          </cell>
          <cell r="AI372" t="str">
            <v>PYN</v>
          </cell>
          <cell r="AJ372" t="str">
            <v>COMPUTER SYSTEMS &amp; SERVIC</v>
          </cell>
          <cell r="AK372" t="str">
            <v>VND</v>
          </cell>
          <cell r="AL372" t="str">
            <v>592038261</v>
          </cell>
          <cell r="AM372" t="str">
            <v>FAC</v>
          </cell>
          <cell r="AN372" t="str">
            <v>000</v>
          </cell>
          <cell r="AQ372" t="str">
            <v>NVD</v>
          </cell>
          <cell r="AR372" t="str">
            <v>2002-12-</v>
          </cell>
          <cell r="AU372" t="str">
            <v>INVOICE# 596        COMPUTER SYSTEMS &amp; S5000003632</v>
          </cell>
          <cell r="AV372" t="str">
            <v>WF-BATCH</v>
          </cell>
          <cell r="AW372" t="str">
            <v>000</v>
          </cell>
          <cell r="AX372" t="str">
            <v>00</v>
          </cell>
          <cell r="AY372" t="str">
            <v>0</v>
          </cell>
          <cell r="AZ372" t="str">
            <v>FPL Fibernet</v>
          </cell>
        </row>
        <row r="373">
          <cell r="A373" t="str">
            <v>107100</v>
          </cell>
          <cell r="B373" t="str">
            <v>0350</v>
          </cell>
          <cell r="C373" t="str">
            <v>06068</v>
          </cell>
          <cell r="D373" t="str">
            <v>0OTHER</v>
          </cell>
          <cell r="E373" t="str">
            <v>350000</v>
          </cell>
          <cell r="F373" t="str">
            <v>0773</v>
          </cell>
          <cell r="G373" t="str">
            <v>51450</v>
          </cell>
          <cell r="H373" t="str">
            <v>A</v>
          </cell>
          <cell r="I373" t="str">
            <v>00000041</v>
          </cell>
          <cell r="J373">
            <v>64</v>
          </cell>
          <cell r="K373">
            <v>350</v>
          </cell>
          <cell r="L373">
            <v>6157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0773</v>
          </cell>
          <cell r="R373" t="str">
            <v>51450</v>
          </cell>
          <cell r="S373" t="str">
            <v>200212</v>
          </cell>
          <cell r="T373" t="str">
            <v>SA01</v>
          </cell>
          <cell r="U373">
            <v>10351.799999999999</v>
          </cell>
          <cell r="W373">
            <v>0</v>
          </cell>
          <cell r="Y373">
            <v>0</v>
          </cell>
          <cell r="Z373">
            <v>1</v>
          </cell>
          <cell r="AA373" t="str">
            <v>BCH</v>
          </cell>
          <cell r="AB373" t="str">
            <v>450002350</v>
          </cell>
          <cell r="AC373" t="str">
            <v>PO#</v>
          </cell>
          <cell r="AD373" t="str">
            <v>4500128455</v>
          </cell>
          <cell r="AE373" t="str">
            <v>S/R</v>
          </cell>
          <cell r="AF373" t="str">
            <v>337</v>
          </cell>
          <cell r="AI373" t="str">
            <v>PYN</v>
          </cell>
          <cell r="AJ373" t="str">
            <v>ZANBAR SOLUTIONS INC</v>
          </cell>
          <cell r="AK373" t="str">
            <v>VND</v>
          </cell>
          <cell r="AL373" t="str">
            <v>651158083</v>
          </cell>
          <cell r="AM373" t="str">
            <v>FAC</v>
          </cell>
          <cell r="AN373" t="str">
            <v>000</v>
          </cell>
          <cell r="AQ373" t="str">
            <v>NVD</v>
          </cell>
          <cell r="AR373" t="str">
            <v>2002-12-</v>
          </cell>
          <cell r="AU373" t="str">
            <v>INVOICE# 57100-28   ZANBAR SOLUTIONS INC5000003575</v>
          </cell>
          <cell r="AV373" t="str">
            <v>WF-BATCH</v>
          </cell>
          <cell r="AW373" t="str">
            <v>000</v>
          </cell>
          <cell r="AX373" t="str">
            <v>00</v>
          </cell>
          <cell r="AY373" t="str">
            <v>0</v>
          </cell>
          <cell r="AZ373" t="str">
            <v>FPL Fibernet</v>
          </cell>
        </row>
        <row r="374">
          <cell r="A374" t="str">
            <v>107100</v>
          </cell>
          <cell r="B374" t="str">
            <v>0350</v>
          </cell>
          <cell r="C374" t="str">
            <v>06068</v>
          </cell>
          <cell r="D374" t="str">
            <v>0OTHER</v>
          </cell>
          <cell r="E374" t="str">
            <v>350000</v>
          </cell>
          <cell r="F374" t="str">
            <v>0773</v>
          </cell>
          <cell r="G374" t="str">
            <v>51450</v>
          </cell>
          <cell r="H374" t="str">
            <v>A</v>
          </cell>
          <cell r="I374" t="str">
            <v>00000041</v>
          </cell>
          <cell r="J374">
            <v>64</v>
          </cell>
          <cell r="K374">
            <v>350</v>
          </cell>
          <cell r="L374">
            <v>6157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 t="str">
            <v>0773</v>
          </cell>
          <cell r="R374" t="str">
            <v>51450</v>
          </cell>
          <cell r="S374" t="str">
            <v>200212</v>
          </cell>
          <cell r="T374" t="str">
            <v>SA01</v>
          </cell>
          <cell r="U374">
            <v>16783.2</v>
          </cell>
          <cell r="W374">
            <v>0</v>
          </cell>
          <cell r="Y374">
            <v>0</v>
          </cell>
          <cell r="Z374">
            <v>1</v>
          </cell>
          <cell r="AA374" t="str">
            <v>BCH</v>
          </cell>
          <cell r="AB374" t="str">
            <v>450002354</v>
          </cell>
          <cell r="AC374" t="str">
            <v>PO#</v>
          </cell>
          <cell r="AD374" t="str">
            <v>4500128455</v>
          </cell>
          <cell r="AE374" t="str">
            <v>S/R</v>
          </cell>
          <cell r="AF374" t="str">
            <v>337</v>
          </cell>
          <cell r="AI374" t="str">
            <v>PYN</v>
          </cell>
          <cell r="AJ374" t="str">
            <v>ZANBAR SOLUTIONS INC</v>
          </cell>
          <cell r="AK374" t="str">
            <v>VND</v>
          </cell>
          <cell r="AL374" t="str">
            <v>651158083</v>
          </cell>
          <cell r="AM374" t="str">
            <v>FAC</v>
          </cell>
          <cell r="AN374" t="str">
            <v>000</v>
          </cell>
          <cell r="AQ374" t="str">
            <v>NVD</v>
          </cell>
          <cell r="AR374" t="str">
            <v>2002-12-</v>
          </cell>
          <cell r="AU374" t="str">
            <v>INVOICE# 57100-33   ZANBAR SOLUTIONS INC5000003638</v>
          </cell>
          <cell r="AV374" t="str">
            <v>WF-BATCH</v>
          </cell>
          <cell r="AW374" t="str">
            <v>000</v>
          </cell>
          <cell r="AX374" t="str">
            <v>00</v>
          </cell>
          <cell r="AY374" t="str">
            <v>0</v>
          </cell>
          <cell r="AZ374" t="str">
            <v>FPL Fibernet</v>
          </cell>
        </row>
        <row r="375">
          <cell r="A375" t="str">
            <v>107100</v>
          </cell>
          <cell r="B375" t="str">
            <v>0350</v>
          </cell>
          <cell r="C375" t="str">
            <v>06068</v>
          </cell>
          <cell r="D375" t="str">
            <v>0OTHER</v>
          </cell>
          <cell r="E375" t="str">
            <v>350000</v>
          </cell>
          <cell r="F375" t="str">
            <v>0773</v>
          </cell>
          <cell r="G375" t="str">
            <v>51450</v>
          </cell>
          <cell r="H375" t="str">
            <v>A</v>
          </cell>
          <cell r="I375" t="str">
            <v>00000041</v>
          </cell>
          <cell r="J375">
            <v>64</v>
          </cell>
          <cell r="K375">
            <v>350</v>
          </cell>
          <cell r="L375">
            <v>6157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 t="str">
            <v>0773</v>
          </cell>
          <cell r="R375" t="str">
            <v>51450</v>
          </cell>
          <cell r="S375" t="str">
            <v>200212</v>
          </cell>
          <cell r="T375" t="str">
            <v>SA01</v>
          </cell>
          <cell r="U375">
            <v>90000</v>
          </cell>
          <cell r="W375">
            <v>0</v>
          </cell>
          <cell r="Y375">
            <v>0</v>
          </cell>
          <cell r="Z375">
            <v>1</v>
          </cell>
          <cell r="AA375" t="str">
            <v>BCH</v>
          </cell>
          <cell r="AB375" t="str">
            <v>450002354</v>
          </cell>
          <cell r="AC375" t="str">
            <v>PO#</v>
          </cell>
          <cell r="AD375" t="str">
            <v>4500067837</v>
          </cell>
          <cell r="AE375" t="str">
            <v>S/R</v>
          </cell>
          <cell r="AF375" t="str">
            <v>337</v>
          </cell>
          <cell r="AI375" t="str">
            <v>PYN</v>
          </cell>
          <cell r="AJ375" t="str">
            <v>SSIT NORTH AMERICA INC</v>
          </cell>
          <cell r="AK375" t="str">
            <v>VND</v>
          </cell>
          <cell r="AL375" t="str">
            <v>412006962</v>
          </cell>
          <cell r="AM375" t="str">
            <v>FAC</v>
          </cell>
          <cell r="AN375" t="str">
            <v>000</v>
          </cell>
          <cell r="AQ375" t="str">
            <v>NVD</v>
          </cell>
          <cell r="AR375" t="str">
            <v>2002-12-</v>
          </cell>
          <cell r="AU375" t="str">
            <v>SALES0000000000126  SSIT NORTH AMERICA I5000003639</v>
          </cell>
          <cell r="AV375" t="str">
            <v>WF-BATCH</v>
          </cell>
          <cell r="AW375" t="str">
            <v>000</v>
          </cell>
          <cell r="AX375" t="str">
            <v>00</v>
          </cell>
          <cell r="AY375" t="str">
            <v>0</v>
          </cell>
          <cell r="AZ375" t="str">
            <v>FPL Fibernet</v>
          </cell>
        </row>
        <row r="376">
          <cell r="A376" t="str">
            <v>107100</v>
          </cell>
          <cell r="B376" t="str">
            <v>0350</v>
          </cell>
          <cell r="C376" t="str">
            <v>06068</v>
          </cell>
          <cell r="D376" t="str">
            <v>0OTHER</v>
          </cell>
          <cell r="E376" t="str">
            <v>350000</v>
          </cell>
          <cell r="F376" t="str">
            <v>0790</v>
          </cell>
          <cell r="G376" t="str">
            <v>65000</v>
          </cell>
          <cell r="H376" t="str">
            <v>A</v>
          </cell>
          <cell r="I376" t="str">
            <v>00000041</v>
          </cell>
          <cell r="J376">
            <v>64</v>
          </cell>
          <cell r="K376">
            <v>350</v>
          </cell>
          <cell r="L376">
            <v>6157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 t="str">
            <v>0790</v>
          </cell>
          <cell r="R376" t="str">
            <v>65000</v>
          </cell>
          <cell r="S376" t="str">
            <v>200212</v>
          </cell>
          <cell r="T376" t="str">
            <v>CA01</v>
          </cell>
          <cell r="U376">
            <v>420000</v>
          </cell>
          <cell r="V376" t="str">
            <v>LDB</v>
          </cell>
          <cell r="W376">
            <v>0</v>
          </cell>
          <cell r="Y376">
            <v>0</v>
          </cell>
          <cell r="Z376">
            <v>0</v>
          </cell>
          <cell r="AA376" t="str">
            <v>BCH</v>
          </cell>
          <cell r="AB376" t="str">
            <v>0016</v>
          </cell>
          <cell r="AC376" t="str">
            <v>WKS</v>
          </cell>
          <cell r="AE376" t="str">
            <v>JV#</v>
          </cell>
          <cell r="AF376" t="str">
            <v>1232</v>
          </cell>
          <cell r="AG376" t="str">
            <v>FRN</v>
          </cell>
          <cell r="AH376" t="str">
            <v>6157</v>
          </cell>
          <cell r="AI376" t="str">
            <v>RP#</v>
          </cell>
          <cell r="AJ376" t="str">
            <v>000</v>
          </cell>
          <cell r="AK376" t="str">
            <v>CTL</v>
          </cell>
          <cell r="AM376" t="str">
            <v>RF#</v>
          </cell>
          <cell r="AU376" t="str">
            <v>ACCRUAL OF DEC 02 CAPITAL</v>
          </cell>
          <cell r="AZ376" t="str">
            <v>FPL Fibernet</v>
          </cell>
        </row>
        <row r="377">
          <cell r="A377" t="str">
            <v>107100</v>
          </cell>
          <cell r="B377" t="str">
            <v>0350</v>
          </cell>
          <cell r="C377" t="str">
            <v>06068</v>
          </cell>
          <cell r="D377" t="str">
            <v>0OTHER</v>
          </cell>
          <cell r="E377" t="str">
            <v>350000</v>
          </cell>
          <cell r="F377" t="str">
            <v>0790</v>
          </cell>
          <cell r="G377" t="str">
            <v>65000</v>
          </cell>
          <cell r="H377" t="str">
            <v>A</v>
          </cell>
          <cell r="I377" t="str">
            <v>00000041</v>
          </cell>
          <cell r="J377">
            <v>64</v>
          </cell>
          <cell r="K377">
            <v>350</v>
          </cell>
          <cell r="L377">
            <v>6157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 t="str">
            <v>0790</v>
          </cell>
          <cell r="R377" t="str">
            <v>65000</v>
          </cell>
          <cell r="S377" t="str">
            <v>200212</v>
          </cell>
          <cell r="T377" t="str">
            <v>CA01</v>
          </cell>
          <cell r="U377">
            <v>420000</v>
          </cell>
          <cell r="V377" t="str">
            <v>LDB</v>
          </cell>
          <cell r="W377">
            <v>0</v>
          </cell>
          <cell r="Y377">
            <v>0</v>
          </cell>
          <cell r="Z377">
            <v>0</v>
          </cell>
          <cell r="AA377" t="str">
            <v>BCH</v>
          </cell>
          <cell r="AB377" t="str">
            <v>0020</v>
          </cell>
          <cell r="AC377" t="str">
            <v>WKS</v>
          </cell>
          <cell r="AE377" t="str">
            <v>JV#</v>
          </cell>
          <cell r="AF377" t="str">
            <v>1232</v>
          </cell>
          <cell r="AG377" t="str">
            <v>FRN</v>
          </cell>
          <cell r="AH377" t="str">
            <v>6157</v>
          </cell>
          <cell r="AI377" t="str">
            <v>RP#</v>
          </cell>
          <cell r="AJ377" t="str">
            <v>000</v>
          </cell>
          <cell r="AK377" t="str">
            <v>CTL</v>
          </cell>
          <cell r="AM377" t="str">
            <v>RF#</v>
          </cell>
          <cell r="AU377" t="str">
            <v>ACCRUAL OF DEC 02 CAPITAL</v>
          </cell>
          <cell r="AZ377" t="str">
            <v>FPL Fibernet</v>
          </cell>
        </row>
        <row r="378">
          <cell r="A378" t="str">
            <v>107100</v>
          </cell>
          <cell r="B378" t="str">
            <v>0350</v>
          </cell>
          <cell r="C378" t="str">
            <v>06068</v>
          </cell>
          <cell r="D378" t="str">
            <v>0OTHER</v>
          </cell>
          <cell r="E378" t="str">
            <v>350000</v>
          </cell>
          <cell r="F378" t="str">
            <v>0790</v>
          </cell>
          <cell r="G378" t="str">
            <v>65000</v>
          </cell>
          <cell r="H378" t="str">
            <v>A</v>
          </cell>
          <cell r="I378" t="str">
            <v>00000041</v>
          </cell>
          <cell r="J378">
            <v>64</v>
          </cell>
          <cell r="K378">
            <v>350</v>
          </cell>
          <cell r="L378">
            <v>6157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 t="str">
            <v>0790</v>
          </cell>
          <cell r="R378" t="str">
            <v>65000</v>
          </cell>
          <cell r="S378" t="str">
            <v>200212</v>
          </cell>
          <cell r="T378" t="str">
            <v>CA01</v>
          </cell>
          <cell r="U378">
            <v>-297406</v>
          </cell>
          <cell r="V378" t="str">
            <v>LDB</v>
          </cell>
          <cell r="W378">
            <v>0</v>
          </cell>
          <cell r="Y378">
            <v>0</v>
          </cell>
          <cell r="Z378">
            <v>0</v>
          </cell>
          <cell r="AA378" t="str">
            <v>BCH</v>
          </cell>
          <cell r="AB378" t="str">
            <v>0003</v>
          </cell>
          <cell r="AC378" t="str">
            <v>WKS</v>
          </cell>
          <cell r="AE378" t="str">
            <v>JV#</v>
          </cell>
          <cell r="AF378" t="str">
            <v>1232</v>
          </cell>
          <cell r="AG378" t="str">
            <v>FRN</v>
          </cell>
          <cell r="AH378" t="str">
            <v>6157</v>
          </cell>
          <cell r="AI378" t="str">
            <v>RP#</v>
          </cell>
          <cell r="AJ378" t="str">
            <v>000</v>
          </cell>
          <cell r="AK378" t="str">
            <v>CTL</v>
          </cell>
          <cell r="AM378" t="str">
            <v>RF#</v>
          </cell>
          <cell r="AU378" t="str">
            <v>AC-REV ACCRUAL OF OCT 02 CAPITA</v>
          </cell>
          <cell r="AZ378" t="str">
            <v>FPL Fibernet</v>
          </cell>
        </row>
        <row r="379">
          <cell r="A379" t="str">
            <v>107100</v>
          </cell>
          <cell r="B379" t="str">
            <v>0350</v>
          </cell>
          <cell r="C379" t="str">
            <v>06068</v>
          </cell>
          <cell r="D379" t="str">
            <v>0OTHER</v>
          </cell>
          <cell r="E379" t="str">
            <v>350000</v>
          </cell>
          <cell r="F379" t="str">
            <v>0790</v>
          </cell>
          <cell r="G379" t="str">
            <v>65000</v>
          </cell>
          <cell r="H379" t="str">
            <v>A</v>
          </cell>
          <cell r="I379" t="str">
            <v>00000041</v>
          </cell>
          <cell r="J379">
            <v>64</v>
          </cell>
          <cell r="K379">
            <v>350</v>
          </cell>
          <cell r="L379">
            <v>6157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 t="str">
            <v>0790</v>
          </cell>
          <cell r="R379" t="str">
            <v>65000</v>
          </cell>
          <cell r="S379" t="str">
            <v>200212</v>
          </cell>
          <cell r="T379" t="str">
            <v>CA01</v>
          </cell>
          <cell r="U379">
            <v>-420000</v>
          </cell>
          <cell r="V379" t="str">
            <v>LDB</v>
          </cell>
          <cell r="W379">
            <v>0</v>
          </cell>
          <cell r="Y379">
            <v>0</v>
          </cell>
          <cell r="Z379">
            <v>0</v>
          </cell>
          <cell r="AA379" t="str">
            <v>BCH</v>
          </cell>
          <cell r="AB379" t="str">
            <v>0019</v>
          </cell>
          <cell r="AC379" t="str">
            <v>WKS</v>
          </cell>
          <cell r="AE379" t="str">
            <v>JV#</v>
          </cell>
          <cell r="AF379" t="str">
            <v>1232</v>
          </cell>
          <cell r="AG379" t="str">
            <v>FRN</v>
          </cell>
          <cell r="AH379" t="str">
            <v>6157</v>
          </cell>
          <cell r="AI379" t="str">
            <v>RP#</v>
          </cell>
          <cell r="AJ379" t="str">
            <v>000</v>
          </cell>
          <cell r="AK379" t="str">
            <v>CTL</v>
          </cell>
          <cell r="AM379" t="str">
            <v>RF#</v>
          </cell>
          <cell r="AU379" t="str">
            <v>ACCRUAL OF DEC 02 CAPITAL</v>
          </cell>
          <cell r="AZ379" t="str">
            <v>FPL Fibernet</v>
          </cell>
        </row>
        <row r="380">
          <cell r="A380" t="str">
            <v>107100</v>
          </cell>
          <cell r="B380" t="str">
            <v>0350</v>
          </cell>
          <cell r="C380" t="str">
            <v>06068</v>
          </cell>
          <cell r="D380" t="str">
            <v>0OTHER</v>
          </cell>
          <cell r="E380" t="str">
            <v>350000</v>
          </cell>
          <cell r="F380" t="str">
            <v>0806</v>
          </cell>
          <cell r="G380" t="str">
            <v>36000</v>
          </cell>
          <cell r="H380" t="str">
            <v>A</v>
          </cell>
          <cell r="I380" t="str">
            <v>00000041</v>
          </cell>
          <cell r="J380">
            <v>64</v>
          </cell>
          <cell r="K380">
            <v>350</v>
          </cell>
          <cell r="L380">
            <v>6157</v>
          </cell>
          <cell r="M380">
            <v>107</v>
          </cell>
          <cell r="N380">
            <v>10</v>
          </cell>
          <cell r="O380">
            <v>0</v>
          </cell>
          <cell r="P380">
            <v>107.1</v>
          </cell>
          <cell r="Q380" t="str">
            <v>0806</v>
          </cell>
          <cell r="R380" t="str">
            <v>36000</v>
          </cell>
          <cell r="S380" t="str">
            <v>200212</v>
          </cell>
          <cell r="T380" t="str">
            <v>PY42</v>
          </cell>
          <cell r="U380">
            <v>104.25</v>
          </cell>
          <cell r="V380" t="str">
            <v>LDB</v>
          </cell>
          <cell r="W380">
            <v>0</v>
          </cell>
          <cell r="X380" t="str">
            <v>SHR</v>
          </cell>
          <cell r="Y380">
            <v>4</v>
          </cell>
          <cell r="Z380">
            <v>4</v>
          </cell>
          <cell r="AA380" t="str">
            <v>PYP</v>
          </cell>
          <cell r="AB380" t="str">
            <v xml:space="preserve"> 0000001</v>
          </cell>
          <cell r="AC380" t="str">
            <v>PYL</v>
          </cell>
          <cell r="AD380" t="str">
            <v>004335</v>
          </cell>
          <cell r="AE380" t="str">
            <v>EMP</v>
          </cell>
          <cell r="AF380" t="str">
            <v>00468</v>
          </cell>
          <cell r="AG380" t="str">
            <v>JUL</v>
          </cell>
          <cell r="AH380" t="str">
            <v xml:space="preserve"> 000.00</v>
          </cell>
          <cell r="AI380" t="str">
            <v>BCH</v>
          </cell>
          <cell r="AJ380" t="str">
            <v>500</v>
          </cell>
          <cell r="AK380" t="str">
            <v>CLS</v>
          </cell>
          <cell r="AL380" t="str">
            <v>R452</v>
          </cell>
          <cell r="AM380" t="str">
            <v>DTA</v>
          </cell>
          <cell r="AN380" t="str">
            <v xml:space="preserve"> 00000000000.00</v>
          </cell>
          <cell r="AO380" t="str">
            <v>DTH</v>
          </cell>
          <cell r="AP380" t="str">
            <v xml:space="preserve"> 00000000000.00</v>
          </cell>
          <cell r="AV380" t="str">
            <v>000000000</v>
          </cell>
          <cell r="AW380" t="str">
            <v>000</v>
          </cell>
          <cell r="AX380" t="str">
            <v>00</v>
          </cell>
          <cell r="AY380" t="str">
            <v>0</v>
          </cell>
          <cell r="AZ380" t="str">
            <v>FPL Fibernet</v>
          </cell>
        </row>
        <row r="381">
          <cell r="A381" t="str">
            <v>107100</v>
          </cell>
          <cell r="B381" t="str">
            <v>0350</v>
          </cell>
          <cell r="C381" t="str">
            <v>06068</v>
          </cell>
          <cell r="D381" t="str">
            <v>0OTHER</v>
          </cell>
          <cell r="E381" t="str">
            <v>350000</v>
          </cell>
          <cell r="F381" t="str">
            <v>0806</v>
          </cell>
          <cell r="G381" t="str">
            <v>36000</v>
          </cell>
          <cell r="H381" t="str">
            <v>A</v>
          </cell>
          <cell r="I381" t="str">
            <v>00000041</v>
          </cell>
          <cell r="J381">
            <v>64</v>
          </cell>
          <cell r="K381">
            <v>350</v>
          </cell>
          <cell r="L381">
            <v>6157</v>
          </cell>
          <cell r="M381">
            <v>107</v>
          </cell>
          <cell r="N381">
            <v>10</v>
          </cell>
          <cell r="O381">
            <v>0</v>
          </cell>
          <cell r="P381">
            <v>107.1</v>
          </cell>
          <cell r="Q381" t="str">
            <v>0806</v>
          </cell>
          <cell r="R381" t="str">
            <v>36000</v>
          </cell>
          <cell r="S381" t="str">
            <v>200212</v>
          </cell>
          <cell r="T381" t="str">
            <v>PY42</v>
          </cell>
          <cell r="U381">
            <v>147.19</v>
          </cell>
          <cell r="V381" t="str">
            <v>LDB</v>
          </cell>
          <cell r="W381">
            <v>0</v>
          </cell>
          <cell r="X381" t="str">
            <v>SHR</v>
          </cell>
          <cell r="Y381">
            <v>5</v>
          </cell>
          <cell r="Z381">
            <v>5</v>
          </cell>
          <cell r="AA381" t="str">
            <v>PYP</v>
          </cell>
          <cell r="AB381" t="str">
            <v xml:space="preserve"> 0000026</v>
          </cell>
          <cell r="AC381" t="str">
            <v>PYL</v>
          </cell>
          <cell r="AD381" t="str">
            <v>004334</v>
          </cell>
          <cell r="AE381" t="str">
            <v>EMP</v>
          </cell>
          <cell r="AF381" t="str">
            <v>93018</v>
          </cell>
          <cell r="AG381" t="str">
            <v>JUL</v>
          </cell>
          <cell r="AH381" t="str">
            <v xml:space="preserve"> 000.00</v>
          </cell>
          <cell r="AI381" t="str">
            <v>BCH</v>
          </cell>
          <cell r="AJ381" t="str">
            <v>500</v>
          </cell>
          <cell r="AK381" t="str">
            <v>CLS</v>
          </cell>
          <cell r="AL381" t="str">
            <v>R450</v>
          </cell>
          <cell r="AM381" t="str">
            <v>DTA</v>
          </cell>
          <cell r="AN381" t="str">
            <v xml:space="preserve"> 00000000000.00</v>
          </cell>
          <cell r="AO381" t="str">
            <v>DTH</v>
          </cell>
          <cell r="AP381" t="str">
            <v xml:space="preserve"> 00000000000.00</v>
          </cell>
          <cell r="AV381" t="str">
            <v>000000000</v>
          </cell>
          <cell r="AW381" t="str">
            <v>000</v>
          </cell>
          <cell r="AX381" t="str">
            <v>00</v>
          </cell>
          <cell r="AY381" t="str">
            <v>0</v>
          </cell>
          <cell r="AZ381" t="str">
            <v>FPL Fibernet</v>
          </cell>
        </row>
        <row r="382">
          <cell r="A382" t="str">
            <v>107100</v>
          </cell>
          <cell r="B382" t="str">
            <v>0350</v>
          </cell>
          <cell r="C382" t="str">
            <v>06068</v>
          </cell>
          <cell r="D382" t="str">
            <v>0OTHER</v>
          </cell>
          <cell r="E382" t="str">
            <v>350000</v>
          </cell>
          <cell r="F382" t="str">
            <v>0806</v>
          </cell>
          <cell r="G382" t="str">
            <v>36000</v>
          </cell>
          <cell r="H382" t="str">
            <v>A</v>
          </cell>
          <cell r="I382" t="str">
            <v>00000041</v>
          </cell>
          <cell r="J382">
            <v>64</v>
          </cell>
          <cell r="K382">
            <v>350</v>
          </cell>
          <cell r="L382">
            <v>6157</v>
          </cell>
          <cell r="M382">
            <v>107</v>
          </cell>
          <cell r="N382">
            <v>10</v>
          </cell>
          <cell r="O382">
            <v>0</v>
          </cell>
          <cell r="P382">
            <v>107.1</v>
          </cell>
          <cell r="Q382" t="str">
            <v>0806</v>
          </cell>
          <cell r="R382" t="str">
            <v>36000</v>
          </cell>
          <cell r="S382" t="str">
            <v>200212</v>
          </cell>
          <cell r="T382" t="str">
            <v>PY42</v>
          </cell>
          <cell r="U382">
            <v>235.64</v>
          </cell>
          <cell r="V382" t="str">
            <v>LDB</v>
          </cell>
          <cell r="W382">
            <v>0</v>
          </cell>
          <cell r="X382" t="str">
            <v>SHR</v>
          </cell>
          <cell r="Y382">
            <v>7</v>
          </cell>
          <cell r="Z382">
            <v>7</v>
          </cell>
          <cell r="AA382" t="str">
            <v>PYP</v>
          </cell>
          <cell r="AB382" t="str">
            <v xml:space="preserve"> 0000001</v>
          </cell>
          <cell r="AC382" t="str">
            <v>PYL</v>
          </cell>
          <cell r="AD382" t="str">
            <v>004335</v>
          </cell>
          <cell r="AE382" t="str">
            <v>EMP</v>
          </cell>
          <cell r="AF382" t="str">
            <v>66955</v>
          </cell>
          <cell r="AG382" t="str">
            <v>JUL</v>
          </cell>
          <cell r="AH382" t="str">
            <v xml:space="preserve"> 000.00</v>
          </cell>
          <cell r="AI382" t="str">
            <v>BCH</v>
          </cell>
          <cell r="AJ382" t="str">
            <v>500</v>
          </cell>
          <cell r="AK382" t="str">
            <v>CLS</v>
          </cell>
          <cell r="AL382" t="str">
            <v>R450</v>
          </cell>
          <cell r="AM382" t="str">
            <v>DTA</v>
          </cell>
          <cell r="AN382" t="str">
            <v xml:space="preserve"> 00000000000.00</v>
          </cell>
          <cell r="AO382" t="str">
            <v>DTH</v>
          </cell>
          <cell r="AP382" t="str">
            <v xml:space="preserve"> 00000000000.00</v>
          </cell>
          <cell r="AV382" t="str">
            <v>000000000</v>
          </cell>
          <cell r="AW382" t="str">
            <v>000</v>
          </cell>
          <cell r="AX382" t="str">
            <v>00</v>
          </cell>
          <cell r="AY382" t="str">
            <v>0</v>
          </cell>
          <cell r="AZ382" t="str">
            <v>FPL Fibernet</v>
          </cell>
        </row>
        <row r="383">
          <cell r="A383" t="str">
            <v>107100</v>
          </cell>
          <cell r="B383" t="str">
            <v>0350</v>
          </cell>
          <cell r="C383" t="str">
            <v>06068</v>
          </cell>
          <cell r="D383" t="str">
            <v>0OTHER</v>
          </cell>
          <cell r="E383" t="str">
            <v>350000</v>
          </cell>
          <cell r="F383" t="str">
            <v>0841</v>
          </cell>
          <cell r="G383" t="str">
            <v>51450</v>
          </cell>
          <cell r="H383" t="str">
            <v>A</v>
          </cell>
          <cell r="I383" t="str">
            <v>00000041</v>
          </cell>
          <cell r="J383">
            <v>64</v>
          </cell>
          <cell r="K383">
            <v>350</v>
          </cell>
          <cell r="L383">
            <v>6157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 t="str">
            <v>0841</v>
          </cell>
          <cell r="R383" t="str">
            <v>51450</v>
          </cell>
          <cell r="S383" t="str">
            <v>200212</v>
          </cell>
          <cell r="T383" t="str">
            <v>SA01</v>
          </cell>
          <cell r="U383">
            <v>38.340000000000003</v>
          </cell>
          <cell r="W383">
            <v>0</v>
          </cell>
          <cell r="Y383">
            <v>0</v>
          </cell>
          <cell r="Z383">
            <v>1</v>
          </cell>
          <cell r="AA383" t="str">
            <v>BCH</v>
          </cell>
          <cell r="AB383" t="str">
            <v>450002336</v>
          </cell>
          <cell r="AC383" t="str">
            <v>PO#</v>
          </cell>
          <cell r="AD383" t="str">
            <v>3000025568</v>
          </cell>
          <cell r="AE383" t="str">
            <v>S/R</v>
          </cell>
          <cell r="AF383" t="str">
            <v>337</v>
          </cell>
          <cell r="AI383" t="str">
            <v>PYN</v>
          </cell>
          <cell r="AJ383" t="str">
            <v>COMPUCOM SYSTEMS INC</v>
          </cell>
          <cell r="AK383" t="str">
            <v>VND</v>
          </cell>
          <cell r="AL383" t="str">
            <v>382363156</v>
          </cell>
          <cell r="AM383" t="str">
            <v>FAC</v>
          </cell>
          <cell r="AN383" t="str">
            <v>000</v>
          </cell>
          <cell r="AQ383" t="str">
            <v>NVD</v>
          </cell>
          <cell r="AR383" t="str">
            <v>2002-12-</v>
          </cell>
          <cell r="AU383" t="str">
            <v>LVD SCSI CABLE SINGLCOMPUCOM SYSTEMS INC5000003448</v>
          </cell>
          <cell r="AV383" t="str">
            <v>EPROCOMM</v>
          </cell>
          <cell r="AW383" t="str">
            <v>000</v>
          </cell>
          <cell r="AX383" t="str">
            <v>00</v>
          </cell>
          <cell r="AY383" t="str">
            <v>0</v>
          </cell>
          <cell r="AZ383" t="str">
            <v>FPL Fibernet</v>
          </cell>
        </row>
        <row r="384">
          <cell r="A384" t="str">
            <v>107100</v>
          </cell>
          <cell r="B384" t="str">
            <v>0350</v>
          </cell>
          <cell r="C384" t="str">
            <v>06068</v>
          </cell>
          <cell r="D384" t="str">
            <v>0OTHER</v>
          </cell>
          <cell r="E384" t="str">
            <v>350000</v>
          </cell>
          <cell r="F384" t="str">
            <v>0841</v>
          </cell>
          <cell r="G384" t="str">
            <v>51450</v>
          </cell>
          <cell r="H384" t="str">
            <v>A</v>
          </cell>
          <cell r="I384" t="str">
            <v>00000041</v>
          </cell>
          <cell r="J384">
            <v>64</v>
          </cell>
          <cell r="K384">
            <v>350</v>
          </cell>
          <cell r="L384">
            <v>6157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 t="str">
            <v>0841</v>
          </cell>
          <cell r="R384" t="str">
            <v>51450</v>
          </cell>
          <cell r="S384" t="str">
            <v>200212</v>
          </cell>
          <cell r="T384" t="str">
            <v>SA01</v>
          </cell>
          <cell r="U384">
            <v>483.51</v>
          </cell>
          <cell r="W384">
            <v>0</v>
          </cell>
          <cell r="Y384">
            <v>0</v>
          </cell>
          <cell r="Z384">
            <v>1</v>
          </cell>
          <cell r="AA384" t="str">
            <v>BCH</v>
          </cell>
          <cell r="AB384" t="str">
            <v>450002336</v>
          </cell>
          <cell r="AC384" t="str">
            <v>PO#</v>
          </cell>
          <cell r="AD384" t="str">
            <v>3000025568</v>
          </cell>
          <cell r="AE384" t="str">
            <v>S/R</v>
          </cell>
          <cell r="AF384" t="str">
            <v>337</v>
          </cell>
          <cell r="AI384" t="str">
            <v>PYN</v>
          </cell>
          <cell r="AJ384" t="str">
            <v>COMPUCOM SYSTEMS INC</v>
          </cell>
          <cell r="AK384" t="str">
            <v>VND</v>
          </cell>
          <cell r="AL384" t="str">
            <v>382363156</v>
          </cell>
          <cell r="AM384" t="str">
            <v>FAC</v>
          </cell>
          <cell r="AN384" t="str">
            <v>000</v>
          </cell>
          <cell r="AQ384" t="str">
            <v>NVD</v>
          </cell>
          <cell r="AR384" t="str">
            <v>2002-12-</v>
          </cell>
          <cell r="AU384" t="str">
            <v>SERVERAID 5I CONTROLCOMPUCOM SYSTEMS INC5000003448</v>
          </cell>
          <cell r="AV384" t="str">
            <v>EPROCOMM</v>
          </cell>
          <cell r="AW384" t="str">
            <v>000</v>
          </cell>
          <cell r="AX384" t="str">
            <v>00</v>
          </cell>
          <cell r="AY384" t="str">
            <v>0</v>
          </cell>
          <cell r="AZ384" t="str">
            <v>FPL Fibernet</v>
          </cell>
        </row>
        <row r="385">
          <cell r="A385" t="str">
            <v>107100</v>
          </cell>
          <cell r="B385" t="str">
            <v>0350</v>
          </cell>
          <cell r="C385" t="str">
            <v>06068</v>
          </cell>
          <cell r="D385" t="str">
            <v>0OTHER</v>
          </cell>
          <cell r="E385" t="str">
            <v>350000</v>
          </cell>
          <cell r="F385" t="str">
            <v>0841</v>
          </cell>
          <cell r="G385" t="str">
            <v>51450</v>
          </cell>
          <cell r="H385" t="str">
            <v>A</v>
          </cell>
          <cell r="I385" t="str">
            <v>00000041</v>
          </cell>
          <cell r="J385">
            <v>64</v>
          </cell>
          <cell r="K385">
            <v>350</v>
          </cell>
          <cell r="L385">
            <v>6157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 t="str">
            <v>0841</v>
          </cell>
          <cell r="R385" t="str">
            <v>51450</v>
          </cell>
          <cell r="S385" t="str">
            <v>200212</v>
          </cell>
          <cell r="T385" t="str">
            <v>SA01</v>
          </cell>
          <cell r="U385">
            <v>1543.19</v>
          </cell>
          <cell r="W385">
            <v>0</v>
          </cell>
          <cell r="Y385">
            <v>0</v>
          </cell>
          <cell r="Z385">
            <v>48</v>
          </cell>
          <cell r="AA385" t="str">
            <v>BCH</v>
          </cell>
          <cell r="AB385" t="str">
            <v>450002338</v>
          </cell>
          <cell r="AC385" t="str">
            <v>PO#</v>
          </cell>
          <cell r="AD385" t="str">
            <v>3000025030</v>
          </cell>
          <cell r="AE385" t="str">
            <v>S/R</v>
          </cell>
          <cell r="AF385" t="str">
            <v>337</v>
          </cell>
          <cell r="AI385" t="str">
            <v>PYN</v>
          </cell>
          <cell r="AJ385" t="str">
            <v>COMPUCOM SYSTEMS INC</v>
          </cell>
          <cell r="AK385" t="str">
            <v>VND</v>
          </cell>
          <cell r="AL385" t="str">
            <v>382363156</v>
          </cell>
          <cell r="AM385" t="str">
            <v>FAC</v>
          </cell>
          <cell r="AN385" t="str">
            <v>000</v>
          </cell>
          <cell r="AQ385" t="str">
            <v>NVD</v>
          </cell>
          <cell r="AR385" t="str">
            <v>2002-12-</v>
          </cell>
          <cell r="AU385" t="str">
            <v>128MB MEMORY FOR IBMCOMPUCOM SYSTEMS INC5000003456</v>
          </cell>
          <cell r="AV385" t="str">
            <v>EPROCOMM</v>
          </cell>
          <cell r="AW385" t="str">
            <v>000</v>
          </cell>
          <cell r="AX385" t="str">
            <v>00</v>
          </cell>
          <cell r="AY385" t="str">
            <v>0</v>
          </cell>
          <cell r="AZ385" t="str">
            <v>FPL Fibernet</v>
          </cell>
        </row>
        <row r="386">
          <cell r="A386" t="str">
            <v>107100</v>
          </cell>
          <cell r="B386" t="str">
            <v>0350</v>
          </cell>
          <cell r="C386" t="str">
            <v>06068</v>
          </cell>
          <cell r="D386" t="str">
            <v>0OTHER</v>
          </cell>
          <cell r="E386" t="str">
            <v>350000</v>
          </cell>
          <cell r="F386" t="str">
            <v>0841</v>
          </cell>
          <cell r="G386" t="str">
            <v>52450</v>
          </cell>
          <cell r="H386" t="str">
            <v>A</v>
          </cell>
          <cell r="I386" t="str">
            <v>00000041</v>
          </cell>
          <cell r="J386">
            <v>64</v>
          </cell>
          <cell r="K386">
            <v>350</v>
          </cell>
          <cell r="L386">
            <v>6157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 t="str">
            <v>0841</v>
          </cell>
          <cell r="R386" t="str">
            <v>52450</v>
          </cell>
          <cell r="S386" t="str">
            <v>200212</v>
          </cell>
          <cell r="T386" t="str">
            <v>SA01</v>
          </cell>
          <cell r="U386">
            <v>17.739999999999998</v>
          </cell>
          <cell r="W386">
            <v>0</v>
          </cell>
          <cell r="Y386">
            <v>0</v>
          </cell>
          <cell r="Z386">
            <v>1</v>
          </cell>
          <cell r="AA386" t="str">
            <v>BCH</v>
          </cell>
          <cell r="AB386" t="str">
            <v>450002337</v>
          </cell>
          <cell r="AC386" t="str">
            <v>PO#</v>
          </cell>
          <cell r="AD386" t="str">
            <v>3000025568</v>
          </cell>
          <cell r="AE386" t="str">
            <v>S/R</v>
          </cell>
          <cell r="AF386" t="str">
            <v>337</v>
          </cell>
          <cell r="AI386" t="str">
            <v>PYN</v>
          </cell>
          <cell r="AJ386" t="str">
            <v>COMPUCOM SYSTEMS INC</v>
          </cell>
          <cell r="AK386" t="str">
            <v>VND</v>
          </cell>
          <cell r="AL386" t="str">
            <v>382363156</v>
          </cell>
          <cell r="AM386" t="str">
            <v>FAC</v>
          </cell>
          <cell r="AN386" t="str">
            <v>000</v>
          </cell>
          <cell r="AQ386" t="str">
            <v>NVD</v>
          </cell>
          <cell r="AR386" t="str">
            <v>2002-11-</v>
          </cell>
          <cell r="AU386" t="str">
            <v>COMPUCOM SYSTEMS INCCOMPUCOM SYSTEMS INC0015278971</v>
          </cell>
          <cell r="AV386" t="str">
            <v>JGW0IOX</v>
          </cell>
          <cell r="AW386" t="str">
            <v>000</v>
          </cell>
          <cell r="AX386" t="str">
            <v>00</v>
          </cell>
          <cell r="AY386" t="str">
            <v>0</v>
          </cell>
          <cell r="AZ386" t="str">
            <v>FPL Fibernet</v>
          </cell>
        </row>
        <row r="387">
          <cell r="A387" t="str">
            <v>107100</v>
          </cell>
          <cell r="B387" t="str">
            <v>0312</v>
          </cell>
          <cell r="C387" t="str">
            <v>06080</v>
          </cell>
          <cell r="D387" t="str">
            <v>0ELECT</v>
          </cell>
          <cell r="E387" t="str">
            <v>312000</v>
          </cell>
          <cell r="F387" t="str">
            <v>0790</v>
          </cell>
          <cell r="G387" t="str">
            <v>65000</v>
          </cell>
          <cell r="H387" t="str">
            <v>A</v>
          </cell>
          <cell r="I387" t="str">
            <v>00000041</v>
          </cell>
          <cell r="J387">
            <v>65</v>
          </cell>
          <cell r="K387">
            <v>312</v>
          </cell>
          <cell r="L387">
            <v>6158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 t="str">
            <v>0790</v>
          </cell>
          <cell r="R387" t="str">
            <v>65000</v>
          </cell>
          <cell r="S387" t="str">
            <v>200212</v>
          </cell>
          <cell r="T387" t="str">
            <v>CA01</v>
          </cell>
          <cell r="U387">
            <v>-96062.81</v>
          </cell>
          <cell r="V387" t="str">
            <v>LDB</v>
          </cell>
          <cell r="W387">
            <v>0</v>
          </cell>
          <cell r="Y387">
            <v>0</v>
          </cell>
          <cell r="Z387">
            <v>0</v>
          </cell>
          <cell r="AA387" t="str">
            <v>BCH</v>
          </cell>
          <cell r="AB387" t="str">
            <v>0023</v>
          </cell>
          <cell r="AC387" t="str">
            <v>WKS</v>
          </cell>
          <cell r="AE387" t="str">
            <v>JV#</v>
          </cell>
          <cell r="AF387" t="str">
            <v>1232</v>
          </cell>
          <cell r="AG387" t="str">
            <v>FRN</v>
          </cell>
          <cell r="AH387" t="str">
            <v>6158</v>
          </cell>
          <cell r="AI387" t="str">
            <v>RP#</v>
          </cell>
          <cell r="AJ387" t="str">
            <v>000</v>
          </cell>
          <cell r="AK387" t="str">
            <v>CTL</v>
          </cell>
          <cell r="AM387" t="str">
            <v>RF#</v>
          </cell>
          <cell r="AU387" t="str">
            <v>TO PLACE IN SERVICE</v>
          </cell>
          <cell r="AZ387" t="str">
            <v>FPL Fibernet</v>
          </cell>
        </row>
        <row r="388">
          <cell r="A388" t="str">
            <v>107100</v>
          </cell>
          <cell r="B388" t="str">
            <v>0312</v>
          </cell>
          <cell r="C388" t="str">
            <v>06080</v>
          </cell>
          <cell r="D388" t="str">
            <v>0ELECT</v>
          </cell>
          <cell r="E388" t="str">
            <v>312000</v>
          </cell>
          <cell r="F388" t="str">
            <v>0803</v>
          </cell>
          <cell r="G388" t="str">
            <v>36000</v>
          </cell>
          <cell r="H388" t="str">
            <v>A</v>
          </cell>
          <cell r="I388" t="str">
            <v>00000041</v>
          </cell>
          <cell r="J388">
            <v>67</v>
          </cell>
          <cell r="K388">
            <v>312</v>
          </cell>
          <cell r="L388">
            <v>6158</v>
          </cell>
          <cell r="M388">
            <v>107</v>
          </cell>
          <cell r="N388">
            <v>10</v>
          </cell>
          <cell r="O388">
            <v>0</v>
          </cell>
          <cell r="P388">
            <v>107.1</v>
          </cell>
          <cell r="Q388" t="str">
            <v>0803</v>
          </cell>
          <cell r="R388" t="str">
            <v>36000</v>
          </cell>
          <cell r="S388" t="str">
            <v>200212</v>
          </cell>
          <cell r="T388" t="str">
            <v>PY42</v>
          </cell>
          <cell r="U388">
            <v>88.45</v>
          </cell>
          <cell r="V388" t="str">
            <v>LDB</v>
          </cell>
          <cell r="W388">
            <v>0</v>
          </cell>
          <cell r="X388" t="str">
            <v>SHR</v>
          </cell>
          <cell r="Y388">
            <v>4</v>
          </cell>
          <cell r="Z388">
            <v>4</v>
          </cell>
          <cell r="AA388" t="str">
            <v>PYP</v>
          </cell>
          <cell r="AB388" t="str">
            <v xml:space="preserve"> 0000025</v>
          </cell>
          <cell r="AC388" t="str">
            <v>PYL</v>
          </cell>
          <cell r="AD388" t="str">
            <v>004340</v>
          </cell>
          <cell r="AE388" t="str">
            <v>EMP</v>
          </cell>
          <cell r="AF388" t="str">
            <v>96483</v>
          </cell>
          <cell r="AG388" t="str">
            <v>JUL</v>
          </cell>
          <cell r="AH388" t="str">
            <v xml:space="preserve"> 000.00</v>
          </cell>
          <cell r="AI388" t="str">
            <v>BCH</v>
          </cell>
          <cell r="AJ388" t="str">
            <v>500</v>
          </cell>
          <cell r="AK388" t="str">
            <v>CLS</v>
          </cell>
          <cell r="AL388" t="str">
            <v>R453</v>
          </cell>
          <cell r="AM388" t="str">
            <v>DTA</v>
          </cell>
          <cell r="AN388" t="str">
            <v xml:space="preserve"> 00000000000.00</v>
          </cell>
          <cell r="AO388" t="str">
            <v>DTH</v>
          </cell>
          <cell r="AP388" t="str">
            <v xml:space="preserve"> 00000000000.00</v>
          </cell>
          <cell r="AV388" t="str">
            <v>000000000</v>
          </cell>
          <cell r="AW388" t="str">
            <v>000</v>
          </cell>
          <cell r="AX388" t="str">
            <v>00</v>
          </cell>
          <cell r="AY388" t="str">
            <v>0</v>
          </cell>
          <cell r="AZ388" t="str">
            <v>FPL Fibernet</v>
          </cell>
        </row>
        <row r="389">
          <cell r="A389" t="str">
            <v>107100</v>
          </cell>
          <cell r="B389" t="str">
            <v>0312</v>
          </cell>
          <cell r="C389" t="str">
            <v>06080</v>
          </cell>
          <cell r="D389" t="str">
            <v>0ELECT</v>
          </cell>
          <cell r="E389" t="str">
            <v>312000</v>
          </cell>
          <cell r="F389" t="str">
            <v>0812</v>
          </cell>
          <cell r="G389" t="str">
            <v>51450</v>
          </cell>
          <cell r="H389" t="str">
            <v>A</v>
          </cell>
          <cell r="I389" t="str">
            <v>00000041</v>
          </cell>
          <cell r="J389">
            <v>67</v>
          </cell>
          <cell r="K389">
            <v>312</v>
          </cell>
          <cell r="L389">
            <v>6158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 t="str">
            <v>0812</v>
          </cell>
          <cell r="R389" t="str">
            <v>51450</v>
          </cell>
          <cell r="S389" t="str">
            <v>200212</v>
          </cell>
          <cell r="T389" t="str">
            <v>SA01</v>
          </cell>
          <cell r="U389">
            <v>3134.32</v>
          </cell>
          <cell r="W389">
            <v>0</v>
          </cell>
          <cell r="Y389">
            <v>0</v>
          </cell>
          <cell r="Z389">
            <v>1</v>
          </cell>
          <cell r="AA389" t="str">
            <v>BCH</v>
          </cell>
          <cell r="AB389" t="str">
            <v>450002339</v>
          </cell>
          <cell r="AC389" t="str">
            <v>PO#</v>
          </cell>
          <cell r="AD389" t="str">
            <v>4500021286</v>
          </cell>
          <cell r="AE389" t="str">
            <v>S/R</v>
          </cell>
          <cell r="AF389" t="str">
            <v>NET</v>
          </cell>
          <cell r="AI389" t="str">
            <v>PYN</v>
          </cell>
          <cell r="AJ389" t="str">
            <v>BELLSOUTH TELECOMMUNICATI</v>
          </cell>
          <cell r="AK389" t="str">
            <v>VND</v>
          </cell>
          <cell r="AL389" t="str">
            <v>580436120</v>
          </cell>
          <cell r="AM389" t="str">
            <v>FAC</v>
          </cell>
          <cell r="AN389" t="str">
            <v>000</v>
          </cell>
          <cell r="AQ389" t="str">
            <v>NVD</v>
          </cell>
          <cell r="AR389" t="str">
            <v>2002-12-</v>
          </cell>
          <cell r="AU389" t="str">
            <v>305 C01-0701 701    BELLSOUTH TELECOMMUN5000003504</v>
          </cell>
          <cell r="AV389" t="str">
            <v>WF-BATCH</v>
          </cell>
          <cell r="AW389" t="str">
            <v>000</v>
          </cell>
          <cell r="AX389" t="str">
            <v>00</v>
          </cell>
          <cell r="AY389" t="str">
            <v>0</v>
          </cell>
          <cell r="AZ389" t="str">
            <v>FPL Fibernet</v>
          </cell>
        </row>
        <row r="390">
          <cell r="A390" t="str">
            <v>107100</v>
          </cell>
          <cell r="B390" t="str">
            <v>0312</v>
          </cell>
          <cell r="C390" t="str">
            <v>06080</v>
          </cell>
          <cell r="D390" t="str">
            <v>0FIBER</v>
          </cell>
          <cell r="E390" t="str">
            <v>312000</v>
          </cell>
          <cell r="F390" t="str">
            <v>0790</v>
          </cell>
          <cell r="G390" t="str">
            <v>65000</v>
          </cell>
          <cell r="H390" t="str">
            <v>A</v>
          </cell>
          <cell r="I390" t="str">
            <v>00000041</v>
          </cell>
          <cell r="J390">
            <v>63</v>
          </cell>
          <cell r="K390">
            <v>312</v>
          </cell>
          <cell r="L390">
            <v>6158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0790</v>
          </cell>
          <cell r="R390" t="str">
            <v>65000</v>
          </cell>
          <cell r="S390" t="str">
            <v>200212</v>
          </cell>
          <cell r="T390" t="str">
            <v>CA01</v>
          </cell>
          <cell r="U390">
            <v>80553</v>
          </cell>
          <cell r="V390" t="str">
            <v>LDB</v>
          </cell>
          <cell r="W390">
            <v>0</v>
          </cell>
          <cell r="Y390">
            <v>0</v>
          </cell>
          <cell r="Z390">
            <v>0</v>
          </cell>
          <cell r="AA390" t="str">
            <v>BCH</v>
          </cell>
          <cell r="AB390" t="str">
            <v>0011</v>
          </cell>
          <cell r="AC390" t="str">
            <v>WKS</v>
          </cell>
          <cell r="AE390" t="str">
            <v>JV#</v>
          </cell>
          <cell r="AF390" t="str">
            <v>1232</v>
          </cell>
          <cell r="AG390" t="str">
            <v>FRN</v>
          </cell>
          <cell r="AH390" t="str">
            <v>6158</v>
          </cell>
          <cell r="AI390" t="str">
            <v>RP#</v>
          </cell>
          <cell r="AJ390" t="str">
            <v>000</v>
          </cell>
          <cell r="AK390" t="str">
            <v>CTL</v>
          </cell>
          <cell r="AM390" t="str">
            <v>RF#</v>
          </cell>
          <cell r="AU390" t="str">
            <v>ACCRUAL OF DEC 02 CAPITAL</v>
          </cell>
          <cell r="AZ390" t="str">
            <v>FPL Fibernet</v>
          </cell>
        </row>
        <row r="391">
          <cell r="A391" t="str">
            <v>107100</v>
          </cell>
          <cell r="B391" t="str">
            <v>0314</v>
          </cell>
          <cell r="C391" t="str">
            <v>06080</v>
          </cell>
          <cell r="D391" t="str">
            <v>0ELECT</v>
          </cell>
          <cell r="E391" t="str">
            <v>314000</v>
          </cell>
          <cell r="F391" t="str">
            <v>0675</v>
          </cell>
          <cell r="G391" t="str">
            <v>52450</v>
          </cell>
          <cell r="H391" t="str">
            <v>A</v>
          </cell>
          <cell r="I391" t="str">
            <v>00000041</v>
          </cell>
          <cell r="J391">
            <v>65</v>
          </cell>
          <cell r="K391">
            <v>314</v>
          </cell>
          <cell r="L391">
            <v>6158</v>
          </cell>
          <cell r="M391">
            <v>398</v>
          </cell>
          <cell r="N391">
            <v>0</v>
          </cell>
          <cell r="O391">
            <v>1</v>
          </cell>
          <cell r="P391">
            <v>398.00099999999998</v>
          </cell>
          <cell r="Q391" t="str">
            <v>0675</v>
          </cell>
          <cell r="R391" t="str">
            <v>52450</v>
          </cell>
          <cell r="S391" t="str">
            <v>200212</v>
          </cell>
          <cell r="T391" t="str">
            <v>SA01</v>
          </cell>
          <cell r="U391">
            <v>130</v>
          </cell>
          <cell r="W391">
            <v>0</v>
          </cell>
          <cell r="Y391">
            <v>0</v>
          </cell>
          <cell r="Z391">
            <v>0</v>
          </cell>
          <cell r="AA391" t="str">
            <v>BCH</v>
          </cell>
          <cell r="AB391" t="str">
            <v>450002345</v>
          </cell>
          <cell r="AC391" t="str">
            <v>PO#</v>
          </cell>
          <cell r="AE391" t="str">
            <v>S/R</v>
          </cell>
          <cell r="AI391" t="str">
            <v>PYN</v>
          </cell>
          <cell r="AJ391" t="str">
            <v>INTERCONNX INC</v>
          </cell>
          <cell r="AK391" t="str">
            <v>VND</v>
          </cell>
          <cell r="AL391" t="str">
            <v>522070373</v>
          </cell>
          <cell r="AM391" t="str">
            <v>FAC</v>
          </cell>
          <cell r="AN391" t="str">
            <v>000</v>
          </cell>
          <cell r="AQ391" t="str">
            <v>NVD</v>
          </cell>
          <cell r="AR391" t="str">
            <v>2002-10-</v>
          </cell>
          <cell r="AU391" t="str">
            <v>95907,96820,115887  INTERCONNX INC      1900003304</v>
          </cell>
          <cell r="AV391" t="str">
            <v>WF-BATCH</v>
          </cell>
          <cell r="AW391" t="str">
            <v>000</v>
          </cell>
          <cell r="AX391" t="str">
            <v>00</v>
          </cell>
          <cell r="AY391" t="str">
            <v>0</v>
          </cell>
          <cell r="AZ391" t="str">
            <v>FPL Fibernet</v>
          </cell>
        </row>
        <row r="392">
          <cell r="A392" t="str">
            <v>107100</v>
          </cell>
          <cell r="B392" t="str">
            <v>0314</v>
          </cell>
          <cell r="C392" t="str">
            <v>06080</v>
          </cell>
          <cell r="D392" t="str">
            <v>0ELECT</v>
          </cell>
          <cell r="E392" t="str">
            <v>314000</v>
          </cell>
          <cell r="F392" t="str">
            <v>0676</v>
          </cell>
          <cell r="G392" t="str">
            <v>11450</v>
          </cell>
          <cell r="H392" t="str">
            <v>A</v>
          </cell>
          <cell r="I392" t="str">
            <v>00000041</v>
          </cell>
          <cell r="J392">
            <v>65</v>
          </cell>
          <cell r="K392">
            <v>314</v>
          </cell>
          <cell r="L392">
            <v>6158</v>
          </cell>
          <cell r="M392">
            <v>398</v>
          </cell>
          <cell r="N392">
            <v>0</v>
          </cell>
          <cell r="O392">
            <v>1</v>
          </cell>
          <cell r="P392">
            <v>398.00099999999998</v>
          </cell>
          <cell r="Q392" t="str">
            <v>0676</v>
          </cell>
          <cell r="R392" t="str">
            <v>11450</v>
          </cell>
          <cell r="S392" t="str">
            <v>200212</v>
          </cell>
          <cell r="T392" t="str">
            <v>SA01</v>
          </cell>
          <cell r="U392">
            <v>678.51</v>
          </cell>
          <cell r="V392" t="str">
            <v>LDB</v>
          </cell>
          <cell r="W392">
            <v>0</v>
          </cell>
          <cell r="Y392">
            <v>0</v>
          </cell>
          <cell r="Z392">
            <v>1</v>
          </cell>
          <cell r="AA392" t="str">
            <v>MS#</v>
          </cell>
          <cell r="AB392" t="str">
            <v xml:space="preserve">   998014266</v>
          </cell>
          <cell r="AC392" t="str">
            <v>BCH</v>
          </cell>
          <cell r="AD392" t="str">
            <v>013386</v>
          </cell>
          <cell r="AE392" t="str">
            <v>TML</v>
          </cell>
          <cell r="AF392" t="str">
            <v>12016</v>
          </cell>
          <cell r="AG392" t="str">
            <v>SRL</v>
          </cell>
          <cell r="AH392" t="str">
            <v>0368</v>
          </cell>
          <cell r="AI392" t="str">
            <v>DLV</v>
          </cell>
          <cell r="AJ392" t="str">
            <v>000</v>
          </cell>
          <cell r="AK392" t="str">
            <v>REL</v>
          </cell>
          <cell r="AL392" t="str">
            <v>000</v>
          </cell>
          <cell r="AM392" t="str">
            <v>LN#</v>
          </cell>
          <cell r="AO392" t="str">
            <v>UOI</v>
          </cell>
          <cell r="AP392" t="str">
            <v>EA</v>
          </cell>
          <cell r="AU392" t="str">
            <v>0</v>
          </cell>
          <cell r="AW392" t="str">
            <v>000</v>
          </cell>
          <cell r="AX392" t="str">
            <v>00</v>
          </cell>
          <cell r="AY392" t="str">
            <v>0</v>
          </cell>
          <cell r="AZ392" t="str">
            <v>FPL Fibernet</v>
          </cell>
        </row>
        <row r="393">
          <cell r="A393" t="str">
            <v>107100</v>
          </cell>
          <cell r="B393" t="str">
            <v>0367</v>
          </cell>
          <cell r="C393" t="str">
            <v>06080</v>
          </cell>
          <cell r="D393" t="str">
            <v>0FIBER</v>
          </cell>
          <cell r="E393" t="str">
            <v>367000</v>
          </cell>
          <cell r="F393" t="str">
            <v>0803</v>
          </cell>
          <cell r="G393" t="str">
            <v>36000</v>
          </cell>
          <cell r="H393" t="str">
            <v>A</v>
          </cell>
          <cell r="I393" t="str">
            <v>00000041</v>
          </cell>
          <cell r="J393">
            <v>60</v>
          </cell>
          <cell r="K393">
            <v>367</v>
          </cell>
          <cell r="L393">
            <v>6158</v>
          </cell>
          <cell r="M393">
            <v>107</v>
          </cell>
          <cell r="N393">
            <v>10</v>
          </cell>
          <cell r="O393">
            <v>0</v>
          </cell>
          <cell r="P393">
            <v>107.1</v>
          </cell>
          <cell r="Q393" t="str">
            <v>0803</v>
          </cell>
          <cell r="R393" t="str">
            <v>36000</v>
          </cell>
          <cell r="S393" t="str">
            <v>200212</v>
          </cell>
          <cell r="T393" t="str">
            <v>PY42</v>
          </cell>
          <cell r="U393">
            <v>615.4</v>
          </cell>
          <cell r="V393" t="str">
            <v>LDB</v>
          </cell>
          <cell r="W393">
            <v>0</v>
          </cell>
          <cell r="X393" t="str">
            <v>SHR</v>
          </cell>
          <cell r="Y393">
            <v>16</v>
          </cell>
          <cell r="Z393">
            <v>16</v>
          </cell>
          <cell r="AA393" t="str">
            <v>PYP</v>
          </cell>
          <cell r="AB393" t="str">
            <v xml:space="preserve"> 0000026</v>
          </cell>
          <cell r="AC393" t="str">
            <v>PYL</v>
          </cell>
          <cell r="AD393" t="str">
            <v>004367</v>
          </cell>
          <cell r="AE393" t="str">
            <v>EMP</v>
          </cell>
          <cell r="AF393" t="str">
            <v>23986</v>
          </cell>
          <cell r="AG393" t="str">
            <v>JUL</v>
          </cell>
          <cell r="AH393" t="str">
            <v xml:space="preserve"> 000.00</v>
          </cell>
          <cell r="AI393" t="str">
            <v>BCH</v>
          </cell>
          <cell r="AJ393" t="str">
            <v>500</v>
          </cell>
          <cell r="AK393" t="str">
            <v>CLS</v>
          </cell>
          <cell r="AL393" t="str">
            <v>R234</v>
          </cell>
          <cell r="AM393" t="str">
            <v>DTA</v>
          </cell>
          <cell r="AN393" t="str">
            <v xml:space="preserve"> 00000000000.00</v>
          </cell>
          <cell r="AO393" t="str">
            <v>DTH</v>
          </cell>
          <cell r="AP393" t="str">
            <v xml:space="preserve"> 00000000000.00</v>
          </cell>
          <cell r="AV393" t="str">
            <v>000000000</v>
          </cell>
          <cell r="AW393" t="str">
            <v>000</v>
          </cell>
          <cell r="AX393" t="str">
            <v>00</v>
          </cell>
          <cell r="AY393" t="str">
            <v>0</v>
          </cell>
          <cell r="AZ393" t="str">
            <v>FPL Fibernet</v>
          </cell>
        </row>
        <row r="394">
          <cell r="A394" t="str">
            <v>107100</v>
          </cell>
          <cell r="B394" t="str">
            <v>0312</v>
          </cell>
          <cell r="C394" t="str">
            <v>06600</v>
          </cell>
          <cell r="D394" t="str">
            <v>0FIBER</v>
          </cell>
          <cell r="E394" t="str">
            <v>312000</v>
          </cell>
          <cell r="F394" t="str">
            <v>0790</v>
          </cell>
          <cell r="G394" t="str">
            <v>65000</v>
          </cell>
          <cell r="H394" t="str">
            <v>A</v>
          </cell>
          <cell r="I394" t="str">
            <v>00000041</v>
          </cell>
          <cell r="J394">
            <v>63</v>
          </cell>
          <cell r="K394">
            <v>312</v>
          </cell>
          <cell r="L394">
            <v>6159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 t="str">
            <v>0790</v>
          </cell>
          <cell r="R394" t="str">
            <v>65000</v>
          </cell>
          <cell r="S394" t="str">
            <v>200212</v>
          </cell>
          <cell r="T394" t="str">
            <v>CA01</v>
          </cell>
          <cell r="U394">
            <v>-16258.11</v>
          </cell>
          <cell r="V394" t="str">
            <v>LDB</v>
          </cell>
          <cell r="W394">
            <v>0</v>
          </cell>
          <cell r="Y394">
            <v>0</v>
          </cell>
          <cell r="Z394">
            <v>0</v>
          </cell>
          <cell r="AA394" t="str">
            <v>BCH</v>
          </cell>
          <cell r="AB394" t="str">
            <v>0023</v>
          </cell>
          <cell r="AC394" t="str">
            <v>WKS</v>
          </cell>
          <cell r="AE394" t="str">
            <v>JV#</v>
          </cell>
          <cell r="AF394" t="str">
            <v>1232</v>
          </cell>
          <cell r="AG394" t="str">
            <v>FRN</v>
          </cell>
          <cell r="AH394" t="str">
            <v>6159</v>
          </cell>
          <cell r="AI394" t="str">
            <v>RP#</v>
          </cell>
          <cell r="AJ394" t="str">
            <v>000</v>
          </cell>
          <cell r="AK394" t="str">
            <v>CTL</v>
          </cell>
          <cell r="AM394" t="str">
            <v>RF#</v>
          </cell>
          <cell r="AU394" t="str">
            <v>TO PLACE IN SERVICE</v>
          </cell>
          <cell r="AZ394" t="str">
            <v>FPL Fibernet</v>
          </cell>
        </row>
        <row r="395">
          <cell r="A395" t="str">
            <v>107100</v>
          </cell>
          <cell r="B395" t="str">
            <v>0312</v>
          </cell>
          <cell r="C395" t="str">
            <v>06080</v>
          </cell>
          <cell r="D395" t="str">
            <v>0ELECT</v>
          </cell>
          <cell r="E395" t="str">
            <v>312000</v>
          </cell>
          <cell r="F395" t="str">
            <v>0790</v>
          </cell>
          <cell r="G395" t="str">
            <v>65000</v>
          </cell>
          <cell r="H395" t="str">
            <v>A</v>
          </cell>
          <cell r="I395" t="str">
            <v>00000041</v>
          </cell>
          <cell r="J395">
            <v>65</v>
          </cell>
          <cell r="K395">
            <v>312</v>
          </cell>
          <cell r="L395">
            <v>6160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 t="str">
            <v>0790</v>
          </cell>
          <cell r="R395" t="str">
            <v>65000</v>
          </cell>
          <cell r="S395" t="str">
            <v>200212</v>
          </cell>
          <cell r="T395" t="str">
            <v>CA01</v>
          </cell>
          <cell r="U395">
            <v>-8540.5499999999993</v>
          </cell>
          <cell r="V395" t="str">
            <v>LDB</v>
          </cell>
          <cell r="W395">
            <v>0</v>
          </cell>
          <cell r="Y395">
            <v>0</v>
          </cell>
          <cell r="Z395">
            <v>0</v>
          </cell>
          <cell r="AA395" t="str">
            <v>BCH</v>
          </cell>
          <cell r="AB395" t="str">
            <v>0023</v>
          </cell>
          <cell r="AC395" t="str">
            <v>WKS</v>
          </cell>
          <cell r="AE395" t="str">
            <v>JV#</v>
          </cell>
          <cell r="AF395" t="str">
            <v>1232</v>
          </cell>
          <cell r="AG395" t="str">
            <v>FRN</v>
          </cell>
          <cell r="AH395" t="str">
            <v>6160</v>
          </cell>
          <cell r="AI395" t="str">
            <v>RP#</v>
          </cell>
          <cell r="AJ395" t="str">
            <v>000</v>
          </cell>
          <cell r="AK395" t="str">
            <v>CTL</v>
          </cell>
          <cell r="AM395" t="str">
            <v>RF#</v>
          </cell>
          <cell r="AU395" t="str">
            <v>TO PLACE IN SERVICE</v>
          </cell>
          <cell r="AZ395" t="str">
            <v>FPL Fibernet</v>
          </cell>
        </row>
        <row r="396">
          <cell r="A396" t="str">
            <v>107100</v>
          </cell>
          <cell r="B396" t="str">
            <v>0312</v>
          </cell>
          <cell r="C396" t="str">
            <v>06075</v>
          </cell>
          <cell r="D396" t="str">
            <v>0ELECT</v>
          </cell>
          <cell r="E396" t="str">
            <v>312000</v>
          </cell>
          <cell r="F396" t="str">
            <v>0675</v>
          </cell>
          <cell r="G396" t="str">
            <v>52450</v>
          </cell>
          <cell r="H396" t="str">
            <v>A</v>
          </cell>
          <cell r="I396" t="str">
            <v>00000041</v>
          </cell>
          <cell r="J396">
            <v>65</v>
          </cell>
          <cell r="K396">
            <v>312</v>
          </cell>
          <cell r="L396">
            <v>6161</v>
          </cell>
          <cell r="M396">
            <v>398</v>
          </cell>
          <cell r="N396">
            <v>0</v>
          </cell>
          <cell r="O396">
            <v>1</v>
          </cell>
          <cell r="P396">
            <v>398.00099999999998</v>
          </cell>
          <cell r="Q396" t="str">
            <v>0675</v>
          </cell>
          <cell r="R396" t="str">
            <v>52450</v>
          </cell>
          <cell r="S396" t="str">
            <v>200212</v>
          </cell>
          <cell r="T396" t="str">
            <v>SA01</v>
          </cell>
          <cell r="U396">
            <v>254</v>
          </cell>
          <cell r="W396">
            <v>0</v>
          </cell>
          <cell r="Y396">
            <v>0</v>
          </cell>
          <cell r="Z396">
            <v>0</v>
          </cell>
          <cell r="AA396" t="str">
            <v>BCH</v>
          </cell>
          <cell r="AB396" t="str">
            <v>450002345</v>
          </cell>
          <cell r="AC396" t="str">
            <v>PO#</v>
          </cell>
          <cell r="AE396" t="str">
            <v>S/R</v>
          </cell>
          <cell r="AI396" t="str">
            <v>PYN</v>
          </cell>
          <cell r="AJ396" t="str">
            <v>INTERCONNX INC</v>
          </cell>
          <cell r="AK396" t="str">
            <v>VND</v>
          </cell>
          <cell r="AL396" t="str">
            <v>522070373</v>
          </cell>
          <cell r="AM396" t="str">
            <v>FAC</v>
          </cell>
          <cell r="AN396" t="str">
            <v>000</v>
          </cell>
          <cell r="AQ396" t="str">
            <v>NVD</v>
          </cell>
          <cell r="AR396" t="str">
            <v>2002-10-</v>
          </cell>
          <cell r="AU396" t="str">
            <v>4500098551          INTERCONNX INC      1900003304</v>
          </cell>
          <cell r="AV396" t="str">
            <v>WF-BATCH</v>
          </cell>
          <cell r="AW396" t="str">
            <v>000</v>
          </cell>
          <cell r="AX396" t="str">
            <v>00</v>
          </cell>
          <cell r="AY396" t="str">
            <v>0</v>
          </cell>
          <cell r="AZ396" t="str">
            <v>FPL Fibernet</v>
          </cell>
        </row>
        <row r="397">
          <cell r="A397" t="str">
            <v>107100</v>
          </cell>
          <cell r="B397" t="str">
            <v>0312</v>
          </cell>
          <cell r="C397" t="str">
            <v>06075</v>
          </cell>
          <cell r="D397" t="str">
            <v>0ELECT</v>
          </cell>
          <cell r="E397" t="str">
            <v>312000</v>
          </cell>
          <cell r="F397" t="str">
            <v>0790</v>
          </cell>
          <cell r="G397" t="str">
            <v>65000</v>
          </cell>
          <cell r="H397" t="str">
            <v>A</v>
          </cell>
          <cell r="I397" t="str">
            <v>00000041</v>
          </cell>
          <cell r="J397">
            <v>65</v>
          </cell>
          <cell r="K397">
            <v>312</v>
          </cell>
          <cell r="L397">
            <v>6161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0790</v>
          </cell>
          <cell r="R397" t="str">
            <v>65000</v>
          </cell>
          <cell r="S397" t="str">
            <v>200212</v>
          </cell>
          <cell r="T397" t="str">
            <v>CA01</v>
          </cell>
          <cell r="U397">
            <v>-177398</v>
          </cell>
          <cell r="V397" t="str">
            <v>LDB</v>
          </cell>
          <cell r="W397">
            <v>0</v>
          </cell>
          <cell r="Y397">
            <v>0</v>
          </cell>
          <cell r="Z397">
            <v>0</v>
          </cell>
          <cell r="AA397" t="str">
            <v>BCH</v>
          </cell>
          <cell r="AB397" t="str">
            <v>0003</v>
          </cell>
          <cell r="AC397" t="str">
            <v>WKS</v>
          </cell>
          <cell r="AE397" t="str">
            <v>JV#</v>
          </cell>
          <cell r="AF397" t="str">
            <v>1232</v>
          </cell>
          <cell r="AG397" t="str">
            <v>FRN</v>
          </cell>
          <cell r="AH397" t="str">
            <v>6161</v>
          </cell>
          <cell r="AI397" t="str">
            <v>RP#</v>
          </cell>
          <cell r="AJ397" t="str">
            <v>000</v>
          </cell>
          <cell r="AK397" t="str">
            <v>CTL</v>
          </cell>
          <cell r="AM397" t="str">
            <v>RF#</v>
          </cell>
          <cell r="AU397" t="str">
            <v>AC-REV ACCRUAL OF OCT 02 CAPITA</v>
          </cell>
          <cell r="AZ397" t="str">
            <v>FPL Fibernet</v>
          </cell>
        </row>
        <row r="398">
          <cell r="A398" t="str">
            <v>107100</v>
          </cell>
          <cell r="B398" t="str">
            <v>0312</v>
          </cell>
          <cell r="C398" t="str">
            <v>06075</v>
          </cell>
          <cell r="D398" t="str">
            <v>0FIBER</v>
          </cell>
          <cell r="E398" t="str">
            <v>312000</v>
          </cell>
          <cell r="F398" t="str">
            <v>0662</v>
          </cell>
          <cell r="G398" t="str">
            <v>51450</v>
          </cell>
          <cell r="H398" t="str">
            <v>A</v>
          </cell>
          <cell r="I398" t="str">
            <v>00000041</v>
          </cell>
          <cell r="J398">
            <v>63</v>
          </cell>
          <cell r="K398">
            <v>312</v>
          </cell>
          <cell r="L398">
            <v>6161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 t="str">
            <v>0662</v>
          </cell>
          <cell r="R398" t="str">
            <v>51450</v>
          </cell>
          <cell r="S398" t="str">
            <v>200212</v>
          </cell>
          <cell r="T398" t="str">
            <v>SA01</v>
          </cell>
          <cell r="U398">
            <v>79950</v>
          </cell>
          <cell r="W398">
            <v>0</v>
          </cell>
          <cell r="Y398">
            <v>0</v>
          </cell>
          <cell r="Z398">
            <v>1</v>
          </cell>
          <cell r="AA398" t="str">
            <v>BCH</v>
          </cell>
          <cell r="AB398" t="str">
            <v>450002354</v>
          </cell>
          <cell r="AC398" t="str">
            <v>PO#</v>
          </cell>
          <cell r="AD398" t="str">
            <v>4500073502</v>
          </cell>
          <cell r="AE398" t="str">
            <v>S/R</v>
          </cell>
          <cell r="AF398" t="str">
            <v>337</v>
          </cell>
          <cell r="AI398" t="str">
            <v>PYN</v>
          </cell>
          <cell r="AJ398" t="str">
            <v>NETWORK CONSTRUCTION CORP</v>
          </cell>
          <cell r="AK398" t="str">
            <v>VND</v>
          </cell>
          <cell r="AL398" t="str">
            <v>592565890</v>
          </cell>
          <cell r="AM398" t="str">
            <v>FAC</v>
          </cell>
          <cell r="AN398" t="str">
            <v>000</v>
          </cell>
          <cell r="AQ398" t="str">
            <v>NVD</v>
          </cell>
          <cell r="AR398" t="str">
            <v>2002-12-</v>
          </cell>
          <cell r="AU398" t="str">
            <v>APLLICATION# 4373-1 NETWORK CONSTRUCTION5000003647</v>
          </cell>
          <cell r="AV398" t="str">
            <v>WF-BATCH</v>
          </cell>
          <cell r="AW398" t="str">
            <v>000</v>
          </cell>
          <cell r="AX398" t="str">
            <v>00</v>
          </cell>
          <cell r="AY398" t="str">
            <v>0</v>
          </cell>
          <cell r="AZ398" t="str">
            <v>FPL Fibernet</v>
          </cell>
        </row>
        <row r="399">
          <cell r="A399" t="str">
            <v>107100</v>
          </cell>
          <cell r="B399" t="str">
            <v>0312</v>
          </cell>
          <cell r="C399" t="str">
            <v>06075</v>
          </cell>
          <cell r="D399" t="str">
            <v>0FIBER</v>
          </cell>
          <cell r="E399" t="str">
            <v>312000</v>
          </cell>
          <cell r="F399" t="str">
            <v>0790</v>
          </cell>
          <cell r="G399" t="str">
            <v>65000</v>
          </cell>
          <cell r="H399" t="str">
            <v>A</v>
          </cell>
          <cell r="I399" t="str">
            <v>00000041</v>
          </cell>
          <cell r="J399">
            <v>63</v>
          </cell>
          <cell r="K399">
            <v>312</v>
          </cell>
          <cell r="L399">
            <v>6161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0790</v>
          </cell>
          <cell r="R399" t="str">
            <v>65000</v>
          </cell>
          <cell r="S399" t="str">
            <v>200212</v>
          </cell>
          <cell r="T399" t="str">
            <v>CA01</v>
          </cell>
          <cell r="U399">
            <v>47050</v>
          </cell>
          <cell r="V399" t="str">
            <v>LDB</v>
          </cell>
          <cell r="W399">
            <v>0</v>
          </cell>
          <cell r="Y399">
            <v>0</v>
          </cell>
          <cell r="Z399">
            <v>0</v>
          </cell>
          <cell r="AA399" t="str">
            <v>BCH</v>
          </cell>
          <cell r="AB399" t="str">
            <v>0011</v>
          </cell>
          <cell r="AC399" t="str">
            <v>WKS</v>
          </cell>
          <cell r="AE399" t="str">
            <v>JV#</v>
          </cell>
          <cell r="AF399" t="str">
            <v>1232</v>
          </cell>
          <cell r="AG399" t="str">
            <v>FRN</v>
          </cell>
          <cell r="AH399" t="str">
            <v>6161</v>
          </cell>
          <cell r="AI399" t="str">
            <v>RP#</v>
          </cell>
          <cell r="AJ399" t="str">
            <v>000</v>
          </cell>
          <cell r="AK399" t="str">
            <v>CTL</v>
          </cell>
          <cell r="AM399" t="str">
            <v>RF#</v>
          </cell>
          <cell r="AU399" t="str">
            <v>ACCRUAL OF DEC 02 CAPITAL</v>
          </cell>
          <cell r="AZ399" t="str">
            <v>FPL Fibernet</v>
          </cell>
        </row>
        <row r="400">
          <cell r="A400" t="str">
            <v>107100</v>
          </cell>
          <cell r="B400" t="str">
            <v>0312</v>
          </cell>
          <cell r="C400" t="str">
            <v>06075</v>
          </cell>
          <cell r="D400" t="str">
            <v>0FIBER</v>
          </cell>
          <cell r="E400" t="str">
            <v>312000</v>
          </cell>
          <cell r="F400" t="str">
            <v>0803</v>
          </cell>
          <cell r="G400" t="str">
            <v>36000</v>
          </cell>
          <cell r="H400" t="str">
            <v>A</v>
          </cell>
          <cell r="I400" t="str">
            <v>00000041</v>
          </cell>
          <cell r="J400">
            <v>60</v>
          </cell>
          <cell r="K400">
            <v>312</v>
          </cell>
          <cell r="L400">
            <v>6161</v>
          </cell>
          <cell r="M400">
            <v>107</v>
          </cell>
          <cell r="N400">
            <v>10</v>
          </cell>
          <cell r="O400">
            <v>0</v>
          </cell>
          <cell r="P400">
            <v>107.1</v>
          </cell>
          <cell r="Q400" t="str">
            <v>0803</v>
          </cell>
          <cell r="R400" t="str">
            <v>36000</v>
          </cell>
          <cell r="S400" t="str">
            <v>200212</v>
          </cell>
          <cell r="T400" t="str">
            <v>PY42</v>
          </cell>
          <cell r="U400">
            <v>302.93</v>
          </cell>
          <cell r="V400" t="str">
            <v>LDB</v>
          </cell>
          <cell r="W400">
            <v>0</v>
          </cell>
          <cell r="X400" t="str">
            <v>SHR</v>
          </cell>
          <cell r="Y400">
            <v>6</v>
          </cell>
          <cell r="Z400">
            <v>6</v>
          </cell>
          <cell r="AA400" t="str">
            <v>PYP</v>
          </cell>
          <cell r="AB400" t="str">
            <v xml:space="preserve"> 0000026</v>
          </cell>
          <cell r="AC400" t="str">
            <v>PYL</v>
          </cell>
          <cell r="AD400" t="str">
            <v>004399</v>
          </cell>
          <cell r="AE400" t="str">
            <v>EMP</v>
          </cell>
          <cell r="AF400" t="str">
            <v>40663</v>
          </cell>
          <cell r="AG400" t="str">
            <v>JUL</v>
          </cell>
          <cell r="AH400" t="str">
            <v xml:space="preserve"> 000.00</v>
          </cell>
          <cell r="AI400" t="str">
            <v>BCH</v>
          </cell>
          <cell r="AJ400" t="str">
            <v>500</v>
          </cell>
          <cell r="AK400" t="str">
            <v>CLS</v>
          </cell>
          <cell r="AL400" t="str">
            <v>1RB8</v>
          </cell>
          <cell r="AM400" t="str">
            <v>DTA</v>
          </cell>
          <cell r="AN400" t="str">
            <v xml:space="preserve"> 00000000000.00</v>
          </cell>
          <cell r="AO400" t="str">
            <v>DTH</v>
          </cell>
          <cell r="AP400" t="str">
            <v xml:space="preserve"> 00000000000.00</v>
          </cell>
          <cell r="AV400" t="str">
            <v>000000000</v>
          </cell>
          <cell r="AW400" t="str">
            <v>000</v>
          </cell>
          <cell r="AX400" t="str">
            <v>00</v>
          </cell>
          <cell r="AY400" t="str">
            <v>0</v>
          </cell>
          <cell r="AZ400" t="str">
            <v>FPL Fibernet</v>
          </cell>
        </row>
        <row r="401">
          <cell r="A401" t="str">
            <v>107100</v>
          </cell>
          <cell r="B401" t="str">
            <v>0312</v>
          </cell>
          <cell r="C401" t="str">
            <v>06075</v>
          </cell>
          <cell r="D401" t="str">
            <v>0FIBER</v>
          </cell>
          <cell r="E401" t="str">
            <v>312000</v>
          </cell>
          <cell r="F401" t="str">
            <v>0803</v>
          </cell>
          <cell r="G401" t="str">
            <v>36000</v>
          </cell>
          <cell r="H401" t="str">
            <v>A</v>
          </cell>
          <cell r="I401" t="str">
            <v>00000041</v>
          </cell>
          <cell r="J401">
            <v>60</v>
          </cell>
          <cell r="K401">
            <v>312</v>
          </cell>
          <cell r="L401">
            <v>6161</v>
          </cell>
          <cell r="M401">
            <v>107</v>
          </cell>
          <cell r="N401">
            <v>10</v>
          </cell>
          <cell r="O401">
            <v>0</v>
          </cell>
          <cell r="P401">
            <v>107.1</v>
          </cell>
          <cell r="Q401" t="str">
            <v>0803</v>
          </cell>
          <cell r="R401" t="str">
            <v>36000</v>
          </cell>
          <cell r="S401" t="str">
            <v>200212</v>
          </cell>
          <cell r="T401" t="str">
            <v>PY42</v>
          </cell>
          <cell r="U401">
            <v>403.9</v>
          </cell>
          <cell r="V401" t="str">
            <v>LDB</v>
          </cell>
          <cell r="W401">
            <v>0</v>
          </cell>
          <cell r="X401" t="str">
            <v>SHR</v>
          </cell>
          <cell r="Y401">
            <v>8</v>
          </cell>
          <cell r="Z401">
            <v>8</v>
          </cell>
          <cell r="AA401" t="str">
            <v>PYP</v>
          </cell>
          <cell r="AB401" t="str">
            <v xml:space="preserve"> 0000001</v>
          </cell>
          <cell r="AC401" t="str">
            <v>PYL</v>
          </cell>
          <cell r="AD401" t="str">
            <v>004399</v>
          </cell>
          <cell r="AE401" t="str">
            <v>EMP</v>
          </cell>
          <cell r="AF401" t="str">
            <v>40663</v>
          </cell>
          <cell r="AG401" t="str">
            <v>JUL</v>
          </cell>
          <cell r="AH401" t="str">
            <v xml:space="preserve"> 000.00</v>
          </cell>
          <cell r="AI401" t="str">
            <v>BCH</v>
          </cell>
          <cell r="AJ401" t="str">
            <v>500</v>
          </cell>
          <cell r="AK401" t="str">
            <v>CLS</v>
          </cell>
          <cell r="AL401" t="str">
            <v>1RB8</v>
          </cell>
          <cell r="AM401" t="str">
            <v>DTA</v>
          </cell>
          <cell r="AN401" t="str">
            <v xml:space="preserve"> 00000000000.00</v>
          </cell>
          <cell r="AO401" t="str">
            <v>DTH</v>
          </cell>
          <cell r="AP401" t="str">
            <v xml:space="preserve"> 00000000000.00</v>
          </cell>
          <cell r="AV401" t="str">
            <v>000000000</v>
          </cell>
          <cell r="AW401" t="str">
            <v>000</v>
          </cell>
          <cell r="AX401" t="str">
            <v>00</v>
          </cell>
          <cell r="AY401" t="str">
            <v>0</v>
          </cell>
          <cell r="AZ401" t="str">
            <v>FPL Fibernet</v>
          </cell>
        </row>
        <row r="402">
          <cell r="A402" t="str">
            <v>107100</v>
          </cell>
          <cell r="B402" t="str">
            <v>0312</v>
          </cell>
          <cell r="C402" t="str">
            <v>06080</v>
          </cell>
          <cell r="D402" t="str">
            <v>0FIBER</v>
          </cell>
          <cell r="E402" t="str">
            <v>312000</v>
          </cell>
          <cell r="F402" t="str">
            <v>0803</v>
          </cell>
          <cell r="G402" t="str">
            <v>36000</v>
          </cell>
          <cell r="H402" t="str">
            <v>A</v>
          </cell>
          <cell r="I402" t="str">
            <v>00000041</v>
          </cell>
          <cell r="J402">
            <v>60</v>
          </cell>
          <cell r="K402">
            <v>312</v>
          </cell>
          <cell r="L402">
            <v>6162</v>
          </cell>
          <cell r="M402">
            <v>107</v>
          </cell>
          <cell r="N402">
            <v>10</v>
          </cell>
          <cell r="O402">
            <v>0</v>
          </cell>
          <cell r="P402">
            <v>107.1</v>
          </cell>
          <cell r="Q402" t="str">
            <v>0803</v>
          </cell>
          <cell r="R402" t="str">
            <v>36000</v>
          </cell>
          <cell r="S402" t="str">
            <v>200212</v>
          </cell>
          <cell r="T402" t="str">
            <v>PY42</v>
          </cell>
          <cell r="U402">
            <v>115.2</v>
          </cell>
          <cell r="V402" t="str">
            <v>LDB</v>
          </cell>
          <cell r="W402">
            <v>0</v>
          </cell>
          <cell r="X402" t="str">
            <v>SHR</v>
          </cell>
          <cell r="Y402">
            <v>4</v>
          </cell>
          <cell r="Z402">
            <v>4</v>
          </cell>
          <cell r="AA402" t="str">
            <v>PYP</v>
          </cell>
          <cell r="AB402" t="str">
            <v xml:space="preserve"> 0000025</v>
          </cell>
          <cell r="AC402" t="str">
            <v>PYL</v>
          </cell>
          <cell r="AD402" t="str">
            <v>004385</v>
          </cell>
          <cell r="AE402" t="str">
            <v>EMP</v>
          </cell>
          <cell r="AF402" t="str">
            <v>01612</v>
          </cell>
          <cell r="AG402" t="str">
            <v>JUL</v>
          </cell>
          <cell r="AH402" t="str">
            <v xml:space="preserve"> 000.00</v>
          </cell>
          <cell r="AI402" t="str">
            <v>BCH</v>
          </cell>
          <cell r="AJ402" t="str">
            <v>500</v>
          </cell>
          <cell r="AK402" t="str">
            <v>CLS</v>
          </cell>
          <cell r="AL402" t="str">
            <v>R433</v>
          </cell>
          <cell r="AM402" t="str">
            <v>DTA</v>
          </cell>
          <cell r="AN402" t="str">
            <v xml:space="preserve"> 00000000000.00</v>
          </cell>
          <cell r="AO402" t="str">
            <v>DTH</v>
          </cell>
          <cell r="AP402" t="str">
            <v xml:space="preserve"> 00000000000.00</v>
          </cell>
          <cell r="AV402" t="str">
            <v>000000000</v>
          </cell>
          <cell r="AW402" t="str">
            <v>000</v>
          </cell>
          <cell r="AX402" t="str">
            <v>00</v>
          </cell>
          <cell r="AY402" t="str">
            <v>0</v>
          </cell>
          <cell r="AZ402" t="str">
            <v>FPL Fibernet</v>
          </cell>
        </row>
        <row r="403">
          <cell r="A403" t="str">
            <v>107100</v>
          </cell>
          <cell r="B403" t="str">
            <v>0312</v>
          </cell>
          <cell r="C403" t="str">
            <v>06080</v>
          </cell>
          <cell r="D403" t="str">
            <v>0FIBER</v>
          </cell>
          <cell r="E403" t="str">
            <v>312000</v>
          </cell>
          <cell r="F403" t="str">
            <v>0803</v>
          </cell>
          <cell r="G403" t="str">
            <v>36000</v>
          </cell>
          <cell r="H403" t="str">
            <v>A</v>
          </cell>
          <cell r="I403" t="str">
            <v>00000041</v>
          </cell>
          <cell r="J403">
            <v>60</v>
          </cell>
          <cell r="K403">
            <v>312</v>
          </cell>
          <cell r="L403">
            <v>6162</v>
          </cell>
          <cell r="M403">
            <v>107</v>
          </cell>
          <cell r="N403">
            <v>10</v>
          </cell>
          <cell r="O403">
            <v>0</v>
          </cell>
          <cell r="P403">
            <v>107.1</v>
          </cell>
          <cell r="Q403" t="str">
            <v>0803</v>
          </cell>
          <cell r="R403" t="str">
            <v>36000</v>
          </cell>
          <cell r="S403" t="str">
            <v>200212</v>
          </cell>
          <cell r="T403" t="str">
            <v>PY42</v>
          </cell>
          <cell r="U403">
            <v>146.15</v>
          </cell>
          <cell r="V403" t="str">
            <v>LDB</v>
          </cell>
          <cell r="W403">
            <v>0</v>
          </cell>
          <cell r="X403" t="str">
            <v>SHR</v>
          </cell>
          <cell r="Y403">
            <v>4</v>
          </cell>
          <cell r="Z403">
            <v>4</v>
          </cell>
          <cell r="AA403" t="str">
            <v>PYP</v>
          </cell>
          <cell r="AB403" t="str">
            <v xml:space="preserve"> 0000025</v>
          </cell>
          <cell r="AC403" t="str">
            <v>PYL</v>
          </cell>
          <cell r="AD403" t="str">
            <v>004382</v>
          </cell>
          <cell r="AE403" t="str">
            <v>EMP</v>
          </cell>
          <cell r="AF403" t="str">
            <v>90017</v>
          </cell>
          <cell r="AG403" t="str">
            <v>JUL</v>
          </cell>
          <cell r="AH403" t="str">
            <v xml:space="preserve"> 000.00</v>
          </cell>
          <cell r="AI403" t="str">
            <v>BCH</v>
          </cell>
          <cell r="AJ403" t="str">
            <v>500</v>
          </cell>
          <cell r="AK403" t="str">
            <v>CLS</v>
          </cell>
          <cell r="AL403" t="str">
            <v>R449</v>
          </cell>
          <cell r="AM403" t="str">
            <v>DTA</v>
          </cell>
          <cell r="AN403" t="str">
            <v xml:space="preserve"> 00000000000.00</v>
          </cell>
          <cell r="AO403" t="str">
            <v>DTH</v>
          </cell>
          <cell r="AP403" t="str">
            <v xml:space="preserve"> 00000000000.00</v>
          </cell>
          <cell r="AV403" t="str">
            <v>000000000</v>
          </cell>
          <cell r="AW403" t="str">
            <v>000</v>
          </cell>
          <cell r="AX403" t="str">
            <v>00</v>
          </cell>
          <cell r="AY403" t="str">
            <v>0</v>
          </cell>
          <cell r="AZ403" t="str">
            <v>FPL Fibernet</v>
          </cell>
        </row>
        <row r="404">
          <cell r="A404" t="str">
            <v>107100</v>
          </cell>
          <cell r="B404" t="str">
            <v>0312</v>
          </cell>
          <cell r="C404" t="str">
            <v>06080</v>
          </cell>
          <cell r="D404" t="str">
            <v>0FIBER</v>
          </cell>
          <cell r="E404" t="str">
            <v>312000</v>
          </cell>
          <cell r="F404" t="str">
            <v>0803</v>
          </cell>
          <cell r="G404" t="str">
            <v>36000</v>
          </cell>
          <cell r="H404" t="str">
            <v>A</v>
          </cell>
          <cell r="I404" t="str">
            <v>00000041</v>
          </cell>
          <cell r="J404">
            <v>60</v>
          </cell>
          <cell r="K404">
            <v>312</v>
          </cell>
          <cell r="L404">
            <v>6162</v>
          </cell>
          <cell r="M404">
            <v>107</v>
          </cell>
          <cell r="N404">
            <v>10</v>
          </cell>
          <cell r="O404">
            <v>0</v>
          </cell>
          <cell r="P404">
            <v>107.1</v>
          </cell>
          <cell r="Q404" t="str">
            <v>0803</v>
          </cell>
          <cell r="R404" t="str">
            <v>36000</v>
          </cell>
          <cell r="S404" t="str">
            <v>200212</v>
          </cell>
          <cell r="T404" t="str">
            <v>PY42</v>
          </cell>
          <cell r="U404">
            <v>365.38</v>
          </cell>
          <cell r="V404" t="str">
            <v>LDB</v>
          </cell>
          <cell r="W404">
            <v>0</v>
          </cell>
          <cell r="X404" t="str">
            <v>SHR</v>
          </cell>
          <cell r="Y404">
            <v>10</v>
          </cell>
          <cell r="Z404">
            <v>10</v>
          </cell>
          <cell r="AA404" t="str">
            <v>PYP</v>
          </cell>
          <cell r="AB404" t="str">
            <v xml:space="preserve"> 0000026</v>
          </cell>
          <cell r="AC404" t="str">
            <v>PYL</v>
          </cell>
          <cell r="AD404" t="str">
            <v>004382</v>
          </cell>
          <cell r="AE404" t="str">
            <v>EMP</v>
          </cell>
          <cell r="AF404" t="str">
            <v>90017</v>
          </cell>
          <cell r="AG404" t="str">
            <v>JUL</v>
          </cell>
          <cell r="AH404" t="str">
            <v xml:space="preserve"> 000.00</v>
          </cell>
          <cell r="AI404" t="str">
            <v>BCH</v>
          </cell>
          <cell r="AJ404" t="str">
            <v>500</v>
          </cell>
          <cell r="AK404" t="str">
            <v>CLS</v>
          </cell>
          <cell r="AL404" t="str">
            <v>R449</v>
          </cell>
          <cell r="AM404" t="str">
            <v>DTA</v>
          </cell>
          <cell r="AN404" t="str">
            <v xml:space="preserve"> 00000000000.00</v>
          </cell>
          <cell r="AO404" t="str">
            <v>DTH</v>
          </cell>
          <cell r="AP404" t="str">
            <v xml:space="preserve"> 00000000000.00</v>
          </cell>
          <cell r="AV404" t="str">
            <v>000000000</v>
          </cell>
          <cell r="AW404" t="str">
            <v>000</v>
          </cell>
          <cell r="AX404" t="str">
            <v>00</v>
          </cell>
          <cell r="AY404" t="str">
            <v>0</v>
          </cell>
          <cell r="AZ404" t="str">
            <v>FPL Fibernet</v>
          </cell>
        </row>
        <row r="405">
          <cell r="A405" t="str">
            <v>107100</v>
          </cell>
          <cell r="B405" t="str">
            <v>0314</v>
          </cell>
          <cell r="C405" t="str">
            <v>06080</v>
          </cell>
          <cell r="D405" t="str">
            <v>0ELECT</v>
          </cell>
          <cell r="E405" t="str">
            <v>314000</v>
          </cell>
          <cell r="F405" t="str">
            <v>0812</v>
          </cell>
          <cell r="G405" t="str">
            <v>51450</v>
          </cell>
          <cell r="H405" t="str">
            <v>A</v>
          </cell>
          <cell r="I405" t="str">
            <v>00000041</v>
          </cell>
          <cell r="J405">
            <v>67</v>
          </cell>
          <cell r="K405">
            <v>314</v>
          </cell>
          <cell r="L405">
            <v>6162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0812</v>
          </cell>
          <cell r="R405" t="str">
            <v>51450</v>
          </cell>
          <cell r="S405" t="str">
            <v>200212</v>
          </cell>
          <cell r="T405" t="str">
            <v>SA01</v>
          </cell>
          <cell r="U405">
            <v>570.16999999999996</v>
          </cell>
          <cell r="W405">
            <v>0</v>
          </cell>
          <cell r="Y405">
            <v>0</v>
          </cell>
          <cell r="Z405">
            <v>1</v>
          </cell>
          <cell r="AA405" t="str">
            <v>BCH</v>
          </cell>
          <cell r="AB405" t="str">
            <v>450002339</v>
          </cell>
          <cell r="AC405" t="str">
            <v>PO#</v>
          </cell>
          <cell r="AD405" t="str">
            <v>4500021286</v>
          </cell>
          <cell r="AE405" t="str">
            <v>S/R</v>
          </cell>
          <cell r="AF405" t="str">
            <v>NET</v>
          </cell>
          <cell r="AI405" t="str">
            <v>PYN</v>
          </cell>
          <cell r="AJ405" t="str">
            <v>BELLSOUTH TELECOMMUNICATI</v>
          </cell>
          <cell r="AK405" t="str">
            <v>VND</v>
          </cell>
          <cell r="AL405" t="str">
            <v>580436120</v>
          </cell>
          <cell r="AM405" t="str">
            <v>FAC</v>
          </cell>
          <cell r="AN405" t="str">
            <v>000</v>
          </cell>
          <cell r="AQ405" t="str">
            <v>NVD</v>
          </cell>
          <cell r="AR405" t="str">
            <v>2002-12-</v>
          </cell>
          <cell r="AU405" t="str">
            <v>305 C01-0109 109    BELLSOUTH TELECOMMUN5000003505</v>
          </cell>
          <cell r="AV405" t="str">
            <v>WF-BATCH</v>
          </cell>
          <cell r="AW405" t="str">
            <v>000</v>
          </cell>
          <cell r="AX405" t="str">
            <v>00</v>
          </cell>
          <cell r="AY405" t="str">
            <v>0</v>
          </cell>
          <cell r="AZ405" t="str">
            <v>FPL Fibernet</v>
          </cell>
        </row>
        <row r="406">
          <cell r="A406" t="str">
            <v>107100</v>
          </cell>
          <cell r="B406" t="str">
            <v>0312</v>
          </cell>
          <cell r="C406" t="str">
            <v>06080</v>
          </cell>
          <cell r="D406" t="str">
            <v>0ELECT</v>
          </cell>
          <cell r="E406" t="str">
            <v>312000</v>
          </cell>
          <cell r="F406" t="str">
            <v>0675</v>
          </cell>
          <cell r="G406" t="str">
            <v>52450</v>
          </cell>
          <cell r="H406" t="str">
            <v>A</v>
          </cell>
          <cell r="I406" t="str">
            <v>00000041</v>
          </cell>
          <cell r="J406">
            <v>65</v>
          </cell>
          <cell r="K406">
            <v>312</v>
          </cell>
          <cell r="L406">
            <v>6163</v>
          </cell>
          <cell r="M406">
            <v>398</v>
          </cell>
          <cell r="N406">
            <v>0</v>
          </cell>
          <cell r="O406">
            <v>1</v>
          </cell>
          <cell r="P406">
            <v>398.00099999999998</v>
          </cell>
          <cell r="Q406" t="str">
            <v>0675</v>
          </cell>
          <cell r="R406" t="str">
            <v>52450</v>
          </cell>
          <cell r="S406" t="str">
            <v>200212</v>
          </cell>
          <cell r="T406" t="str">
            <v>SA01</v>
          </cell>
          <cell r="U406">
            <v>7.75</v>
          </cell>
          <cell r="W406">
            <v>0</v>
          </cell>
          <cell r="Y406">
            <v>0</v>
          </cell>
          <cell r="Z406">
            <v>0</v>
          </cell>
          <cell r="AA406" t="str">
            <v>BCH</v>
          </cell>
          <cell r="AB406" t="str">
            <v>450002345</v>
          </cell>
          <cell r="AC406" t="str">
            <v>PO#</v>
          </cell>
          <cell r="AE406" t="str">
            <v>S/R</v>
          </cell>
          <cell r="AI406" t="str">
            <v>PYN</v>
          </cell>
          <cell r="AJ406" t="str">
            <v>INTERCONNX INC</v>
          </cell>
          <cell r="AK406" t="str">
            <v>VND</v>
          </cell>
          <cell r="AL406" t="str">
            <v>522070373</v>
          </cell>
          <cell r="AM406" t="str">
            <v>FAC</v>
          </cell>
          <cell r="AN406" t="str">
            <v>000</v>
          </cell>
          <cell r="AQ406" t="str">
            <v>NVD</v>
          </cell>
          <cell r="AR406" t="str">
            <v>2002-10-</v>
          </cell>
          <cell r="AU406" t="str">
            <v>4500102309          INTERCONNX INC      1900003304</v>
          </cell>
          <cell r="AV406" t="str">
            <v>WF-BATCH</v>
          </cell>
          <cell r="AW406" t="str">
            <v>000</v>
          </cell>
          <cell r="AX406" t="str">
            <v>00</v>
          </cell>
          <cell r="AY406" t="str">
            <v>0</v>
          </cell>
          <cell r="AZ406" t="str">
            <v>FPL Fibernet</v>
          </cell>
        </row>
        <row r="407">
          <cell r="A407" t="str">
            <v>107100</v>
          </cell>
          <cell r="B407" t="str">
            <v>0312</v>
          </cell>
          <cell r="C407" t="str">
            <v>06080</v>
          </cell>
          <cell r="D407" t="str">
            <v>0FIBER</v>
          </cell>
          <cell r="E407" t="str">
            <v>312000</v>
          </cell>
          <cell r="F407" t="str">
            <v>0803</v>
          </cell>
          <cell r="G407" t="str">
            <v>36000</v>
          </cell>
          <cell r="H407" t="str">
            <v>A</v>
          </cell>
          <cell r="I407" t="str">
            <v>00000041</v>
          </cell>
          <cell r="J407">
            <v>60</v>
          </cell>
          <cell r="K407">
            <v>312</v>
          </cell>
          <cell r="L407">
            <v>6163</v>
          </cell>
          <cell r="M407">
            <v>107</v>
          </cell>
          <cell r="N407">
            <v>10</v>
          </cell>
          <cell r="O407">
            <v>0</v>
          </cell>
          <cell r="P407">
            <v>107.1</v>
          </cell>
          <cell r="Q407" t="str">
            <v>0803</v>
          </cell>
          <cell r="R407" t="str">
            <v>36000</v>
          </cell>
          <cell r="S407" t="str">
            <v>200212</v>
          </cell>
          <cell r="T407" t="str">
            <v>PY42</v>
          </cell>
          <cell r="U407">
            <v>208.43</v>
          </cell>
          <cell r="V407" t="str">
            <v>LDB</v>
          </cell>
          <cell r="W407">
            <v>0</v>
          </cell>
          <cell r="X407" t="str">
            <v>SHR</v>
          </cell>
          <cell r="Y407">
            <v>6</v>
          </cell>
          <cell r="Z407">
            <v>6</v>
          </cell>
          <cell r="AA407" t="str">
            <v>PYP</v>
          </cell>
          <cell r="AB407" t="str">
            <v xml:space="preserve"> 0000001</v>
          </cell>
          <cell r="AC407" t="str">
            <v>PYL</v>
          </cell>
          <cell r="AD407" t="str">
            <v>004399</v>
          </cell>
          <cell r="AE407" t="str">
            <v>EMP</v>
          </cell>
          <cell r="AF407" t="str">
            <v>27026</v>
          </cell>
          <cell r="AG407" t="str">
            <v>JUL</v>
          </cell>
          <cell r="AH407" t="str">
            <v xml:space="preserve"> 000.00</v>
          </cell>
          <cell r="AI407" t="str">
            <v>BCH</v>
          </cell>
          <cell r="AJ407" t="str">
            <v>500</v>
          </cell>
          <cell r="AK407" t="str">
            <v>CLS</v>
          </cell>
          <cell r="AL407" t="str">
            <v>R445</v>
          </cell>
          <cell r="AM407" t="str">
            <v>DTA</v>
          </cell>
          <cell r="AN407" t="str">
            <v xml:space="preserve"> 00000000000.00</v>
          </cell>
          <cell r="AO407" t="str">
            <v>DTH</v>
          </cell>
          <cell r="AP407" t="str">
            <v xml:space="preserve"> 00000000000.00</v>
          </cell>
          <cell r="AV407" t="str">
            <v>000000000</v>
          </cell>
          <cell r="AW407" t="str">
            <v>000</v>
          </cell>
          <cell r="AX407" t="str">
            <v>00</v>
          </cell>
          <cell r="AY407" t="str">
            <v>0</v>
          </cell>
          <cell r="AZ407" t="str">
            <v>FPL Fibernet</v>
          </cell>
        </row>
        <row r="408">
          <cell r="A408" t="str">
            <v>107100</v>
          </cell>
          <cell r="B408" t="str">
            <v>0312</v>
          </cell>
          <cell r="C408" t="str">
            <v>06080</v>
          </cell>
          <cell r="D408" t="str">
            <v>0FIBER</v>
          </cell>
          <cell r="E408" t="str">
            <v>312000</v>
          </cell>
          <cell r="F408" t="str">
            <v>0803</v>
          </cell>
          <cell r="G408" t="str">
            <v>36000</v>
          </cell>
          <cell r="H408" t="str">
            <v>A</v>
          </cell>
          <cell r="I408" t="str">
            <v>00000041</v>
          </cell>
          <cell r="J408">
            <v>60</v>
          </cell>
          <cell r="K408">
            <v>312</v>
          </cell>
          <cell r="L408">
            <v>6163</v>
          </cell>
          <cell r="M408">
            <v>107</v>
          </cell>
          <cell r="N408">
            <v>10</v>
          </cell>
          <cell r="O408">
            <v>0</v>
          </cell>
          <cell r="P408">
            <v>107.1</v>
          </cell>
          <cell r="Q408" t="str">
            <v>0803</v>
          </cell>
          <cell r="R408" t="str">
            <v>36000</v>
          </cell>
          <cell r="S408" t="str">
            <v>200212</v>
          </cell>
          <cell r="T408" t="str">
            <v>PY42</v>
          </cell>
          <cell r="U408">
            <v>285.8</v>
          </cell>
          <cell r="V408" t="str">
            <v>LDB</v>
          </cell>
          <cell r="W408">
            <v>0</v>
          </cell>
          <cell r="X408" t="str">
            <v>SHR</v>
          </cell>
          <cell r="Y408">
            <v>8</v>
          </cell>
          <cell r="Z408">
            <v>8</v>
          </cell>
          <cell r="AA408" t="str">
            <v>PYP</v>
          </cell>
          <cell r="AB408" t="str">
            <v xml:space="preserve"> 0000026</v>
          </cell>
          <cell r="AC408" t="str">
            <v>PYL</v>
          </cell>
          <cell r="AD408" t="str">
            <v>004366</v>
          </cell>
          <cell r="AE408" t="str">
            <v>EMP</v>
          </cell>
          <cell r="AF408" t="str">
            <v>97355</v>
          </cell>
          <cell r="AG408" t="str">
            <v>JUL</v>
          </cell>
          <cell r="AH408" t="str">
            <v xml:space="preserve"> 000.00</v>
          </cell>
          <cell r="AI408" t="str">
            <v>BCH</v>
          </cell>
          <cell r="AJ408" t="str">
            <v>500</v>
          </cell>
          <cell r="AK408" t="str">
            <v>CLS</v>
          </cell>
          <cell r="AL408" t="str">
            <v>R431</v>
          </cell>
          <cell r="AM408" t="str">
            <v>DTA</v>
          </cell>
          <cell r="AN408" t="str">
            <v xml:space="preserve"> 00000000000.00</v>
          </cell>
          <cell r="AO408" t="str">
            <v>DTH</v>
          </cell>
          <cell r="AP408" t="str">
            <v xml:space="preserve"> 00000000000.00</v>
          </cell>
          <cell r="AV408" t="str">
            <v>000000000</v>
          </cell>
          <cell r="AW408" t="str">
            <v>000</v>
          </cell>
          <cell r="AX408" t="str">
            <v>00</v>
          </cell>
          <cell r="AY408" t="str">
            <v>0</v>
          </cell>
          <cell r="AZ408" t="str">
            <v>FPL Fibernet</v>
          </cell>
        </row>
        <row r="409">
          <cell r="A409" t="str">
            <v>107100</v>
          </cell>
          <cell r="B409" t="str">
            <v>0312</v>
          </cell>
          <cell r="C409" t="str">
            <v>06080</v>
          </cell>
          <cell r="D409" t="str">
            <v>0FIBER</v>
          </cell>
          <cell r="E409" t="str">
            <v>312000</v>
          </cell>
          <cell r="F409" t="str">
            <v>0662</v>
          </cell>
          <cell r="G409" t="str">
            <v>65000</v>
          </cell>
          <cell r="H409" t="str">
            <v>A</v>
          </cell>
          <cell r="I409" t="str">
            <v>00000041</v>
          </cell>
          <cell r="J409">
            <v>63</v>
          </cell>
          <cell r="K409">
            <v>312</v>
          </cell>
          <cell r="L409">
            <v>6164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 t="str">
            <v>0662</v>
          </cell>
          <cell r="R409" t="str">
            <v>65000</v>
          </cell>
          <cell r="S409" t="str">
            <v>200212</v>
          </cell>
          <cell r="T409" t="str">
            <v>CA01</v>
          </cell>
          <cell r="U409">
            <v>1268.8</v>
          </cell>
          <cell r="V409" t="str">
            <v>LDB</v>
          </cell>
          <cell r="W409">
            <v>0</v>
          </cell>
          <cell r="Y409">
            <v>0</v>
          </cell>
          <cell r="Z409">
            <v>0</v>
          </cell>
          <cell r="AA409" t="str">
            <v>BCH</v>
          </cell>
          <cell r="AB409" t="str">
            <v>0029</v>
          </cell>
          <cell r="AC409" t="str">
            <v>WKS</v>
          </cell>
          <cell r="AE409" t="str">
            <v>JV#</v>
          </cell>
          <cell r="AF409" t="str">
            <v>1232</v>
          </cell>
          <cell r="AG409" t="str">
            <v>FRN</v>
          </cell>
          <cell r="AH409" t="str">
            <v>6164</v>
          </cell>
          <cell r="AI409" t="str">
            <v>RP#</v>
          </cell>
          <cell r="AJ409" t="str">
            <v>000</v>
          </cell>
          <cell r="AK409" t="str">
            <v>CTL</v>
          </cell>
          <cell r="AM409" t="str">
            <v>RF#</v>
          </cell>
          <cell r="AU409" t="str">
            <v>ACCR WD COMM UNPAID INV</v>
          </cell>
          <cell r="AZ409" t="str">
            <v>FPL Fibernet</v>
          </cell>
        </row>
        <row r="410">
          <cell r="A410" t="str">
            <v>107100</v>
          </cell>
          <cell r="B410" t="str">
            <v>0312</v>
          </cell>
          <cell r="C410" t="str">
            <v>06080</v>
          </cell>
          <cell r="D410" t="str">
            <v>0FIBER</v>
          </cell>
          <cell r="E410" t="str">
            <v>312000</v>
          </cell>
          <cell r="F410" t="str">
            <v>0662</v>
          </cell>
          <cell r="G410" t="str">
            <v>65000</v>
          </cell>
          <cell r="H410" t="str">
            <v>A</v>
          </cell>
          <cell r="I410" t="str">
            <v>00000041</v>
          </cell>
          <cell r="J410">
            <v>63</v>
          </cell>
          <cell r="K410">
            <v>312</v>
          </cell>
          <cell r="L410">
            <v>6164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 t="str">
            <v>0662</v>
          </cell>
          <cell r="R410" t="str">
            <v>65000</v>
          </cell>
          <cell r="S410" t="str">
            <v>200212</v>
          </cell>
          <cell r="T410" t="str">
            <v>CA01</v>
          </cell>
          <cell r="U410">
            <v>1268.8</v>
          </cell>
          <cell r="V410" t="str">
            <v>LDB</v>
          </cell>
          <cell r="W410">
            <v>0</v>
          </cell>
          <cell r="Y410">
            <v>0</v>
          </cell>
          <cell r="Z410">
            <v>0</v>
          </cell>
          <cell r="AA410" t="str">
            <v>BCH</v>
          </cell>
          <cell r="AB410" t="str">
            <v>0033</v>
          </cell>
          <cell r="AC410" t="str">
            <v>WKS</v>
          </cell>
          <cell r="AE410" t="str">
            <v>JV#</v>
          </cell>
          <cell r="AF410" t="str">
            <v>1232</v>
          </cell>
          <cell r="AG410" t="str">
            <v>FRN</v>
          </cell>
          <cell r="AH410" t="str">
            <v>6164</v>
          </cell>
          <cell r="AI410" t="str">
            <v>RP#</v>
          </cell>
          <cell r="AJ410" t="str">
            <v>000</v>
          </cell>
          <cell r="AK410" t="str">
            <v>CTL</v>
          </cell>
          <cell r="AM410" t="str">
            <v>RF#</v>
          </cell>
          <cell r="AU410" t="str">
            <v>ACCR WD COMM UNPAID INV</v>
          </cell>
          <cell r="AZ410" t="str">
            <v>FPL Fibernet</v>
          </cell>
        </row>
        <row r="411">
          <cell r="A411" t="str">
            <v>107100</v>
          </cell>
          <cell r="B411" t="str">
            <v>0312</v>
          </cell>
          <cell r="C411" t="str">
            <v>06080</v>
          </cell>
          <cell r="D411" t="str">
            <v>0FIBER</v>
          </cell>
          <cell r="E411" t="str">
            <v>312000</v>
          </cell>
          <cell r="F411" t="str">
            <v>0662</v>
          </cell>
          <cell r="G411" t="str">
            <v>65000</v>
          </cell>
          <cell r="H411" t="str">
            <v>A</v>
          </cell>
          <cell r="I411" t="str">
            <v>00000041</v>
          </cell>
          <cell r="J411">
            <v>63</v>
          </cell>
          <cell r="K411">
            <v>312</v>
          </cell>
          <cell r="L411">
            <v>6164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 t="str">
            <v>0662</v>
          </cell>
          <cell r="R411" t="str">
            <v>65000</v>
          </cell>
          <cell r="S411" t="str">
            <v>200212</v>
          </cell>
          <cell r="T411" t="str">
            <v>CA01</v>
          </cell>
          <cell r="U411">
            <v>-1268.8</v>
          </cell>
          <cell r="V411" t="str">
            <v>LDB</v>
          </cell>
          <cell r="W411">
            <v>0</v>
          </cell>
          <cell r="Y411">
            <v>0</v>
          </cell>
          <cell r="Z411">
            <v>0</v>
          </cell>
          <cell r="AA411" t="str">
            <v>BCH</v>
          </cell>
          <cell r="AB411" t="str">
            <v>0034</v>
          </cell>
          <cell r="AC411" t="str">
            <v>WKS</v>
          </cell>
          <cell r="AE411" t="str">
            <v>JV#</v>
          </cell>
          <cell r="AF411" t="str">
            <v>1232</v>
          </cell>
          <cell r="AG411" t="str">
            <v>FRN</v>
          </cell>
          <cell r="AH411" t="str">
            <v>6164</v>
          </cell>
          <cell r="AI411" t="str">
            <v>RP#</v>
          </cell>
          <cell r="AJ411" t="str">
            <v>000</v>
          </cell>
          <cell r="AK411" t="str">
            <v>CTL</v>
          </cell>
          <cell r="AM411" t="str">
            <v>RF#</v>
          </cell>
          <cell r="AU411" t="str">
            <v>ACCR WD COMM UNPAID INV</v>
          </cell>
          <cell r="AZ411" t="str">
            <v>FPL Fibernet</v>
          </cell>
        </row>
        <row r="412">
          <cell r="A412" t="str">
            <v>107100</v>
          </cell>
          <cell r="B412" t="str">
            <v>0312</v>
          </cell>
          <cell r="C412" t="str">
            <v>06080</v>
          </cell>
          <cell r="D412" t="str">
            <v>0FIBER</v>
          </cell>
          <cell r="E412" t="str">
            <v>312000</v>
          </cell>
          <cell r="F412" t="str">
            <v>0790</v>
          </cell>
          <cell r="G412" t="str">
            <v>65000</v>
          </cell>
          <cell r="H412" t="str">
            <v>A</v>
          </cell>
          <cell r="I412" t="str">
            <v>00000041</v>
          </cell>
          <cell r="J412">
            <v>63</v>
          </cell>
          <cell r="K412">
            <v>312</v>
          </cell>
          <cell r="L412">
            <v>6164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 t="str">
            <v>0790</v>
          </cell>
          <cell r="R412" t="str">
            <v>65000</v>
          </cell>
          <cell r="S412" t="str">
            <v>200212</v>
          </cell>
          <cell r="T412" t="str">
            <v>CA01</v>
          </cell>
          <cell r="U412">
            <v>66732</v>
          </cell>
          <cell r="V412" t="str">
            <v>LDB</v>
          </cell>
          <cell r="W412">
            <v>0</v>
          </cell>
          <cell r="Y412">
            <v>0</v>
          </cell>
          <cell r="Z412">
            <v>0</v>
          </cell>
          <cell r="AA412" t="str">
            <v>BCH</v>
          </cell>
          <cell r="AB412" t="str">
            <v>0011</v>
          </cell>
          <cell r="AC412" t="str">
            <v>WKS</v>
          </cell>
          <cell r="AE412" t="str">
            <v>JV#</v>
          </cell>
          <cell r="AF412" t="str">
            <v>1232</v>
          </cell>
          <cell r="AG412" t="str">
            <v>FRN</v>
          </cell>
          <cell r="AH412" t="str">
            <v>6164</v>
          </cell>
          <cell r="AI412" t="str">
            <v>RP#</v>
          </cell>
          <cell r="AJ412" t="str">
            <v>000</v>
          </cell>
          <cell r="AK412" t="str">
            <v>CTL</v>
          </cell>
          <cell r="AM412" t="str">
            <v>RF#</v>
          </cell>
          <cell r="AU412" t="str">
            <v>ACCRUAL OF OCT 02 CAPITAL</v>
          </cell>
          <cell r="AZ412" t="str">
            <v>FPL Fibernet</v>
          </cell>
        </row>
        <row r="413">
          <cell r="A413" t="str">
            <v>107100</v>
          </cell>
          <cell r="B413" t="str">
            <v>0312</v>
          </cell>
          <cell r="C413" t="str">
            <v>06080</v>
          </cell>
          <cell r="D413" t="str">
            <v>0FIBER</v>
          </cell>
          <cell r="E413" t="str">
            <v>312000</v>
          </cell>
          <cell r="F413" t="str">
            <v>0790</v>
          </cell>
          <cell r="G413" t="str">
            <v>65000</v>
          </cell>
          <cell r="H413" t="str">
            <v>A</v>
          </cell>
          <cell r="I413" t="str">
            <v>00000041</v>
          </cell>
          <cell r="J413">
            <v>63</v>
          </cell>
          <cell r="K413">
            <v>312</v>
          </cell>
          <cell r="L413">
            <v>6164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 t="str">
            <v>0790</v>
          </cell>
          <cell r="R413" t="str">
            <v>65000</v>
          </cell>
          <cell r="S413" t="str">
            <v>200212</v>
          </cell>
          <cell r="T413" t="str">
            <v>CA01</v>
          </cell>
          <cell r="U413">
            <v>-23044.39</v>
          </cell>
          <cell r="V413" t="str">
            <v>LDB</v>
          </cell>
          <cell r="W413">
            <v>0</v>
          </cell>
          <cell r="Y413">
            <v>0</v>
          </cell>
          <cell r="Z413">
            <v>0</v>
          </cell>
          <cell r="AA413" t="str">
            <v>BCH</v>
          </cell>
          <cell r="AB413" t="str">
            <v>0023</v>
          </cell>
          <cell r="AC413" t="str">
            <v>WKS</v>
          </cell>
          <cell r="AE413" t="str">
            <v>JV#</v>
          </cell>
          <cell r="AF413" t="str">
            <v>1232</v>
          </cell>
          <cell r="AG413" t="str">
            <v>FRN</v>
          </cell>
          <cell r="AH413" t="str">
            <v>6164</v>
          </cell>
          <cell r="AI413" t="str">
            <v>RP#</v>
          </cell>
          <cell r="AJ413" t="str">
            <v>000</v>
          </cell>
          <cell r="AK413" t="str">
            <v>CTL</v>
          </cell>
          <cell r="AM413" t="str">
            <v>RF#</v>
          </cell>
          <cell r="AU413" t="str">
            <v>TO PLACE IN SERVICE</v>
          </cell>
          <cell r="AZ413" t="str">
            <v>FPL Fibernet</v>
          </cell>
        </row>
        <row r="414">
          <cell r="A414" t="str">
            <v>107100</v>
          </cell>
          <cell r="B414" t="str">
            <v>0312</v>
          </cell>
          <cell r="C414" t="str">
            <v>06080</v>
          </cell>
          <cell r="D414" t="str">
            <v>0FIBER</v>
          </cell>
          <cell r="E414" t="str">
            <v>312000</v>
          </cell>
          <cell r="F414" t="str">
            <v>0803</v>
          </cell>
          <cell r="G414" t="str">
            <v>36000</v>
          </cell>
          <cell r="H414" t="str">
            <v>A</v>
          </cell>
          <cell r="I414" t="str">
            <v>00000041</v>
          </cell>
          <cell r="J414">
            <v>60</v>
          </cell>
          <cell r="K414">
            <v>312</v>
          </cell>
          <cell r="L414">
            <v>6164</v>
          </cell>
          <cell r="M414">
            <v>107</v>
          </cell>
          <cell r="N414">
            <v>10</v>
          </cell>
          <cell r="O414">
            <v>0</v>
          </cell>
          <cell r="P414">
            <v>107.1</v>
          </cell>
          <cell r="Q414" t="str">
            <v>0803</v>
          </cell>
          <cell r="R414" t="str">
            <v>36000</v>
          </cell>
          <cell r="S414" t="str">
            <v>200212</v>
          </cell>
          <cell r="T414" t="str">
            <v>PY42</v>
          </cell>
          <cell r="U414">
            <v>285.8</v>
          </cell>
          <cell r="V414" t="str">
            <v>LDB</v>
          </cell>
          <cell r="W414">
            <v>0</v>
          </cell>
          <cell r="X414" t="str">
            <v>SHR</v>
          </cell>
          <cell r="Y414">
            <v>8</v>
          </cell>
          <cell r="Z414">
            <v>8</v>
          </cell>
          <cell r="AA414" t="str">
            <v>PYP</v>
          </cell>
          <cell r="AB414" t="str">
            <v xml:space="preserve"> 0000026</v>
          </cell>
          <cell r="AC414" t="str">
            <v>PYL</v>
          </cell>
          <cell r="AD414" t="str">
            <v>004366</v>
          </cell>
          <cell r="AE414" t="str">
            <v>EMP</v>
          </cell>
          <cell r="AF414" t="str">
            <v>97355</v>
          </cell>
          <cell r="AG414" t="str">
            <v>JUL</v>
          </cell>
          <cell r="AH414" t="str">
            <v xml:space="preserve"> 000.00</v>
          </cell>
          <cell r="AI414" t="str">
            <v>BCH</v>
          </cell>
          <cell r="AJ414" t="str">
            <v>500</v>
          </cell>
          <cell r="AK414" t="str">
            <v>CLS</v>
          </cell>
          <cell r="AL414" t="str">
            <v>R431</v>
          </cell>
          <cell r="AM414" t="str">
            <v>DTA</v>
          </cell>
          <cell r="AN414" t="str">
            <v xml:space="preserve"> 00000000000.00</v>
          </cell>
          <cell r="AO414" t="str">
            <v>DTH</v>
          </cell>
          <cell r="AP414" t="str">
            <v xml:space="preserve"> 00000000000.00</v>
          </cell>
          <cell r="AV414" t="str">
            <v>000000000</v>
          </cell>
          <cell r="AW414" t="str">
            <v>000</v>
          </cell>
          <cell r="AX414" t="str">
            <v>00</v>
          </cell>
          <cell r="AY414" t="str">
            <v>0</v>
          </cell>
          <cell r="AZ414" t="str">
            <v>FPL Fibernet</v>
          </cell>
        </row>
        <row r="415">
          <cell r="A415" t="str">
            <v>107100</v>
          </cell>
          <cell r="B415" t="str">
            <v>0312</v>
          </cell>
          <cell r="C415" t="str">
            <v>06080</v>
          </cell>
          <cell r="D415" t="str">
            <v>0FIBER</v>
          </cell>
          <cell r="E415" t="str">
            <v>312000</v>
          </cell>
          <cell r="F415" t="str">
            <v>0790</v>
          </cell>
          <cell r="G415" t="str">
            <v>65000</v>
          </cell>
          <cell r="H415" t="str">
            <v>A</v>
          </cell>
          <cell r="I415" t="str">
            <v>00000041</v>
          </cell>
          <cell r="J415">
            <v>63</v>
          </cell>
          <cell r="K415">
            <v>312</v>
          </cell>
          <cell r="L415">
            <v>6166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 t="str">
            <v>0790</v>
          </cell>
          <cell r="R415" t="str">
            <v>65000</v>
          </cell>
          <cell r="S415" t="str">
            <v>200212</v>
          </cell>
          <cell r="T415" t="str">
            <v>CA01</v>
          </cell>
          <cell r="U415">
            <v>-411.45</v>
          </cell>
          <cell r="V415" t="str">
            <v>LDB</v>
          </cell>
          <cell r="W415">
            <v>0</v>
          </cell>
          <cell r="Y415">
            <v>0</v>
          </cell>
          <cell r="Z415">
            <v>0</v>
          </cell>
          <cell r="AA415" t="str">
            <v>BCH</v>
          </cell>
          <cell r="AB415" t="str">
            <v>0023</v>
          </cell>
          <cell r="AC415" t="str">
            <v>WKS</v>
          </cell>
          <cell r="AE415" t="str">
            <v>JV#</v>
          </cell>
          <cell r="AF415" t="str">
            <v>1232</v>
          </cell>
          <cell r="AG415" t="str">
            <v>FRN</v>
          </cell>
          <cell r="AH415" t="str">
            <v>6166</v>
          </cell>
          <cell r="AI415" t="str">
            <v>RP#</v>
          </cell>
          <cell r="AJ415" t="str">
            <v>000</v>
          </cell>
          <cell r="AK415" t="str">
            <v>CTL</v>
          </cell>
          <cell r="AM415" t="str">
            <v>RF#</v>
          </cell>
          <cell r="AU415" t="str">
            <v>TO PLACE IN SERVICE</v>
          </cell>
          <cell r="AZ415" t="str">
            <v>FPL Fibernet</v>
          </cell>
        </row>
        <row r="416">
          <cell r="A416" t="str">
            <v>107100</v>
          </cell>
          <cell r="B416" t="str">
            <v>0314</v>
          </cell>
          <cell r="C416" t="str">
            <v>06080</v>
          </cell>
          <cell r="D416" t="str">
            <v>0ELECT</v>
          </cell>
          <cell r="E416" t="str">
            <v>314000</v>
          </cell>
          <cell r="F416" t="str">
            <v>0790</v>
          </cell>
          <cell r="G416" t="str">
            <v>65000</v>
          </cell>
          <cell r="H416" t="str">
            <v>A</v>
          </cell>
          <cell r="I416" t="str">
            <v>00000041</v>
          </cell>
          <cell r="J416">
            <v>65</v>
          </cell>
          <cell r="K416">
            <v>314</v>
          </cell>
          <cell r="L416">
            <v>6170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 t="str">
            <v>0790</v>
          </cell>
          <cell r="R416" t="str">
            <v>65000</v>
          </cell>
          <cell r="S416" t="str">
            <v>200212</v>
          </cell>
          <cell r="T416" t="str">
            <v>CA01</v>
          </cell>
          <cell r="U416">
            <v>-47666.86</v>
          </cell>
          <cell r="V416" t="str">
            <v>LDB</v>
          </cell>
          <cell r="W416">
            <v>0</v>
          </cell>
          <cell r="Y416">
            <v>0</v>
          </cell>
          <cell r="Z416">
            <v>0</v>
          </cell>
          <cell r="AA416" t="str">
            <v>BCH</v>
          </cell>
          <cell r="AB416" t="str">
            <v>0023</v>
          </cell>
          <cell r="AC416" t="str">
            <v>WKS</v>
          </cell>
          <cell r="AE416" t="str">
            <v>JV#</v>
          </cell>
          <cell r="AF416" t="str">
            <v>1232</v>
          </cell>
          <cell r="AG416" t="str">
            <v>FRN</v>
          </cell>
          <cell r="AH416" t="str">
            <v>6170</v>
          </cell>
          <cell r="AI416" t="str">
            <v>RP#</v>
          </cell>
          <cell r="AJ416" t="str">
            <v>000</v>
          </cell>
          <cell r="AK416" t="str">
            <v>CTL</v>
          </cell>
          <cell r="AM416" t="str">
            <v>RF#</v>
          </cell>
          <cell r="AU416" t="str">
            <v>TO PLACE IN SERVICE</v>
          </cell>
          <cell r="AZ416" t="str">
            <v>FPL Fibernet</v>
          </cell>
        </row>
        <row r="417">
          <cell r="A417" t="str">
            <v>107100</v>
          </cell>
          <cell r="B417" t="str">
            <v>0385</v>
          </cell>
          <cell r="C417" t="str">
            <v>06080</v>
          </cell>
          <cell r="D417" t="str">
            <v>0FIBER</v>
          </cell>
          <cell r="E417" t="str">
            <v>385000</v>
          </cell>
          <cell r="F417" t="str">
            <v>0646</v>
          </cell>
          <cell r="G417" t="str">
            <v>52450</v>
          </cell>
          <cell r="H417" t="str">
            <v>A</v>
          </cell>
          <cell r="I417" t="str">
            <v>00000041</v>
          </cell>
          <cell r="J417">
            <v>60</v>
          </cell>
          <cell r="K417">
            <v>385</v>
          </cell>
          <cell r="L417">
            <v>6170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 t="str">
            <v>0646</v>
          </cell>
          <cell r="R417" t="str">
            <v>52450</v>
          </cell>
          <cell r="S417" t="str">
            <v>200212</v>
          </cell>
          <cell r="T417" t="str">
            <v>SA01</v>
          </cell>
          <cell r="U417">
            <v>275.20999999999998</v>
          </cell>
          <cell r="W417">
            <v>0</v>
          </cell>
          <cell r="Y417">
            <v>0</v>
          </cell>
          <cell r="Z417">
            <v>0</v>
          </cell>
          <cell r="AA417" t="str">
            <v>BCH</v>
          </cell>
          <cell r="AB417" t="str">
            <v>450002350</v>
          </cell>
          <cell r="AC417" t="str">
            <v>PO#</v>
          </cell>
          <cell r="AE417" t="str">
            <v>S/R</v>
          </cell>
          <cell r="AI417" t="str">
            <v>PYN</v>
          </cell>
          <cell r="AJ417" t="str">
            <v>DE ZAYAS J M</v>
          </cell>
          <cell r="AK417" t="str">
            <v>VND</v>
          </cell>
          <cell r="AL417" t="str">
            <v>589128454</v>
          </cell>
          <cell r="AM417" t="str">
            <v>FAC</v>
          </cell>
          <cell r="AN417" t="str">
            <v>000</v>
          </cell>
          <cell r="AQ417" t="str">
            <v>NVD</v>
          </cell>
          <cell r="AR417" t="str">
            <v>2002-12-</v>
          </cell>
          <cell r="AU417" t="str">
            <v>J DEZAYAS MILEAGE   DE ZAYAS J M        1900003315</v>
          </cell>
          <cell r="AV417" t="str">
            <v>WF-BATCH</v>
          </cell>
          <cell r="AW417" t="str">
            <v>000</v>
          </cell>
          <cell r="AX417" t="str">
            <v>00</v>
          </cell>
          <cell r="AY417" t="str">
            <v>0</v>
          </cell>
          <cell r="AZ417" t="str">
            <v>FPL Fibernet</v>
          </cell>
        </row>
        <row r="418">
          <cell r="A418" t="str">
            <v>107100</v>
          </cell>
          <cell r="B418" t="str">
            <v>0385</v>
          </cell>
          <cell r="C418" t="str">
            <v>06080</v>
          </cell>
          <cell r="D418" t="str">
            <v>0FIBER</v>
          </cell>
          <cell r="E418" t="str">
            <v>385000</v>
          </cell>
          <cell r="F418" t="str">
            <v>0901</v>
          </cell>
          <cell r="G418" t="str">
            <v>52450</v>
          </cell>
          <cell r="H418" t="str">
            <v>A</v>
          </cell>
          <cell r="I418" t="str">
            <v>00000041</v>
          </cell>
          <cell r="J418">
            <v>60</v>
          </cell>
          <cell r="K418">
            <v>385</v>
          </cell>
          <cell r="L418">
            <v>6170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 t="str">
            <v>0901</v>
          </cell>
          <cell r="R418" t="str">
            <v>52450</v>
          </cell>
          <cell r="S418" t="str">
            <v>200212</v>
          </cell>
          <cell r="T418" t="str">
            <v>SA01</v>
          </cell>
          <cell r="U418">
            <v>26</v>
          </cell>
          <cell r="W418">
            <v>0</v>
          </cell>
          <cell r="Y418">
            <v>0</v>
          </cell>
          <cell r="Z418">
            <v>0</v>
          </cell>
          <cell r="AA418" t="str">
            <v>BCH</v>
          </cell>
          <cell r="AB418" t="str">
            <v>450002350</v>
          </cell>
          <cell r="AC418" t="str">
            <v>PO#</v>
          </cell>
          <cell r="AE418" t="str">
            <v>S/R</v>
          </cell>
          <cell r="AI418" t="str">
            <v>PYN</v>
          </cell>
          <cell r="AJ418" t="str">
            <v>DE ZAYAS J M</v>
          </cell>
          <cell r="AK418" t="str">
            <v>VND</v>
          </cell>
          <cell r="AL418" t="str">
            <v>589128454</v>
          </cell>
          <cell r="AM418" t="str">
            <v>FAC</v>
          </cell>
          <cell r="AN418" t="str">
            <v>000</v>
          </cell>
          <cell r="AQ418" t="str">
            <v>NVD</v>
          </cell>
          <cell r="AR418" t="str">
            <v>2002-12-</v>
          </cell>
          <cell r="AU418" t="str">
            <v>J DEZAYAS MEALS     DE ZAYAS J M        1900003315</v>
          </cell>
          <cell r="AV418" t="str">
            <v>WF-BATCH</v>
          </cell>
          <cell r="AW418" t="str">
            <v>000</v>
          </cell>
          <cell r="AX418" t="str">
            <v>00</v>
          </cell>
          <cell r="AY418" t="str">
            <v>0</v>
          </cell>
          <cell r="AZ418" t="str">
            <v>FPL Fibernet</v>
          </cell>
        </row>
        <row r="419">
          <cell r="A419" t="str">
            <v>107100</v>
          </cell>
          <cell r="B419" t="str">
            <v>0312</v>
          </cell>
          <cell r="C419" t="str">
            <v>06075</v>
          </cell>
          <cell r="D419" t="str">
            <v>0FIBER</v>
          </cell>
          <cell r="E419" t="str">
            <v>312000</v>
          </cell>
          <cell r="F419" t="str">
            <v>0790</v>
          </cell>
          <cell r="G419" t="str">
            <v>65000</v>
          </cell>
          <cell r="H419" t="str">
            <v>A</v>
          </cell>
          <cell r="I419" t="str">
            <v>00000041</v>
          </cell>
          <cell r="J419">
            <v>63</v>
          </cell>
          <cell r="K419">
            <v>312</v>
          </cell>
          <cell r="L419">
            <v>6171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 t="str">
            <v>0790</v>
          </cell>
          <cell r="R419" t="str">
            <v>65000</v>
          </cell>
          <cell r="S419" t="str">
            <v>200212</v>
          </cell>
          <cell r="T419" t="str">
            <v>CA01</v>
          </cell>
          <cell r="U419">
            <v>2983.47</v>
          </cell>
          <cell r="V419" t="str">
            <v>LDB</v>
          </cell>
          <cell r="W419">
            <v>0</v>
          </cell>
          <cell r="Y419">
            <v>0</v>
          </cell>
          <cell r="Z419">
            <v>0</v>
          </cell>
          <cell r="AA419" t="str">
            <v>BCH</v>
          </cell>
          <cell r="AB419" t="str">
            <v>0015</v>
          </cell>
          <cell r="AC419" t="str">
            <v>WKS</v>
          </cell>
          <cell r="AE419" t="str">
            <v>JV#</v>
          </cell>
          <cell r="AF419" t="str">
            <v>1232</v>
          </cell>
          <cell r="AG419" t="str">
            <v>FRN</v>
          </cell>
          <cell r="AH419" t="str">
            <v>6171</v>
          </cell>
          <cell r="AI419" t="str">
            <v>RP#</v>
          </cell>
          <cell r="AJ419" t="str">
            <v>000</v>
          </cell>
          <cell r="AK419" t="str">
            <v>CTL</v>
          </cell>
          <cell r="AM419" t="str">
            <v>RF#</v>
          </cell>
          <cell r="AU419" t="str">
            <v>ACCRUAL OF DEC 02 CAPITAL</v>
          </cell>
          <cell r="AZ419" t="str">
            <v>FPL Fibernet</v>
          </cell>
        </row>
        <row r="420">
          <cell r="A420" t="str">
            <v>107100</v>
          </cell>
          <cell r="B420" t="str">
            <v>0385</v>
          </cell>
          <cell r="C420" t="str">
            <v>06075</v>
          </cell>
          <cell r="D420" t="str">
            <v>0FIBER</v>
          </cell>
          <cell r="E420" t="str">
            <v>385000</v>
          </cell>
          <cell r="F420" t="str">
            <v>0625</v>
          </cell>
          <cell r="G420" t="str">
            <v>52450</v>
          </cell>
          <cell r="H420" t="str">
            <v>A</v>
          </cell>
          <cell r="I420" t="str">
            <v>00000041</v>
          </cell>
          <cell r="J420">
            <v>60</v>
          </cell>
          <cell r="K420">
            <v>385</v>
          </cell>
          <cell r="L420">
            <v>6171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 t="str">
            <v>0625</v>
          </cell>
          <cell r="R420" t="str">
            <v>52450</v>
          </cell>
          <cell r="S420" t="str">
            <v>200212</v>
          </cell>
          <cell r="T420" t="str">
            <v>SA01</v>
          </cell>
          <cell r="U420">
            <v>1.5</v>
          </cell>
          <cell r="W420">
            <v>0</v>
          </cell>
          <cell r="Y420">
            <v>0</v>
          </cell>
          <cell r="Z420">
            <v>0</v>
          </cell>
          <cell r="AA420" t="str">
            <v>BCH</v>
          </cell>
          <cell r="AB420" t="str">
            <v>450002343</v>
          </cell>
          <cell r="AC420" t="str">
            <v>PO#</v>
          </cell>
          <cell r="AE420" t="str">
            <v>S/R</v>
          </cell>
          <cell r="AI420" t="str">
            <v>PYN</v>
          </cell>
          <cell r="AJ420" t="str">
            <v>WINSLOW D B</v>
          </cell>
          <cell r="AK420" t="str">
            <v>VND</v>
          </cell>
          <cell r="AL420" t="str">
            <v>063446869</v>
          </cell>
          <cell r="AM420" t="str">
            <v>FAC</v>
          </cell>
          <cell r="AN420" t="str">
            <v>000</v>
          </cell>
          <cell r="AQ420" t="str">
            <v>NVD</v>
          </cell>
          <cell r="AR420" t="str">
            <v>2002-12-</v>
          </cell>
          <cell r="AU420" t="str">
            <v>D WINSLOW MISC      WINSLOW D B         1900003294</v>
          </cell>
          <cell r="AV420" t="str">
            <v>WF-BATCH</v>
          </cell>
          <cell r="AW420" t="str">
            <v>000</v>
          </cell>
          <cell r="AX420" t="str">
            <v>00</v>
          </cell>
          <cell r="AY420" t="str">
            <v>0</v>
          </cell>
          <cell r="AZ420" t="str">
            <v>FPL Fibernet</v>
          </cell>
        </row>
        <row r="421">
          <cell r="A421" t="str">
            <v>107100</v>
          </cell>
          <cell r="B421" t="str">
            <v>0385</v>
          </cell>
          <cell r="C421" t="str">
            <v>06075</v>
          </cell>
          <cell r="D421" t="str">
            <v>0FIBER</v>
          </cell>
          <cell r="E421" t="str">
            <v>385000</v>
          </cell>
          <cell r="F421" t="str">
            <v>0646</v>
          </cell>
          <cell r="G421" t="str">
            <v>52450</v>
          </cell>
          <cell r="H421" t="str">
            <v>A</v>
          </cell>
          <cell r="I421" t="str">
            <v>00000041</v>
          </cell>
          <cell r="J421">
            <v>60</v>
          </cell>
          <cell r="K421">
            <v>385</v>
          </cell>
          <cell r="L421">
            <v>6171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 t="str">
            <v>0646</v>
          </cell>
          <cell r="R421" t="str">
            <v>52450</v>
          </cell>
          <cell r="S421" t="str">
            <v>200212</v>
          </cell>
          <cell r="T421" t="str">
            <v>SA01</v>
          </cell>
          <cell r="U421">
            <v>14.6</v>
          </cell>
          <cell r="W421">
            <v>0</v>
          </cell>
          <cell r="Y421">
            <v>0</v>
          </cell>
          <cell r="Z421">
            <v>0</v>
          </cell>
          <cell r="AA421" t="str">
            <v>BCH</v>
          </cell>
          <cell r="AB421" t="str">
            <v>450002343</v>
          </cell>
          <cell r="AC421" t="str">
            <v>PO#</v>
          </cell>
          <cell r="AE421" t="str">
            <v>S/R</v>
          </cell>
          <cell r="AI421" t="str">
            <v>PYN</v>
          </cell>
          <cell r="AJ421" t="str">
            <v>WINSLOW D B</v>
          </cell>
          <cell r="AK421" t="str">
            <v>VND</v>
          </cell>
          <cell r="AL421" t="str">
            <v>063446869</v>
          </cell>
          <cell r="AM421" t="str">
            <v>FAC</v>
          </cell>
          <cell r="AN421" t="str">
            <v>000</v>
          </cell>
          <cell r="AQ421" t="str">
            <v>NVD</v>
          </cell>
          <cell r="AR421" t="str">
            <v>2002-12-</v>
          </cell>
          <cell r="AU421" t="str">
            <v>D WINSLOW MILEAGE   WINSLOW D B         1900003294</v>
          </cell>
          <cell r="AV421" t="str">
            <v>WF-BATCH</v>
          </cell>
          <cell r="AW421" t="str">
            <v>000</v>
          </cell>
          <cell r="AX421" t="str">
            <v>00</v>
          </cell>
          <cell r="AY421" t="str">
            <v>0</v>
          </cell>
          <cell r="AZ421" t="str">
            <v>FPL Fibernet</v>
          </cell>
        </row>
        <row r="422">
          <cell r="A422" t="str">
            <v>107100</v>
          </cell>
          <cell r="B422" t="str">
            <v>0312</v>
          </cell>
          <cell r="C422" t="str">
            <v>06080</v>
          </cell>
          <cell r="D422" t="str">
            <v>0ELECT</v>
          </cell>
          <cell r="E422" t="str">
            <v>312000</v>
          </cell>
          <cell r="F422" t="str">
            <v>0813</v>
          </cell>
          <cell r="G422" t="str">
            <v>50000</v>
          </cell>
          <cell r="H422" t="str">
            <v>A</v>
          </cell>
          <cell r="I422" t="str">
            <v>00000041</v>
          </cell>
          <cell r="J422">
            <v>66</v>
          </cell>
          <cell r="K422">
            <v>312</v>
          </cell>
          <cell r="L422">
            <v>6172</v>
          </cell>
          <cell r="M422">
            <v>0</v>
          </cell>
          <cell r="N422">
            <v>0</v>
          </cell>
          <cell r="O422">
            <v>1</v>
          </cell>
          <cell r="P422">
            <v>1E-3</v>
          </cell>
          <cell r="Q422" t="str">
            <v>0813</v>
          </cell>
          <cell r="R422" t="str">
            <v>50000</v>
          </cell>
          <cell r="S422" t="str">
            <v>200212</v>
          </cell>
          <cell r="T422" t="str">
            <v>CA01</v>
          </cell>
          <cell r="U422">
            <v>13281</v>
          </cell>
          <cell r="W422">
            <v>0</v>
          </cell>
          <cell r="Y422">
            <v>0</v>
          </cell>
          <cell r="Z422">
            <v>0</v>
          </cell>
          <cell r="AA422" t="str">
            <v>BCH</v>
          </cell>
          <cell r="AB422" t="str">
            <v>0020002</v>
          </cell>
          <cell r="AI422" t="str">
            <v>CV#</v>
          </cell>
          <cell r="AJ422" t="str">
            <v>9998</v>
          </cell>
          <cell r="AQ422" t="str">
            <v>NVD</v>
          </cell>
          <cell r="AU422" t="str">
            <v>ADC TELECOMMUNICATIONS</v>
          </cell>
          <cell r="AZ422" t="str">
            <v>FPL Fibernet</v>
          </cell>
        </row>
        <row r="423">
          <cell r="A423" t="str">
            <v>107100</v>
          </cell>
          <cell r="B423" t="str">
            <v>0312</v>
          </cell>
          <cell r="C423" t="str">
            <v>06080</v>
          </cell>
          <cell r="D423" t="str">
            <v>0ELECT</v>
          </cell>
          <cell r="E423" t="str">
            <v>312000</v>
          </cell>
          <cell r="F423" t="str">
            <v>0675</v>
          </cell>
          <cell r="G423" t="str">
            <v>52450</v>
          </cell>
          <cell r="H423" t="str">
            <v>A</v>
          </cell>
          <cell r="I423" t="str">
            <v>00000041</v>
          </cell>
          <cell r="J423">
            <v>65</v>
          </cell>
          <cell r="K423">
            <v>312</v>
          </cell>
          <cell r="L423">
            <v>6173</v>
          </cell>
          <cell r="M423">
            <v>398</v>
          </cell>
          <cell r="N423">
            <v>0</v>
          </cell>
          <cell r="O423">
            <v>1</v>
          </cell>
          <cell r="P423">
            <v>398.00099999999998</v>
          </cell>
          <cell r="Q423" t="str">
            <v>0675</v>
          </cell>
          <cell r="R423" t="str">
            <v>52450</v>
          </cell>
          <cell r="S423" t="str">
            <v>200212</v>
          </cell>
          <cell r="T423" t="str">
            <v>SA01</v>
          </cell>
          <cell r="U423">
            <v>58.43</v>
          </cell>
          <cell r="W423">
            <v>0</v>
          </cell>
          <cell r="Y423">
            <v>0</v>
          </cell>
          <cell r="Z423">
            <v>0</v>
          </cell>
          <cell r="AA423" t="str">
            <v>BCH</v>
          </cell>
          <cell r="AB423" t="str">
            <v>450002343</v>
          </cell>
          <cell r="AC423" t="str">
            <v>PO#</v>
          </cell>
          <cell r="AE423" t="str">
            <v>S/R</v>
          </cell>
          <cell r="AI423" t="str">
            <v>PYN</v>
          </cell>
          <cell r="AJ423" t="str">
            <v>FEDERAL EXPRESS CORP</v>
          </cell>
          <cell r="AK423" t="str">
            <v>VND</v>
          </cell>
          <cell r="AL423" t="str">
            <v>710427007</v>
          </cell>
          <cell r="AM423" t="str">
            <v>FAC</v>
          </cell>
          <cell r="AN423" t="str">
            <v>000</v>
          </cell>
          <cell r="AQ423" t="str">
            <v>NVD</v>
          </cell>
          <cell r="AR423" t="str">
            <v>2002-09-</v>
          </cell>
          <cell r="AU423" t="str">
            <v>5-086-72525         FEDERAL EXPRESS CORP1900003298</v>
          </cell>
          <cell r="AV423" t="str">
            <v>WF-BATCH</v>
          </cell>
          <cell r="AW423" t="str">
            <v>000</v>
          </cell>
          <cell r="AX423" t="str">
            <v>00</v>
          </cell>
          <cell r="AY423" t="str">
            <v>0</v>
          </cell>
          <cell r="AZ423" t="str">
            <v>FPL Fibernet</v>
          </cell>
        </row>
        <row r="424">
          <cell r="A424" t="str">
            <v>107100</v>
          </cell>
          <cell r="B424" t="str">
            <v>0312</v>
          </cell>
          <cell r="C424" t="str">
            <v>06080</v>
          </cell>
          <cell r="D424" t="str">
            <v>0ELECT</v>
          </cell>
          <cell r="E424" t="str">
            <v>312000</v>
          </cell>
          <cell r="F424" t="str">
            <v>0790</v>
          </cell>
          <cell r="G424" t="str">
            <v>65000</v>
          </cell>
          <cell r="H424" t="str">
            <v>A</v>
          </cell>
          <cell r="I424" t="str">
            <v>00000041</v>
          </cell>
          <cell r="J424">
            <v>65</v>
          </cell>
          <cell r="K424">
            <v>312</v>
          </cell>
          <cell r="L424">
            <v>6173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 t="str">
            <v>0790</v>
          </cell>
          <cell r="R424" t="str">
            <v>65000</v>
          </cell>
          <cell r="S424" t="str">
            <v>200212</v>
          </cell>
          <cell r="T424" t="str">
            <v>CA01</v>
          </cell>
          <cell r="U424">
            <v>-294437.18</v>
          </cell>
          <cell r="V424" t="str">
            <v>LDB</v>
          </cell>
          <cell r="W424">
            <v>0</v>
          </cell>
          <cell r="Y424">
            <v>0</v>
          </cell>
          <cell r="Z424">
            <v>0</v>
          </cell>
          <cell r="AA424" t="str">
            <v>BCH</v>
          </cell>
          <cell r="AB424" t="str">
            <v>0023</v>
          </cell>
          <cell r="AC424" t="str">
            <v>WKS</v>
          </cell>
          <cell r="AE424" t="str">
            <v>JV#</v>
          </cell>
          <cell r="AF424" t="str">
            <v>1232</v>
          </cell>
          <cell r="AG424" t="str">
            <v>FRN</v>
          </cell>
          <cell r="AH424" t="str">
            <v>6173</v>
          </cell>
          <cell r="AI424" t="str">
            <v>RP#</v>
          </cell>
          <cell r="AJ424" t="str">
            <v>000</v>
          </cell>
          <cell r="AK424" t="str">
            <v>CTL</v>
          </cell>
          <cell r="AM424" t="str">
            <v>RF#</v>
          </cell>
          <cell r="AU424" t="str">
            <v>TO PLACE IN SERVICE</v>
          </cell>
          <cell r="AZ424" t="str">
            <v>FPL Fibernet</v>
          </cell>
        </row>
        <row r="425">
          <cell r="A425" t="str">
            <v>107100</v>
          </cell>
          <cell r="B425" t="str">
            <v>0312</v>
          </cell>
          <cell r="C425" t="str">
            <v>06080</v>
          </cell>
          <cell r="D425" t="str">
            <v>0FIBER</v>
          </cell>
          <cell r="E425" t="str">
            <v>312000</v>
          </cell>
          <cell r="F425" t="str">
            <v>0790</v>
          </cell>
          <cell r="G425" t="str">
            <v>65000</v>
          </cell>
          <cell r="H425" t="str">
            <v>A</v>
          </cell>
          <cell r="I425" t="str">
            <v>00000041</v>
          </cell>
          <cell r="J425">
            <v>63</v>
          </cell>
          <cell r="K425">
            <v>312</v>
          </cell>
          <cell r="L425">
            <v>6173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 t="str">
            <v>0790</v>
          </cell>
          <cell r="R425" t="str">
            <v>65000</v>
          </cell>
          <cell r="S425" t="str">
            <v>200212</v>
          </cell>
          <cell r="T425" t="str">
            <v>CA01</v>
          </cell>
          <cell r="U425">
            <v>-5330</v>
          </cell>
          <cell r="V425" t="str">
            <v>LDB</v>
          </cell>
          <cell r="W425">
            <v>0</v>
          </cell>
          <cell r="Y425">
            <v>0</v>
          </cell>
          <cell r="Z425">
            <v>0</v>
          </cell>
          <cell r="AA425" t="str">
            <v>BCH</v>
          </cell>
          <cell r="AB425" t="str">
            <v>0023</v>
          </cell>
          <cell r="AC425" t="str">
            <v>WKS</v>
          </cell>
          <cell r="AE425" t="str">
            <v>JV#</v>
          </cell>
          <cell r="AF425" t="str">
            <v>1232</v>
          </cell>
          <cell r="AG425" t="str">
            <v>FRN</v>
          </cell>
          <cell r="AH425" t="str">
            <v>6173</v>
          </cell>
          <cell r="AI425" t="str">
            <v>RP#</v>
          </cell>
          <cell r="AJ425" t="str">
            <v>000</v>
          </cell>
          <cell r="AK425" t="str">
            <v>CTL</v>
          </cell>
          <cell r="AM425" t="str">
            <v>RF#</v>
          </cell>
          <cell r="AU425" t="str">
            <v>TO PLACE IN SERVICE</v>
          </cell>
          <cell r="AZ425" t="str">
            <v>FPL Fibernet</v>
          </cell>
        </row>
        <row r="426">
          <cell r="A426" t="str">
            <v>107100</v>
          </cell>
          <cell r="B426" t="str">
            <v>0312</v>
          </cell>
          <cell r="C426" t="str">
            <v>06080</v>
          </cell>
          <cell r="D426" t="str">
            <v>0ELECT</v>
          </cell>
          <cell r="E426" t="str">
            <v>312000</v>
          </cell>
          <cell r="F426" t="str">
            <v>0675</v>
          </cell>
          <cell r="G426" t="str">
            <v>52450</v>
          </cell>
          <cell r="H426" t="str">
            <v>A</v>
          </cell>
          <cell r="I426" t="str">
            <v>00000041</v>
          </cell>
          <cell r="J426">
            <v>65</v>
          </cell>
          <cell r="K426">
            <v>312</v>
          </cell>
          <cell r="L426">
            <v>6174</v>
          </cell>
          <cell r="M426">
            <v>398</v>
          </cell>
          <cell r="N426">
            <v>0</v>
          </cell>
          <cell r="O426">
            <v>1</v>
          </cell>
          <cell r="P426">
            <v>398.00099999999998</v>
          </cell>
          <cell r="Q426" t="str">
            <v>0675</v>
          </cell>
          <cell r="R426" t="str">
            <v>52450</v>
          </cell>
          <cell r="S426" t="str">
            <v>200212</v>
          </cell>
          <cell r="T426" t="str">
            <v>SA01</v>
          </cell>
          <cell r="U426">
            <v>3.43</v>
          </cell>
          <cell r="W426">
            <v>0</v>
          </cell>
          <cell r="Y426">
            <v>0</v>
          </cell>
          <cell r="Z426">
            <v>0</v>
          </cell>
          <cell r="AA426" t="str">
            <v>BCH</v>
          </cell>
          <cell r="AB426" t="str">
            <v>450002346</v>
          </cell>
          <cell r="AC426" t="str">
            <v>PO#</v>
          </cell>
          <cell r="AE426" t="str">
            <v>S/R</v>
          </cell>
          <cell r="AI426" t="str">
            <v>PYN</v>
          </cell>
          <cell r="AJ426" t="str">
            <v>UNITED PARCEL SVC OF AMER</v>
          </cell>
          <cell r="AK426" t="str">
            <v>VND</v>
          </cell>
          <cell r="AL426" t="str">
            <v>362407381</v>
          </cell>
          <cell r="AM426" t="str">
            <v>FAC</v>
          </cell>
          <cell r="AN426" t="str">
            <v>000</v>
          </cell>
          <cell r="AQ426" t="str">
            <v>NVD</v>
          </cell>
          <cell r="AR426" t="str">
            <v>2002-10-</v>
          </cell>
          <cell r="AU426" t="str">
            <v>0000R454V3422       UNITED PARCEL SVC OF1900003308</v>
          </cell>
          <cell r="AV426" t="str">
            <v>WF-BATCH</v>
          </cell>
          <cell r="AW426" t="str">
            <v>000</v>
          </cell>
          <cell r="AX426" t="str">
            <v>00</v>
          </cell>
          <cell r="AY426" t="str">
            <v>0</v>
          </cell>
          <cell r="AZ426" t="str">
            <v>FPL Fibernet</v>
          </cell>
        </row>
        <row r="427">
          <cell r="A427" t="str">
            <v>107100</v>
          </cell>
          <cell r="B427" t="str">
            <v>0312</v>
          </cell>
          <cell r="C427" t="str">
            <v>06080</v>
          </cell>
          <cell r="D427" t="str">
            <v>0ELECT</v>
          </cell>
          <cell r="E427" t="str">
            <v>312000</v>
          </cell>
          <cell r="F427" t="str">
            <v>0676</v>
          </cell>
          <cell r="G427" t="str">
            <v>12450</v>
          </cell>
          <cell r="H427" t="str">
            <v>A</v>
          </cell>
          <cell r="I427" t="str">
            <v>00000041</v>
          </cell>
          <cell r="J427">
            <v>65</v>
          </cell>
          <cell r="K427">
            <v>312</v>
          </cell>
          <cell r="L427">
            <v>6174</v>
          </cell>
          <cell r="M427">
            <v>398</v>
          </cell>
          <cell r="N427">
            <v>0</v>
          </cell>
          <cell r="O427">
            <v>1</v>
          </cell>
          <cell r="P427">
            <v>398.00099999999998</v>
          </cell>
          <cell r="Q427" t="str">
            <v>0676</v>
          </cell>
          <cell r="R427" t="str">
            <v>12450</v>
          </cell>
          <cell r="S427" t="str">
            <v>200212</v>
          </cell>
          <cell r="T427" t="str">
            <v>SA01</v>
          </cell>
          <cell r="U427">
            <v>-4446.7</v>
          </cell>
          <cell r="V427" t="str">
            <v>LDB</v>
          </cell>
          <cell r="W427">
            <v>0</v>
          </cell>
          <cell r="Y427">
            <v>0</v>
          </cell>
          <cell r="Z427">
            <v>-2</v>
          </cell>
          <cell r="AA427" t="str">
            <v>MS#</v>
          </cell>
          <cell r="AB427" t="str">
            <v xml:space="preserve">   998014621</v>
          </cell>
          <cell r="AC427" t="str">
            <v>BCH</v>
          </cell>
          <cell r="AD427" t="str">
            <v>013520</v>
          </cell>
          <cell r="AE427" t="str">
            <v>TML</v>
          </cell>
          <cell r="AF427" t="str">
            <v>12023</v>
          </cell>
          <cell r="AG427" t="str">
            <v>SRL</v>
          </cell>
          <cell r="AH427" t="str">
            <v>0368</v>
          </cell>
          <cell r="AI427" t="str">
            <v>DLV</v>
          </cell>
          <cell r="AJ427" t="str">
            <v>000</v>
          </cell>
          <cell r="AK427" t="str">
            <v>REL</v>
          </cell>
          <cell r="AL427" t="str">
            <v>000</v>
          </cell>
          <cell r="AM427" t="str">
            <v>LN#</v>
          </cell>
          <cell r="AO427" t="str">
            <v>UOI</v>
          </cell>
          <cell r="AP427" t="str">
            <v>EA</v>
          </cell>
          <cell r="AU427" t="str">
            <v>0</v>
          </cell>
          <cell r="AW427" t="str">
            <v>000</v>
          </cell>
          <cell r="AX427" t="str">
            <v>00</v>
          </cell>
          <cell r="AY427" t="str">
            <v>0</v>
          </cell>
          <cell r="AZ427" t="str">
            <v>FPL Fibernet</v>
          </cell>
        </row>
        <row r="428">
          <cell r="A428" t="str">
            <v>107100</v>
          </cell>
          <cell r="B428" t="str">
            <v>0312</v>
          </cell>
          <cell r="C428" t="str">
            <v>06080</v>
          </cell>
          <cell r="D428" t="str">
            <v>0ELECT</v>
          </cell>
          <cell r="E428" t="str">
            <v>312000</v>
          </cell>
          <cell r="F428" t="str">
            <v>0676</v>
          </cell>
          <cell r="G428" t="str">
            <v>12450</v>
          </cell>
          <cell r="H428" t="str">
            <v>A</v>
          </cell>
          <cell r="I428" t="str">
            <v>00000041</v>
          </cell>
          <cell r="J428">
            <v>65</v>
          </cell>
          <cell r="K428">
            <v>312</v>
          </cell>
          <cell r="L428">
            <v>6174</v>
          </cell>
          <cell r="M428">
            <v>398</v>
          </cell>
          <cell r="N428">
            <v>0</v>
          </cell>
          <cell r="O428">
            <v>1</v>
          </cell>
          <cell r="P428">
            <v>398.00099999999998</v>
          </cell>
          <cell r="Q428" t="str">
            <v>0676</v>
          </cell>
          <cell r="R428" t="str">
            <v>12450</v>
          </cell>
          <cell r="S428" t="str">
            <v>200212</v>
          </cell>
          <cell r="T428" t="str">
            <v>SA01</v>
          </cell>
          <cell r="U428">
            <v>-13699.92</v>
          </cell>
          <cell r="V428" t="str">
            <v>LDB</v>
          </cell>
          <cell r="W428">
            <v>0</v>
          </cell>
          <cell r="Y428">
            <v>0</v>
          </cell>
          <cell r="Z428">
            <v>-2</v>
          </cell>
          <cell r="AA428" t="str">
            <v>MS#</v>
          </cell>
          <cell r="AB428" t="str">
            <v xml:space="preserve">   998014514</v>
          </cell>
          <cell r="AC428" t="str">
            <v>BCH</v>
          </cell>
          <cell r="AD428" t="str">
            <v>017207</v>
          </cell>
          <cell r="AE428" t="str">
            <v>TML</v>
          </cell>
          <cell r="AF428" t="str">
            <v>12018</v>
          </cell>
          <cell r="AG428" t="str">
            <v>SRL</v>
          </cell>
          <cell r="AH428" t="str">
            <v>0368</v>
          </cell>
          <cell r="AI428" t="str">
            <v>DLV</v>
          </cell>
          <cell r="AJ428" t="str">
            <v>000</v>
          </cell>
          <cell r="AK428" t="str">
            <v>REL</v>
          </cell>
          <cell r="AL428" t="str">
            <v>000</v>
          </cell>
          <cell r="AM428" t="str">
            <v>LN#</v>
          </cell>
          <cell r="AO428" t="str">
            <v>UOI</v>
          </cell>
          <cell r="AP428" t="str">
            <v>EA</v>
          </cell>
          <cell r="AU428" t="str">
            <v>0</v>
          </cell>
          <cell r="AW428" t="str">
            <v>000</v>
          </cell>
          <cell r="AX428" t="str">
            <v>00</v>
          </cell>
          <cell r="AY428" t="str">
            <v>0</v>
          </cell>
          <cell r="AZ428" t="str">
            <v>FPL Fibernet</v>
          </cell>
        </row>
        <row r="429">
          <cell r="A429" t="str">
            <v>107100</v>
          </cell>
          <cell r="B429" t="str">
            <v>0312</v>
          </cell>
          <cell r="C429" t="str">
            <v>06080</v>
          </cell>
          <cell r="D429" t="str">
            <v>0ELECT</v>
          </cell>
          <cell r="E429" t="str">
            <v>312000</v>
          </cell>
          <cell r="F429" t="str">
            <v>0790</v>
          </cell>
          <cell r="G429" t="str">
            <v>65000</v>
          </cell>
          <cell r="H429" t="str">
            <v>A</v>
          </cell>
          <cell r="I429" t="str">
            <v>00000041</v>
          </cell>
          <cell r="J429">
            <v>70</v>
          </cell>
          <cell r="K429">
            <v>312</v>
          </cell>
          <cell r="L429">
            <v>6174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0790</v>
          </cell>
          <cell r="R429" t="str">
            <v>65000</v>
          </cell>
          <cell r="S429" t="str">
            <v>200212</v>
          </cell>
          <cell r="T429" t="str">
            <v>CA01</v>
          </cell>
          <cell r="U429">
            <v>-40007.129999999997</v>
          </cell>
          <cell r="V429" t="str">
            <v>LDB</v>
          </cell>
          <cell r="W429">
            <v>0</v>
          </cell>
          <cell r="Y429">
            <v>0</v>
          </cell>
          <cell r="Z429">
            <v>0</v>
          </cell>
          <cell r="AA429" t="str">
            <v>BCH</v>
          </cell>
          <cell r="AB429" t="str">
            <v>0023</v>
          </cell>
          <cell r="AC429" t="str">
            <v>WKS</v>
          </cell>
          <cell r="AE429" t="str">
            <v>JV#</v>
          </cell>
          <cell r="AF429" t="str">
            <v>1232</v>
          </cell>
          <cell r="AG429" t="str">
            <v>FRN</v>
          </cell>
          <cell r="AH429" t="str">
            <v>6174</v>
          </cell>
          <cell r="AI429" t="str">
            <v>RP#</v>
          </cell>
          <cell r="AJ429" t="str">
            <v>000</v>
          </cell>
          <cell r="AK429" t="str">
            <v>CTL</v>
          </cell>
          <cell r="AM429" t="str">
            <v>RF#</v>
          </cell>
          <cell r="AU429" t="str">
            <v>TO PLACE IN SERVICE</v>
          </cell>
          <cell r="AZ429" t="str">
            <v>FPL Fibernet</v>
          </cell>
        </row>
        <row r="430">
          <cell r="A430" t="str">
            <v>107100</v>
          </cell>
          <cell r="B430" t="str">
            <v>0312</v>
          </cell>
          <cell r="C430" t="str">
            <v>06080</v>
          </cell>
          <cell r="D430" t="str">
            <v>0ELECT</v>
          </cell>
          <cell r="E430" t="str">
            <v>312000</v>
          </cell>
          <cell r="F430" t="str">
            <v>0790</v>
          </cell>
          <cell r="G430" t="str">
            <v>65000</v>
          </cell>
          <cell r="H430" t="str">
            <v>A</v>
          </cell>
          <cell r="I430" t="str">
            <v>00000041</v>
          </cell>
          <cell r="J430">
            <v>70</v>
          </cell>
          <cell r="K430">
            <v>312</v>
          </cell>
          <cell r="L430">
            <v>6174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 t="str">
            <v>0790</v>
          </cell>
          <cell r="R430" t="str">
            <v>65000</v>
          </cell>
          <cell r="S430" t="str">
            <v>200212</v>
          </cell>
          <cell r="T430" t="str">
            <v>CA01</v>
          </cell>
          <cell r="U430">
            <v>-62815.72</v>
          </cell>
          <cell r="V430" t="str">
            <v>LDB</v>
          </cell>
          <cell r="W430">
            <v>0</v>
          </cell>
          <cell r="Y430">
            <v>0</v>
          </cell>
          <cell r="Z430">
            <v>0</v>
          </cell>
          <cell r="AA430" t="str">
            <v>BCH</v>
          </cell>
          <cell r="AB430" t="str">
            <v>0023</v>
          </cell>
          <cell r="AC430" t="str">
            <v>WKS</v>
          </cell>
          <cell r="AE430" t="str">
            <v>JV#</v>
          </cell>
          <cell r="AF430" t="str">
            <v>1232</v>
          </cell>
          <cell r="AG430" t="str">
            <v>FRN</v>
          </cell>
          <cell r="AH430" t="str">
            <v>6174</v>
          </cell>
          <cell r="AI430" t="str">
            <v>RP#</v>
          </cell>
          <cell r="AJ430" t="str">
            <v>000</v>
          </cell>
          <cell r="AK430" t="str">
            <v>CTL</v>
          </cell>
          <cell r="AM430" t="str">
            <v>RF#</v>
          </cell>
          <cell r="AU430" t="str">
            <v>TO PLACE IN SERVICE</v>
          </cell>
          <cell r="AZ430" t="str">
            <v>FPL Fibernet</v>
          </cell>
        </row>
        <row r="431">
          <cell r="A431" t="str">
            <v>107100</v>
          </cell>
          <cell r="B431" t="str">
            <v>0312</v>
          </cell>
          <cell r="C431" t="str">
            <v>06080</v>
          </cell>
          <cell r="D431" t="str">
            <v>0ELECT</v>
          </cell>
          <cell r="E431" t="str">
            <v>312000</v>
          </cell>
          <cell r="F431" t="str">
            <v>0803</v>
          </cell>
          <cell r="G431" t="str">
            <v>36000</v>
          </cell>
          <cell r="H431" t="str">
            <v>A</v>
          </cell>
          <cell r="I431" t="str">
            <v>00000041</v>
          </cell>
          <cell r="J431">
            <v>66</v>
          </cell>
          <cell r="K431">
            <v>312</v>
          </cell>
          <cell r="L431">
            <v>6174</v>
          </cell>
          <cell r="M431">
            <v>107</v>
          </cell>
          <cell r="N431">
            <v>10</v>
          </cell>
          <cell r="O431">
            <v>0</v>
          </cell>
          <cell r="P431">
            <v>107.1</v>
          </cell>
          <cell r="Q431" t="str">
            <v>0803</v>
          </cell>
          <cell r="R431" t="str">
            <v>36000</v>
          </cell>
          <cell r="S431" t="str">
            <v>200212</v>
          </cell>
          <cell r="T431" t="str">
            <v>PY42</v>
          </cell>
          <cell r="U431">
            <v>285.8</v>
          </cell>
          <cell r="V431" t="str">
            <v>LDB</v>
          </cell>
          <cell r="W431">
            <v>0</v>
          </cell>
          <cell r="X431" t="str">
            <v>SHR</v>
          </cell>
          <cell r="Y431">
            <v>8</v>
          </cell>
          <cell r="Z431">
            <v>8</v>
          </cell>
          <cell r="AA431" t="str">
            <v>PYP</v>
          </cell>
          <cell r="AB431" t="str">
            <v xml:space="preserve"> 0000026</v>
          </cell>
          <cell r="AC431" t="str">
            <v>PYL</v>
          </cell>
          <cell r="AD431" t="str">
            <v>004366</v>
          </cell>
          <cell r="AE431" t="str">
            <v>EMP</v>
          </cell>
          <cell r="AF431" t="str">
            <v>96418</v>
          </cell>
          <cell r="AG431" t="str">
            <v>JUL</v>
          </cell>
          <cell r="AH431" t="str">
            <v xml:space="preserve"> 000.00</v>
          </cell>
          <cell r="AI431" t="str">
            <v>BCH</v>
          </cell>
          <cell r="AJ431" t="str">
            <v>500</v>
          </cell>
          <cell r="AK431" t="str">
            <v>CLS</v>
          </cell>
          <cell r="AL431" t="str">
            <v>R431</v>
          </cell>
          <cell r="AM431" t="str">
            <v>DTA</v>
          </cell>
          <cell r="AN431" t="str">
            <v xml:space="preserve"> 00000000000.00</v>
          </cell>
          <cell r="AO431" t="str">
            <v>DTH</v>
          </cell>
          <cell r="AP431" t="str">
            <v xml:space="preserve"> 00000000000.00</v>
          </cell>
          <cell r="AV431" t="str">
            <v>000000000</v>
          </cell>
          <cell r="AW431" t="str">
            <v>000</v>
          </cell>
          <cell r="AX431" t="str">
            <v>00</v>
          </cell>
          <cell r="AY431" t="str">
            <v>0</v>
          </cell>
          <cell r="AZ431" t="str">
            <v>FPL Fibernet</v>
          </cell>
        </row>
        <row r="432">
          <cell r="A432" t="str">
            <v>107100</v>
          </cell>
          <cell r="B432" t="str">
            <v>0312</v>
          </cell>
          <cell r="C432" t="str">
            <v>06080</v>
          </cell>
          <cell r="D432" t="str">
            <v>0ELECT</v>
          </cell>
          <cell r="E432" t="str">
            <v>312000</v>
          </cell>
          <cell r="F432" t="str">
            <v>0812</v>
          </cell>
          <cell r="G432" t="str">
            <v>51450</v>
          </cell>
          <cell r="H432" t="str">
            <v>A</v>
          </cell>
          <cell r="I432" t="str">
            <v>00000041</v>
          </cell>
          <cell r="J432">
            <v>67</v>
          </cell>
          <cell r="K432">
            <v>312</v>
          </cell>
          <cell r="L432">
            <v>6174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 t="str">
            <v>0812</v>
          </cell>
          <cell r="R432" t="str">
            <v>51450</v>
          </cell>
          <cell r="S432" t="str">
            <v>200212</v>
          </cell>
          <cell r="T432" t="str">
            <v>SA01</v>
          </cell>
          <cell r="U432">
            <v>4603.47</v>
          </cell>
          <cell r="W432">
            <v>0</v>
          </cell>
          <cell r="Y432">
            <v>0</v>
          </cell>
          <cell r="Z432">
            <v>1</v>
          </cell>
          <cell r="AA432" t="str">
            <v>BCH</v>
          </cell>
          <cell r="AB432" t="str">
            <v>450002354</v>
          </cell>
          <cell r="AC432" t="str">
            <v>PO#</v>
          </cell>
          <cell r="AD432" t="str">
            <v>4500021286</v>
          </cell>
          <cell r="AE432" t="str">
            <v>S/R</v>
          </cell>
          <cell r="AF432" t="str">
            <v>NET</v>
          </cell>
          <cell r="AI432" t="str">
            <v>PYN</v>
          </cell>
          <cell r="AJ432" t="str">
            <v>BELLSOUTH TELECOMMUNICATI</v>
          </cell>
          <cell r="AK432" t="str">
            <v>VND</v>
          </cell>
          <cell r="AL432" t="str">
            <v>580436120</v>
          </cell>
          <cell r="AM432" t="str">
            <v>FAC</v>
          </cell>
          <cell r="AN432" t="str">
            <v>000</v>
          </cell>
          <cell r="AQ432" t="str">
            <v>NVD</v>
          </cell>
          <cell r="AR432" t="str">
            <v>2002-12-</v>
          </cell>
          <cell r="AU432" t="str">
            <v>305 C01-0446 446    BELLSOUTH TELECOMMUN5000003674</v>
          </cell>
          <cell r="AV432" t="str">
            <v>WF-BATCH</v>
          </cell>
          <cell r="AW432" t="str">
            <v>000</v>
          </cell>
          <cell r="AX432" t="str">
            <v>00</v>
          </cell>
          <cell r="AY432" t="str">
            <v>0</v>
          </cell>
          <cell r="AZ432" t="str">
            <v>FPL Fibernet</v>
          </cell>
        </row>
        <row r="433">
          <cell r="A433" t="str">
            <v>107100</v>
          </cell>
          <cell r="B433" t="str">
            <v>0312</v>
          </cell>
          <cell r="C433" t="str">
            <v>06080</v>
          </cell>
          <cell r="D433" t="str">
            <v>0FIBER</v>
          </cell>
          <cell r="E433" t="str">
            <v>312000</v>
          </cell>
          <cell r="F433" t="str">
            <v>0646</v>
          </cell>
          <cell r="G433" t="str">
            <v>52450</v>
          </cell>
          <cell r="H433" t="str">
            <v>A</v>
          </cell>
          <cell r="I433" t="str">
            <v>00000041</v>
          </cell>
          <cell r="J433">
            <v>60</v>
          </cell>
          <cell r="K433">
            <v>312</v>
          </cell>
          <cell r="L433">
            <v>6174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 t="str">
            <v>0646</v>
          </cell>
          <cell r="R433" t="str">
            <v>52450</v>
          </cell>
          <cell r="S433" t="str">
            <v>200212</v>
          </cell>
          <cell r="T433" t="str">
            <v>SA01</v>
          </cell>
          <cell r="U433">
            <v>8.4</v>
          </cell>
          <cell r="W433">
            <v>0</v>
          </cell>
          <cell r="Y433">
            <v>0</v>
          </cell>
          <cell r="Z433">
            <v>0</v>
          </cell>
          <cell r="AA433" t="str">
            <v>BCH</v>
          </cell>
          <cell r="AB433" t="str">
            <v>450002350</v>
          </cell>
          <cell r="AC433" t="str">
            <v>PO#</v>
          </cell>
          <cell r="AE433" t="str">
            <v>S/R</v>
          </cell>
          <cell r="AI433" t="str">
            <v>PYN</v>
          </cell>
          <cell r="AJ433" t="str">
            <v>DE ZAYAS J M</v>
          </cell>
          <cell r="AK433" t="str">
            <v>VND</v>
          </cell>
          <cell r="AL433" t="str">
            <v>589128454</v>
          </cell>
          <cell r="AM433" t="str">
            <v>FAC</v>
          </cell>
          <cell r="AN433" t="str">
            <v>000</v>
          </cell>
          <cell r="AQ433" t="str">
            <v>NVD</v>
          </cell>
          <cell r="AR433" t="str">
            <v>2002-12-</v>
          </cell>
          <cell r="AU433" t="str">
            <v>J DEZAYAS MILEAGE   DE ZAYAS J M        1900003314</v>
          </cell>
          <cell r="AV433" t="str">
            <v>WF-BATCH</v>
          </cell>
          <cell r="AW433" t="str">
            <v>000</v>
          </cell>
          <cell r="AX433" t="str">
            <v>00</v>
          </cell>
          <cell r="AY433" t="str">
            <v>0</v>
          </cell>
          <cell r="AZ433" t="str">
            <v>FPL Fibernet</v>
          </cell>
        </row>
        <row r="434">
          <cell r="A434" t="str">
            <v>107100</v>
          </cell>
          <cell r="B434" t="str">
            <v>0312</v>
          </cell>
          <cell r="C434" t="str">
            <v>06080</v>
          </cell>
          <cell r="D434" t="str">
            <v>0FIBER</v>
          </cell>
          <cell r="E434" t="str">
            <v>312000</v>
          </cell>
          <cell r="F434" t="str">
            <v>0646</v>
          </cell>
          <cell r="G434" t="str">
            <v>52450</v>
          </cell>
          <cell r="H434" t="str">
            <v>A</v>
          </cell>
          <cell r="I434" t="str">
            <v>00000041</v>
          </cell>
          <cell r="J434">
            <v>60</v>
          </cell>
          <cell r="K434">
            <v>312</v>
          </cell>
          <cell r="L434">
            <v>6174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 t="str">
            <v>0646</v>
          </cell>
          <cell r="R434" t="str">
            <v>52450</v>
          </cell>
          <cell r="S434" t="str">
            <v>200212</v>
          </cell>
          <cell r="T434" t="str">
            <v>SA01</v>
          </cell>
          <cell r="U434">
            <v>177.39</v>
          </cell>
          <cell r="W434">
            <v>0</v>
          </cell>
          <cell r="Y434">
            <v>0</v>
          </cell>
          <cell r="Z434">
            <v>0</v>
          </cell>
          <cell r="AA434" t="str">
            <v>BCH</v>
          </cell>
          <cell r="AB434" t="str">
            <v>450002353</v>
          </cell>
          <cell r="AC434" t="str">
            <v>PO#</v>
          </cell>
          <cell r="AE434" t="str">
            <v>S/R</v>
          </cell>
          <cell r="AI434" t="str">
            <v>PYN</v>
          </cell>
          <cell r="AJ434" t="str">
            <v>DE ZAYAS J M</v>
          </cell>
          <cell r="AK434" t="str">
            <v>VND</v>
          </cell>
          <cell r="AL434" t="str">
            <v>589128454</v>
          </cell>
          <cell r="AM434" t="str">
            <v>FAC</v>
          </cell>
          <cell r="AN434" t="str">
            <v>000</v>
          </cell>
          <cell r="AQ434" t="str">
            <v>NVD</v>
          </cell>
          <cell r="AR434" t="str">
            <v>2002-12-</v>
          </cell>
          <cell r="AU434" t="str">
            <v>J DEZAYAS MILEAGE   DE ZAYAS J M        1900003389</v>
          </cell>
          <cell r="AV434" t="str">
            <v>WF-BATCH</v>
          </cell>
          <cell r="AW434" t="str">
            <v>000</v>
          </cell>
          <cell r="AX434" t="str">
            <v>00</v>
          </cell>
          <cell r="AY434" t="str">
            <v>0</v>
          </cell>
          <cell r="AZ434" t="str">
            <v>FPL Fibernet</v>
          </cell>
        </row>
        <row r="435">
          <cell r="A435" t="str">
            <v>107100</v>
          </cell>
          <cell r="B435" t="str">
            <v>0312</v>
          </cell>
          <cell r="C435" t="str">
            <v>06080</v>
          </cell>
          <cell r="D435" t="str">
            <v>0FIBER</v>
          </cell>
          <cell r="E435" t="str">
            <v>312000</v>
          </cell>
          <cell r="F435" t="str">
            <v>0790</v>
          </cell>
          <cell r="G435" t="str">
            <v>65000</v>
          </cell>
          <cell r="H435" t="str">
            <v>A</v>
          </cell>
          <cell r="I435" t="str">
            <v>00000041</v>
          </cell>
          <cell r="J435">
            <v>63</v>
          </cell>
          <cell r="K435">
            <v>312</v>
          </cell>
          <cell r="L435">
            <v>6174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0790</v>
          </cell>
          <cell r="R435" t="str">
            <v>65000</v>
          </cell>
          <cell r="S435" t="str">
            <v>200212</v>
          </cell>
          <cell r="T435" t="str">
            <v>CA01</v>
          </cell>
          <cell r="U435">
            <v>13126</v>
          </cell>
          <cell r="V435" t="str">
            <v>LDB</v>
          </cell>
          <cell r="W435">
            <v>0</v>
          </cell>
          <cell r="Y435">
            <v>0</v>
          </cell>
          <cell r="Z435">
            <v>0</v>
          </cell>
          <cell r="AA435" t="str">
            <v>BCH</v>
          </cell>
          <cell r="AB435" t="str">
            <v>0011</v>
          </cell>
          <cell r="AC435" t="str">
            <v>WKS</v>
          </cell>
          <cell r="AE435" t="str">
            <v>JV#</v>
          </cell>
          <cell r="AF435" t="str">
            <v>1232</v>
          </cell>
          <cell r="AG435" t="str">
            <v>FRN</v>
          </cell>
          <cell r="AH435" t="str">
            <v>6174</v>
          </cell>
          <cell r="AI435" t="str">
            <v>RP#</v>
          </cell>
          <cell r="AJ435" t="str">
            <v>000</v>
          </cell>
          <cell r="AK435" t="str">
            <v>CTL</v>
          </cell>
          <cell r="AM435" t="str">
            <v>RF#</v>
          </cell>
          <cell r="AU435" t="str">
            <v>ACCRUAL OF OCT 02 CAPITAL</v>
          </cell>
          <cell r="AZ435" t="str">
            <v>FPL Fibernet</v>
          </cell>
        </row>
        <row r="436">
          <cell r="A436" t="str">
            <v>107100</v>
          </cell>
          <cell r="B436" t="str">
            <v>0312</v>
          </cell>
          <cell r="C436" t="str">
            <v>06080</v>
          </cell>
          <cell r="D436" t="str">
            <v>0FIBER</v>
          </cell>
          <cell r="E436" t="str">
            <v>312000</v>
          </cell>
          <cell r="F436" t="str">
            <v>0813</v>
          </cell>
          <cell r="G436" t="str">
            <v>51450</v>
          </cell>
          <cell r="H436" t="str">
            <v>A</v>
          </cell>
          <cell r="I436" t="str">
            <v>00000041</v>
          </cell>
          <cell r="J436">
            <v>63</v>
          </cell>
          <cell r="K436">
            <v>312</v>
          </cell>
          <cell r="L436">
            <v>6174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 t="str">
            <v>0813</v>
          </cell>
          <cell r="R436" t="str">
            <v>51450</v>
          </cell>
          <cell r="S436" t="str">
            <v>200212</v>
          </cell>
          <cell r="T436" t="str">
            <v>SA01</v>
          </cell>
          <cell r="U436">
            <v>205</v>
          </cell>
          <cell r="W436">
            <v>0</v>
          </cell>
          <cell r="Y436">
            <v>0</v>
          </cell>
          <cell r="Z436">
            <v>1</v>
          </cell>
          <cell r="AA436" t="str">
            <v>BCH</v>
          </cell>
          <cell r="AB436" t="str">
            <v>450002354</v>
          </cell>
          <cell r="AC436" t="str">
            <v>PO#</v>
          </cell>
          <cell r="AD436" t="str">
            <v>4500054250</v>
          </cell>
          <cell r="AE436" t="str">
            <v>S/R</v>
          </cell>
          <cell r="AF436" t="str">
            <v>337</v>
          </cell>
          <cell r="AI436" t="str">
            <v>PYN</v>
          </cell>
          <cell r="AJ436" t="str">
            <v>K NEX INC</v>
          </cell>
          <cell r="AK436" t="str">
            <v>VND</v>
          </cell>
          <cell r="AL436" t="str">
            <v>593648022</v>
          </cell>
          <cell r="AM436" t="str">
            <v>FAC</v>
          </cell>
          <cell r="AN436" t="str">
            <v>000</v>
          </cell>
          <cell r="AQ436" t="str">
            <v>NVD</v>
          </cell>
          <cell r="AR436" t="str">
            <v>2002-12-</v>
          </cell>
          <cell r="AU436" t="str">
            <v>INVOICE# 1114       K NEX INC           5000003655</v>
          </cell>
          <cell r="AV436" t="str">
            <v>WF-BATCH</v>
          </cell>
          <cell r="AW436" t="str">
            <v>000</v>
          </cell>
          <cell r="AX436" t="str">
            <v>00</v>
          </cell>
          <cell r="AY436" t="str">
            <v>0</v>
          </cell>
          <cell r="AZ436" t="str">
            <v>FPL Fibernet</v>
          </cell>
        </row>
        <row r="437">
          <cell r="A437" t="str">
            <v>107100</v>
          </cell>
          <cell r="B437" t="str">
            <v>0312</v>
          </cell>
          <cell r="C437" t="str">
            <v>06080</v>
          </cell>
          <cell r="D437" t="str">
            <v>0FIBER</v>
          </cell>
          <cell r="E437" t="str">
            <v>312000</v>
          </cell>
          <cell r="F437" t="str">
            <v>0901</v>
          </cell>
          <cell r="G437" t="str">
            <v>52450</v>
          </cell>
          <cell r="H437" t="str">
            <v>A</v>
          </cell>
          <cell r="I437" t="str">
            <v>00000041</v>
          </cell>
          <cell r="J437">
            <v>60</v>
          </cell>
          <cell r="K437">
            <v>312</v>
          </cell>
          <cell r="L437">
            <v>6174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 t="str">
            <v>0901</v>
          </cell>
          <cell r="R437" t="str">
            <v>52450</v>
          </cell>
          <cell r="S437" t="str">
            <v>200212</v>
          </cell>
          <cell r="T437" t="str">
            <v>SA01</v>
          </cell>
          <cell r="U437">
            <v>13.02</v>
          </cell>
          <cell r="W437">
            <v>0</v>
          </cell>
          <cell r="Y437">
            <v>0</v>
          </cell>
          <cell r="Z437">
            <v>0</v>
          </cell>
          <cell r="AA437" t="str">
            <v>BCH</v>
          </cell>
          <cell r="AB437" t="str">
            <v>450002353</v>
          </cell>
          <cell r="AC437" t="str">
            <v>PO#</v>
          </cell>
          <cell r="AE437" t="str">
            <v>S/R</v>
          </cell>
          <cell r="AI437" t="str">
            <v>PYN</v>
          </cell>
          <cell r="AJ437" t="str">
            <v>DE ZAYAS J M</v>
          </cell>
          <cell r="AK437" t="str">
            <v>VND</v>
          </cell>
          <cell r="AL437" t="str">
            <v>589128454</v>
          </cell>
          <cell r="AM437" t="str">
            <v>FAC</v>
          </cell>
          <cell r="AN437" t="str">
            <v>000</v>
          </cell>
          <cell r="AQ437" t="str">
            <v>NVD</v>
          </cell>
          <cell r="AR437" t="str">
            <v>2002-12-</v>
          </cell>
          <cell r="AU437" t="str">
            <v>J DEZAYAS MEALS     DE ZAYAS J M        1900003389</v>
          </cell>
          <cell r="AV437" t="str">
            <v>WF-BATCH</v>
          </cell>
          <cell r="AW437" t="str">
            <v>000</v>
          </cell>
          <cell r="AX437" t="str">
            <v>00</v>
          </cell>
          <cell r="AY437" t="str">
            <v>0</v>
          </cell>
          <cell r="AZ437" t="str">
            <v>FPL Fibernet</v>
          </cell>
        </row>
        <row r="438">
          <cell r="A438" t="str">
            <v>107100</v>
          </cell>
          <cell r="B438" t="str">
            <v>0314</v>
          </cell>
          <cell r="C438" t="str">
            <v>06075</v>
          </cell>
          <cell r="D438" t="str">
            <v>0FIBER</v>
          </cell>
          <cell r="E438" t="str">
            <v>314000</v>
          </cell>
          <cell r="F438" t="str">
            <v>0662</v>
          </cell>
          <cell r="G438" t="str">
            <v>51450</v>
          </cell>
          <cell r="H438" t="str">
            <v>A</v>
          </cell>
          <cell r="I438" t="str">
            <v>00000041</v>
          </cell>
          <cell r="J438">
            <v>63</v>
          </cell>
          <cell r="K438">
            <v>314</v>
          </cell>
          <cell r="L438">
            <v>6175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0662</v>
          </cell>
          <cell r="R438" t="str">
            <v>51450</v>
          </cell>
          <cell r="S438" t="str">
            <v>200212</v>
          </cell>
          <cell r="T438" t="str">
            <v>SA01</v>
          </cell>
          <cell r="U438">
            <v>2746.5</v>
          </cell>
          <cell r="W438">
            <v>0</v>
          </cell>
          <cell r="Y438">
            <v>0</v>
          </cell>
          <cell r="Z438">
            <v>1</v>
          </cell>
          <cell r="AA438" t="str">
            <v>BCH</v>
          </cell>
          <cell r="AB438" t="str">
            <v>450002354</v>
          </cell>
          <cell r="AC438" t="str">
            <v>PO#</v>
          </cell>
          <cell r="AD438" t="str">
            <v>4500030221</v>
          </cell>
          <cell r="AE438" t="str">
            <v>S/R</v>
          </cell>
          <cell r="AF438" t="str">
            <v>NET</v>
          </cell>
          <cell r="AI438" t="str">
            <v>PYN</v>
          </cell>
          <cell r="AJ438" t="str">
            <v>W D COMMUNICATIONS INC</v>
          </cell>
          <cell r="AK438" t="str">
            <v>VND</v>
          </cell>
          <cell r="AL438" t="str">
            <v>591953252</v>
          </cell>
          <cell r="AM438" t="str">
            <v>FAC</v>
          </cell>
          <cell r="AN438" t="str">
            <v>000</v>
          </cell>
          <cell r="AQ438" t="str">
            <v>NVD</v>
          </cell>
          <cell r="AR438" t="str">
            <v>2002-12-</v>
          </cell>
          <cell r="AU438" t="str">
            <v>INVOICE# 26809      W D COMMUNICATIONS I5000003657</v>
          </cell>
          <cell r="AV438" t="str">
            <v>WF-BATCH</v>
          </cell>
          <cell r="AW438" t="str">
            <v>000</v>
          </cell>
          <cell r="AX438" t="str">
            <v>00</v>
          </cell>
          <cell r="AY438" t="str">
            <v>0</v>
          </cell>
          <cell r="AZ438" t="str">
            <v>FPL Fibernet</v>
          </cell>
        </row>
        <row r="439">
          <cell r="A439" t="str">
            <v>107100</v>
          </cell>
          <cell r="B439" t="str">
            <v>0314</v>
          </cell>
          <cell r="C439" t="str">
            <v>06075</v>
          </cell>
          <cell r="D439" t="str">
            <v>0FIBER</v>
          </cell>
          <cell r="E439" t="str">
            <v>314000</v>
          </cell>
          <cell r="F439" t="str">
            <v>0662</v>
          </cell>
          <cell r="G439" t="str">
            <v>52450</v>
          </cell>
          <cell r="H439" t="str">
            <v>A</v>
          </cell>
          <cell r="I439" t="str">
            <v>00000041</v>
          </cell>
          <cell r="J439">
            <v>63</v>
          </cell>
          <cell r="K439">
            <v>314</v>
          </cell>
          <cell r="L439">
            <v>6175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 t="str">
            <v>0662</v>
          </cell>
          <cell r="R439" t="str">
            <v>52450</v>
          </cell>
          <cell r="S439" t="str">
            <v>200212</v>
          </cell>
          <cell r="T439" t="str">
            <v>SA01</v>
          </cell>
          <cell r="U439">
            <v>460.63</v>
          </cell>
          <cell r="W439">
            <v>0</v>
          </cell>
          <cell r="Y439">
            <v>0</v>
          </cell>
          <cell r="Z439">
            <v>0</v>
          </cell>
          <cell r="AA439" t="str">
            <v>BCH</v>
          </cell>
          <cell r="AB439" t="str">
            <v>450002337</v>
          </cell>
          <cell r="AC439" t="str">
            <v>PO#</v>
          </cell>
          <cell r="AE439" t="str">
            <v>S/R</v>
          </cell>
          <cell r="AI439" t="str">
            <v>PYN</v>
          </cell>
          <cell r="AJ439" t="str">
            <v>BELLSOUTH TELECOMMUNICATI</v>
          </cell>
          <cell r="AK439" t="str">
            <v>VND</v>
          </cell>
          <cell r="AL439" t="str">
            <v>580436120</v>
          </cell>
          <cell r="AM439" t="str">
            <v>FAC</v>
          </cell>
          <cell r="AN439" t="str">
            <v>000</v>
          </cell>
          <cell r="AQ439" t="str">
            <v>NVD</v>
          </cell>
          <cell r="AR439" t="str">
            <v>2002-11-</v>
          </cell>
          <cell r="AU439" t="str">
            <v>2F095003F           BELLSOUTH TELECOMMUN1900003262</v>
          </cell>
          <cell r="AV439" t="str">
            <v>WF-BATCH</v>
          </cell>
          <cell r="AW439" t="str">
            <v>000</v>
          </cell>
          <cell r="AX439" t="str">
            <v>00</v>
          </cell>
          <cell r="AY439" t="str">
            <v>0</v>
          </cell>
          <cell r="AZ439" t="str">
            <v>FPL Fibernet</v>
          </cell>
        </row>
        <row r="440">
          <cell r="A440" t="str">
            <v>107100</v>
          </cell>
          <cell r="B440" t="str">
            <v>0314</v>
          </cell>
          <cell r="C440" t="str">
            <v>06075</v>
          </cell>
          <cell r="D440" t="str">
            <v>0FIBER</v>
          </cell>
          <cell r="E440" t="str">
            <v>314000</v>
          </cell>
          <cell r="F440" t="str">
            <v>0803</v>
          </cell>
          <cell r="G440" t="str">
            <v>36000</v>
          </cell>
          <cell r="H440" t="str">
            <v>A</v>
          </cell>
          <cell r="I440" t="str">
            <v>00000041</v>
          </cell>
          <cell r="J440">
            <v>60</v>
          </cell>
          <cell r="K440">
            <v>314</v>
          </cell>
          <cell r="L440">
            <v>6175</v>
          </cell>
          <cell r="M440">
            <v>107</v>
          </cell>
          <cell r="N440">
            <v>10</v>
          </cell>
          <cell r="O440">
            <v>0</v>
          </cell>
          <cell r="P440">
            <v>107.1</v>
          </cell>
          <cell r="Q440" t="str">
            <v>0803</v>
          </cell>
          <cell r="R440" t="str">
            <v>36000</v>
          </cell>
          <cell r="S440" t="str">
            <v>200212</v>
          </cell>
          <cell r="T440" t="str">
            <v>PY42</v>
          </cell>
          <cell r="U440">
            <v>172.13</v>
          </cell>
          <cell r="V440" t="str">
            <v>LDB</v>
          </cell>
          <cell r="W440">
            <v>0</v>
          </cell>
          <cell r="X440" t="str">
            <v>SHR</v>
          </cell>
          <cell r="Y440">
            <v>5</v>
          </cell>
          <cell r="Z440">
            <v>5</v>
          </cell>
          <cell r="AA440" t="str">
            <v>PYP</v>
          </cell>
          <cell r="AB440" t="str">
            <v xml:space="preserve"> 0000026</v>
          </cell>
          <cell r="AC440" t="str">
            <v>PYL</v>
          </cell>
          <cell r="AD440" t="str">
            <v>004368</v>
          </cell>
          <cell r="AE440" t="str">
            <v>EMP</v>
          </cell>
          <cell r="AF440" t="str">
            <v>13648</v>
          </cell>
          <cell r="AG440" t="str">
            <v>JUL</v>
          </cell>
          <cell r="AH440" t="str">
            <v xml:space="preserve"> 000.00</v>
          </cell>
          <cell r="AI440" t="str">
            <v>BCH</v>
          </cell>
          <cell r="AJ440" t="str">
            <v>500</v>
          </cell>
          <cell r="AK440" t="str">
            <v>CLS</v>
          </cell>
          <cell r="AL440" t="str">
            <v>R445</v>
          </cell>
          <cell r="AM440" t="str">
            <v>DTA</v>
          </cell>
          <cell r="AN440" t="str">
            <v xml:space="preserve"> 00000000000.00</v>
          </cell>
          <cell r="AO440" t="str">
            <v>DTH</v>
          </cell>
          <cell r="AP440" t="str">
            <v xml:space="preserve"> 00000000000.00</v>
          </cell>
          <cell r="AV440" t="str">
            <v>000000000</v>
          </cell>
          <cell r="AW440" t="str">
            <v>000</v>
          </cell>
          <cell r="AX440" t="str">
            <v>00</v>
          </cell>
          <cell r="AY440" t="str">
            <v>0</v>
          </cell>
          <cell r="AZ440" t="str">
            <v>FPL Fibernet</v>
          </cell>
        </row>
        <row r="441">
          <cell r="A441" t="str">
            <v>107100</v>
          </cell>
          <cell r="B441" t="str">
            <v>0335</v>
          </cell>
          <cell r="C441" t="str">
            <v>06075</v>
          </cell>
          <cell r="D441" t="str">
            <v>0FIBER</v>
          </cell>
          <cell r="E441" t="str">
            <v>335000</v>
          </cell>
          <cell r="F441" t="str">
            <v>0675</v>
          </cell>
          <cell r="G441" t="str">
            <v>52450</v>
          </cell>
          <cell r="H441" t="str">
            <v>A</v>
          </cell>
          <cell r="I441" t="str">
            <v>00000041</v>
          </cell>
          <cell r="J441">
            <v>62</v>
          </cell>
          <cell r="K441">
            <v>335</v>
          </cell>
          <cell r="L441">
            <v>6175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 t="str">
            <v>0675</v>
          </cell>
          <cell r="R441" t="str">
            <v>52450</v>
          </cell>
          <cell r="S441" t="str">
            <v>200212</v>
          </cell>
          <cell r="T441" t="str">
            <v>SA01</v>
          </cell>
          <cell r="U441">
            <v>5.0999999999999996</v>
          </cell>
          <cell r="W441">
            <v>0</v>
          </cell>
          <cell r="Y441">
            <v>0</v>
          </cell>
          <cell r="Z441">
            <v>0</v>
          </cell>
          <cell r="AA441" t="str">
            <v>BCH</v>
          </cell>
          <cell r="AB441" t="str">
            <v>450002346</v>
          </cell>
          <cell r="AC441" t="str">
            <v>PO#</v>
          </cell>
          <cell r="AE441" t="str">
            <v>S/R</v>
          </cell>
          <cell r="AI441" t="str">
            <v>PYN</v>
          </cell>
          <cell r="AJ441" t="str">
            <v>UNITED PARCEL SVC OF AMER</v>
          </cell>
          <cell r="AK441" t="str">
            <v>VND</v>
          </cell>
          <cell r="AL441" t="str">
            <v>362407381</v>
          </cell>
          <cell r="AM441" t="str">
            <v>FAC</v>
          </cell>
          <cell r="AN441" t="str">
            <v>000</v>
          </cell>
          <cell r="AQ441" t="str">
            <v>NVD</v>
          </cell>
          <cell r="AR441" t="str">
            <v>2002-10-</v>
          </cell>
          <cell r="AU441" t="str">
            <v>0000R454V3422       UNITED PARCEL SVC OF1900003308</v>
          </cell>
          <cell r="AV441" t="str">
            <v>WF-BATCH</v>
          </cell>
          <cell r="AW441" t="str">
            <v>000</v>
          </cell>
          <cell r="AX441" t="str">
            <v>00</v>
          </cell>
          <cell r="AY441" t="str">
            <v>0</v>
          </cell>
          <cell r="AZ441" t="str">
            <v>FPL Fibernet</v>
          </cell>
        </row>
        <row r="442">
          <cell r="A442" t="str">
            <v>107100</v>
          </cell>
          <cell r="B442" t="str">
            <v>0335</v>
          </cell>
          <cell r="C442" t="str">
            <v>06075</v>
          </cell>
          <cell r="D442" t="str">
            <v>0FIBER</v>
          </cell>
          <cell r="E442" t="str">
            <v>335000</v>
          </cell>
          <cell r="F442" t="str">
            <v>0676</v>
          </cell>
          <cell r="G442" t="str">
            <v>11450</v>
          </cell>
          <cell r="H442" t="str">
            <v>A</v>
          </cell>
          <cell r="I442" t="str">
            <v>00000041</v>
          </cell>
          <cell r="J442">
            <v>62</v>
          </cell>
          <cell r="K442">
            <v>335</v>
          </cell>
          <cell r="L442">
            <v>6175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0676</v>
          </cell>
          <cell r="R442" t="str">
            <v>11450</v>
          </cell>
          <cell r="S442" t="str">
            <v>200212</v>
          </cell>
          <cell r="T442" t="str">
            <v>SA01</v>
          </cell>
          <cell r="U442">
            <v>714.39</v>
          </cell>
          <cell r="V442" t="str">
            <v>LDB</v>
          </cell>
          <cell r="W442">
            <v>0</v>
          </cell>
          <cell r="Y442">
            <v>0</v>
          </cell>
          <cell r="Z442">
            <v>1</v>
          </cell>
          <cell r="AA442" t="str">
            <v>MS#</v>
          </cell>
          <cell r="AB442" t="str">
            <v xml:space="preserve">   998000427</v>
          </cell>
          <cell r="AC442" t="str">
            <v>BCH</v>
          </cell>
          <cell r="AD442" t="str">
            <v>012373</v>
          </cell>
          <cell r="AE442" t="str">
            <v>TML</v>
          </cell>
          <cell r="AF442" t="str">
            <v>12026</v>
          </cell>
          <cell r="AG442" t="str">
            <v>SRL</v>
          </cell>
          <cell r="AH442" t="str">
            <v>0368</v>
          </cell>
          <cell r="AI442" t="str">
            <v>DLV</v>
          </cell>
          <cell r="AJ442" t="str">
            <v>000</v>
          </cell>
          <cell r="AK442" t="str">
            <v>REL</v>
          </cell>
          <cell r="AL442" t="str">
            <v>000</v>
          </cell>
          <cell r="AM442" t="str">
            <v>LN#</v>
          </cell>
          <cell r="AO442" t="str">
            <v>UOI</v>
          </cell>
          <cell r="AP442" t="str">
            <v>EA</v>
          </cell>
          <cell r="AU442" t="str">
            <v>0</v>
          </cell>
          <cell r="AW442" t="str">
            <v>000</v>
          </cell>
          <cell r="AX442" t="str">
            <v>00</v>
          </cell>
          <cell r="AY442" t="str">
            <v>0</v>
          </cell>
          <cell r="AZ442" t="str">
            <v>FPL Fibernet</v>
          </cell>
        </row>
        <row r="443">
          <cell r="A443" t="str">
            <v>107100</v>
          </cell>
          <cell r="B443" t="str">
            <v>0312</v>
          </cell>
          <cell r="C443" t="str">
            <v>06080</v>
          </cell>
          <cell r="D443" t="str">
            <v>0ELECT</v>
          </cell>
          <cell r="E443" t="str">
            <v>312000</v>
          </cell>
          <cell r="F443" t="str">
            <v>0675</v>
          </cell>
          <cell r="G443" t="str">
            <v>52450</v>
          </cell>
          <cell r="H443" t="str">
            <v>A</v>
          </cell>
          <cell r="I443" t="str">
            <v>00000041</v>
          </cell>
          <cell r="J443">
            <v>65</v>
          </cell>
          <cell r="K443">
            <v>312</v>
          </cell>
          <cell r="L443">
            <v>6177</v>
          </cell>
          <cell r="M443">
            <v>398</v>
          </cell>
          <cell r="N443">
            <v>0</v>
          </cell>
          <cell r="O443">
            <v>1</v>
          </cell>
          <cell r="P443">
            <v>398.00099999999998</v>
          </cell>
          <cell r="Q443" t="str">
            <v>0675</v>
          </cell>
          <cell r="R443" t="str">
            <v>52450</v>
          </cell>
          <cell r="S443" t="str">
            <v>200212</v>
          </cell>
          <cell r="T443" t="str">
            <v>SA01</v>
          </cell>
          <cell r="U443">
            <v>5.71</v>
          </cell>
          <cell r="W443">
            <v>0</v>
          </cell>
          <cell r="Y443">
            <v>0</v>
          </cell>
          <cell r="Z443">
            <v>0</v>
          </cell>
          <cell r="AA443" t="str">
            <v>BCH</v>
          </cell>
          <cell r="AB443" t="str">
            <v>450002346</v>
          </cell>
          <cell r="AC443" t="str">
            <v>PO#</v>
          </cell>
          <cell r="AE443" t="str">
            <v>S/R</v>
          </cell>
          <cell r="AI443" t="str">
            <v>PYN</v>
          </cell>
          <cell r="AJ443" t="str">
            <v>UNITED PARCEL SVC OF AMER</v>
          </cell>
          <cell r="AK443" t="str">
            <v>VND</v>
          </cell>
          <cell r="AL443" t="str">
            <v>362407381</v>
          </cell>
          <cell r="AM443" t="str">
            <v>FAC</v>
          </cell>
          <cell r="AN443" t="str">
            <v>000</v>
          </cell>
          <cell r="AQ443" t="str">
            <v>NVD</v>
          </cell>
          <cell r="AR443" t="str">
            <v>2002-10-</v>
          </cell>
          <cell r="AU443" t="str">
            <v>0000R454V3422       UNITED PARCEL SVC OF1900003308</v>
          </cell>
          <cell r="AV443" t="str">
            <v>WF-BATCH</v>
          </cell>
          <cell r="AW443" t="str">
            <v>000</v>
          </cell>
          <cell r="AX443" t="str">
            <v>00</v>
          </cell>
          <cell r="AY443" t="str">
            <v>0</v>
          </cell>
          <cell r="AZ443" t="str">
            <v>FPL Fibernet</v>
          </cell>
        </row>
        <row r="444">
          <cell r="A444" t="str">
            <v>107100</v>
          </cell>
          <cell r="B444" t="str">
            <v>0312</v>
          </cell>
          <cell r="C444" t="str">
            <v>06080</v>
          </cell>
          <cell r="D444" t="str">
            <v>0ELECT</v>
          </cell>
          <cell r="E444" t="str">
            <v>312000</v>
          </cell>
          <cell r="F444" t="str">
            <v>0676</v>
          </cell>
          <cell r="G444" t="str">
            <v>12450</v>
          </cell>
          <cell r="H444" t="str">
            <v>A</v>
          </cell>
          <cell r="I444" t="str">
            <v>00000041</v>
          </cell>
          <cell r="J444">
            <v>65</v>
          </cell>
          <cell r="K444">
            <v>312</v>
          </cell>
          <cell r="L444">
            <v>6177</v>
          </cell>
          <cell r="M444">
            <v>398</v>
          </cell>
          <cell r="N444">
            <v>0</v>
          </cell>
          <cell r="O444">
            <v>1</v>
          </cell>
          <cell r="P444">
            <v>398.00099999999998</v>
          </cell>
          <cell r="Q444" t="str">
            <v>0676</v>
          </cell>
          <cell r="R444" t="str">
            <v>12450</v>
          </cell>
          <cell r="S444" t="str">
            <v>200212</v>
          </cell>
          <cell r="T444" t="str">
            <v>SA01</v>
          </cell>
          <cell r="U444">
            <v>-799.64</v>
          </cell>
          <cell r="V444" t="str">
            <v>LDB</v>
          </cell>
          <cell r="W444">
            <v>0</v>
          </cell>
          <cell r="Y444">
            <v>0</v>
          </cell>
          <cell r="Z444">
            <v>-2</v>
          </cell>
          <cell r="AA444" t="str">
            <v>MS#</v>
          </cell>
          <cell r="AB444" t="str">
            <v xml:space="preserve">   998003502</v>
          </cell>
          <cell r="AC444" t="str">
            <v>BCH</v>
          </cell>
          <cell r="AD444" t="str">
            <v>016804</v>
          </cell>
          <cell r="AE444" t="str">
            <v>TML</v>
          </cell>
          <cell r="AF444" t="str">
            <v>12010</v>
          </cell>
          <cell r="AG444" t="str">
            <v>SRL</v>
          </cell>
          <cell r="AH444" t="str">
            <v>0368</v>
          </cell>
          <cell r="AI444" t="str">
            <v>DLV</v>
          </cell>
          <cell r="AJ444" t="str">
            <v>000</v>
          </cell>
          <cell r="AK444" t="str">
            <v>REL</v>
          </cell>
          <cell r="AL444" t="str">
            <v>000</v>
          </cell>
          <cell r="AM444" t="str">
            <v>LN#</v>
          </cell>
          <cell r="AO444" t="str">
            <v>UOI</v>
          </cell>
          <cell r="AP444" t="str">
            <v>EA</v>
          </cell>
          <cell r="AU444" t="str">
            <v>0</v>
          </cell>
          <cell r="AW444" t="str">
            <v>000</v>
          </cell>
          <cell r="AX444" t="str">
            <v>00</v>
          </cell>
          <cell r="AY444" t="str">
            <v>0</v>
          </cell>
          <cell r="AZ444" t="str">
            <v>FPL Fibernet</v>
          </cell>
        </row>
        <row r="445">
          <cell r="A445" t="str">
            <v>107100</v>
          </cell>
          <cell r="B445" t="str">
            <v>0312</v>
          </cell>
          <cell r="C445" t="str">
            <v>06080</v>
          </cell>
          <cell r="D445" t="str">
            <v>0ELECT</v>
          </cell>
          <cell r="E445" t="str">
            <v>312000</v>
          </cell>
          <cell r="F445" t="str">
            <v>0676</v>
          </cell>
          <cell r="G445" t="str">
            <v>12450</v>
          </cell>
          <cell r="H445" t="str">
            <v>A</v>
          </cell>
          <cell r="I445" t="str">
            <v>00000041</v>
          </cell>
          <cell r="J445">
            <v>65</v>
          </cell>
          <cell r="K445">
            <v>312</v>
          </cell>
          <cell r="L445">
            <v>6177</v>
          </cell>
          <cell r="M445">
            <v>398</v>
          </cell>
          <cell r="N445">
            <v>0</v>
          </cell>
          <cell r="O445">
            <v>1</v>
          </cell>
          <cell r="P445">
            <v>398.00099999999998</v>
          </cell>
          <cell r="Q445" t="str">
            <v>0676</v>
          </cell>
          <cell r="R445" t="str">
            <v>12450</v>
          </cell>
          <cell r="S445" t="str">
            <v>200212</v>
          </cell>
          <cell r="T445" t="str">
            <v>SA01</v>
          </cell>
          <cell r="U445">
            <v>-1591.92</v>
          </cell>
          <cell r="V445" t="str">
            <v>LDB</v>
          </cell>
          <cell r="W445">
            <v>0</v>
          </cell>
          <cell r="Y445">
            <v>0</v>
          </cell>
          <cell r="Z445">
            <v>-12</v>
          </cell>
          <cell r="AA445" t="str">
            <v>MS#</v>
          </cell>
          <cell r="AB445" t="str">
            <v xml:space="preserve">   998003509</v>
          </cell>
          <cell r="AC445" t="str">
            <v>BCH</v>
          </cell>
          <cell r="AD445" t="str">
            <v>016804</v>
          </cell>
          <cell r="AE445" t="str">
            <v>TML</v>
          </cell>
          <cell r="AF445" t="str">
            <v>12010</v>
          </cell>
          <cell r="AG445" t="str">
            <v>SRL</v>
          </cell>
          <cell r="AH445" t="str">
            <v>0368</v>
          </cell>
          <cell r="AI445" t="str">
            <v>DLV</v>
          </cell>
          <cell r="AJ445" t="str">
            <v>000</v>
          </cell>
          <cell r="AK445" t="str">
            <v>REL</v>
          </cell>
          <cell r="AL445" t="str">
            <v>000</v>
          </cell>
          <cell r="AM445" t="str">
            <v>LN#</v>
          </cell>
          <cell r="AO445" t="str">
            <v>UOI</v>
          </cell>
          <cell r="AP445" t="str">
            <v>EA</v>
          </cell>
          <cell r="AU445" t="str">
            <v>0</v>
          </cell>
          <cell r="AW445" t="str">
            <v>000</v>
          </cell>
          <cell r="AX445" t="str">
            <v>00</v>
          </cell>
          <cell r="AY445" t="str">
            <v>0</v>
          </cell>
          <cell r="AZ445" t="str">
            <v>FPL Fibernet</v>
          </cell>
        </row>
        <row r="446">
          <cell r="A446" t="str">
            <v>107100</v>
          </cell>
          <cell r="B446" t="str">
            <v>0312</v>
          </cell>
          <cell r="C446" t="str">
            <v>06080</v>
          </cell>
          <cell r="D446" t="str">
            <v>0ELECT</v>
          </cell>
          <cell r="E446" t="str">
            <v>312000</v>
          </cell>
          <cell r="F446" t="str">
            <v>0676</v>
          </cell>
          <cell r="G446" t="str">
            <v>12450</v>
          </cell>
          <cell r="H446" t="str">
            <v>A</v>
          </cell>
          <cell r="I446" t="str">
            <v>00000041</v>
          </cell>
          <cell r="J446">
            <v>65</v>
          </cell>
          <cell r="K446">
            <v>312</v>
          </cell>
          <cell r="L446">
            <v>6177</v>
          </cell>
          <cell r="M446">
            <v>398</v>
          </cell>
          <cell r="N446">
            <v>0</v>
          </cell>
          <cell r="O446">
            <v>1</v>
          </cell>
          <cell r="P446">
            <v>398.00099999999998</v>
          </cell>
          <cell r="Q446" t="str">
            <v>0676</v>
          </cell>
          <cell r="R446" t="str">
            <v>12450</v>
          </cell>
          <cell r="S446" t="str">
            <v>200212</v>
          </cell>
          <cell r="T446" t="str">
            <v>SA01</v>
          </cell>
          <cell r="U446">
            <v>-2497.6799999999998</v>
          </cell>
          <cell r="V446" t="str">
            <v>LDB</v>
          </cell>
          <cell r="W446">
            <v>0</v>
          </cell>
          <cell r="Y446">
            <v>0</v>
          </cell>
          <cell r="Z446">
            <v>-8</v>
          </cell>
          <cell r="AA446" t="str">
            <v>MS#</v>
          </cell>
          <cell r="AB446" t="str">
            <v xml:space="preserve">   998014267</v>
          </cell>
          <cell r="AC446" t="str">
            <v>BCH</v>
          </cell>
          <cell r="AD446" t="str">
            <v>016804</v>
          </cell>
          <cell r="AE446" t="str">
            <v>TML</v>
          </cell>
          <cell r="AF446" t="str">
            <v>12010</v>
          </cell>
          <cell r="AG446" t="str">
            <v>SRL</v>
          </cell>
          <cell r="AH446" t="str">
            <v>0368</v>
          </cell>
          <cell r="AI446" t="str">
            <v>DLV</v>
          </cell>
          <cell r="AJ446" t="str">
            <v>000</v>
          </cell>
          <cell r="AK446" t="str">
            <v>REL</v>
          </cell>
          <cell r="AL446" t="str">
            <v>000</v>
          </cell>
          <cell r="AM446" t="str">
            <v>LN#</v>
          </cell>
          <cell r="AO446" t="str">
            <v>UOI</v>
          </cell>
          <cell r="AP446" t="str">
            <v>EA</v>
          </cell>
          <cell r="AU446" t="str">
            <v>0</v>
          </cell>
          <cell r="AW446" t="str">
            <v>000</v>
          </cell>
          <cell r="AX446" t="str">
            <v>00</v>
          </cell>
          <cell r="AY446" t="str">
            <v>0</v>
          </cell>
          <cell r="AZ446" t="str">
            <v>FPL Fibernet</v>
          </cell>
        </row>
        <row r="447">
          <cell r="A447" t="str">
            <v>107100</v>
          </cell>
          <cell r="B447" t="str">
            <v>0312</v>
          </cell>
          <cell r="C447" t="str">
            <v>06080</v>
          </cell>
          <cell r="D447" t="str">
            <v>0ELECT</v>
          </cell>
          <cell r="E447" t="str">
            <v>312000</v>
          </cell>
          <cell r="F447" t="str">
            <v>0790</v>
          </cell>
          <cell r="G447" t="str">
            <v>65000</v>
          </cell>
          <cell r="H447" t="str">
            <v>A</v>
          </cell>
          <cell r="I447" t="str">
            <v>00000041</v>
          </cell>
          <cell r="J447">
            <v>65</v>
          </cell>
          <cell r="K447">
            <v>312</v>
          </cell>
          <cell r="L447">
            <v>6177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 t="str">
            <v>0790</v>
          </cell>
          <cell r="R447" t="str">
            <v>65000</v>
          </cell>
          <cell r="S447" t="str">
            <v>200212</v>
          </cell>
          <cell r="T447" t="str">
            <v>CA01</v>
          </cell>
          <cell r="U447">
            <v>14500</v>
          </cell>
          <cell r="V447" t="str">
            <v>LDB</v>
          </cell>
          <cell r="W447">
            <v>0</v>
          </cell>
          <cell r="Y447">
            <v>0</v>
          </cell>
          <cell r="Z447">
            <v>0</v>
          </cell>
          <cell r="AA447" t="str">
            <v>BCH</v>
          </cell>
          <cell r="AB447" t="str">
            <v>0011</v>
          </cell>
          <cell r="AC447" t="str">
            <v>WKS</v>
          </cell>
          <cell r="AE447" t="str">
            <v>JV#</v>
          </cell>
          <cell r="AF447" t="str">
            <v>1232</v>
          </cell>
          <cell r="AG447" t="str">
            <v>FRN</v>
          </cell>
          <cell r="AH447" t="str">
            <v>6177</v>
          </cell>
          <cell r="AI447" t="str">
            <v>RP#</v>
          </cell>
          <cell r="AJ447" t="str">
            <v>000</v>
          </cell>
          <cell r="AK447" t="str">
            <v>CTL</v>
          </cell>
          <cell r="AM447" t="str">
            <v>RF#</v>
          </cell>
          <cell r="AU447" t="str">
            <v>ACCRUAL OF OCT 02 CAPITAL</v>
          </cell>
          <cell r="AZ447" t="str">
            <v>FPL Fibernet</v>
          </cell>
        </row>
        <row r="448">
          <cell r="A448" t="str">
            <v>107100</v>
          </cell>
          <cell r="B448" t="str">
            <v>0312</v>
          </cell>
          <cell r="C448" t="str">
            <v>06080</v>
          </cell>
          <cell r="D448" t="str">
            <v>0ELECT</v>
          </cell>
          <cell r="E448" t="str">
            <v>312000</v>
          </cell>
          <cell r="F448" t="str">
            <v>0790</v>
          </cell>
          <cell r="G448" t="str">
            <v>65000</v>
          </cell>
          <cell r="H448" t="str">
            <v>A</v>
          </cell>
          <cell r="I448" t="str">
            <v>00000041</v>
          </cell>
          <cell r="J448">
            <v>65</v>
          </cell>
          <cell r="K448">
            <v>312</v>
          </cell>
          <cell r="L448">
            <v>6177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 t="str">
            <v>0790</v>
          </cell>
          <cell r="R448" t="str">
            <v>65000</v>
          </cell>
          <cell r="S448" t="str">
            <v>200212</v>
          </cell>
          <cell r="T448" t="str">
            <v>CA01</v>
          </cell>
          <cell r="U448">
            <v>-14500</v>
          </cell>
          <cell r="V448" t="str">
            <v>LDB</v>
          </cell>
          <cell r="W448">
            <v>0</v>
          </cell>
          <cell r="Y448">
            <v>0</v>
          </cell>
          <cell r="Z448">
            <v>0</v>
          </cell>
          <cell r="AA448" t="str">
            <v>BCH</v>
          </cell>
          <cell r="AB448" t="str">
            <v>0042</v>
          </cell>
          <cell r="AC448" t="str">
            <v>WKS</v>
          </cell>
          <cell r="AE448" t="str">
            <v>JV#</v>
          </cell>
          <cell r="AF448" t="str">
            <v>1232</v>
          </cell>
          <cell r="AG448" t="str">
            <v>FRN</v>
          </cell>
          <cell r="AH448" t="str">
            <v>6177</v>
          </cell>
          <cell r="AI448" t="str">
            <v>RP#</v>
          </cell>
          <cell r="AJ448" t="str">
            <v>000</v>
          </cell>
          <cell r="AK448" t="str">
            <v>CTL</v>
          </cell>
          <cell r="AM448" t="str">
            <v>RF#</v>
          </cell>
          <cell r="AU448" t="str">
            <v>ACCRUAL REVERSAL OF DEC02</v>
          </cell>
          <cell r="AZ448" t="str">
            <v>FPL Fibernet</v>
          </cell>
        </row>
        <row r="449">
          <cell r="A449" t="str">
            <v>107100</v>
          </cell>
          <cell r="B449" t="str">
            <v>0312</v>
          </cell>
          <cell r="C449" t="str">
            <v>06080</v>
          </cell>
          <cell r="D449" t="str">
            <v>0ELECT</v>
          </cell>
          <cell r="E449" t="str">
            <v>312000</v>
          </cell>
          <cell r="F449" t="str">
            <v>0790</v>
          </cell>
          <cell r="G449" t="str">
            <v>65000</v>
          </cell>
          <cell r="H449" t="str">
            <v>A</v>
          </cell>
          <cell r="I449" t="str">
            <v>00000041</v>
          </cell>
          <cell r="J449">
            <v>70</v>
          </cell>
          <cell r="K449">
            <v>312</v>
          </cell>
          <cell r="L449">
            <v>6177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 t="str">
            <v>0790</v>
          </cell>
          <cell r="R449" t="str">
            <v>65000</v>
          </cell>
          <cell r="S449" t="str">
            <v>200212</v>
          </cell>
          <cell r="T449" t="str">
            <v>CA01</v>
          </cell>
          <cell r="U449">
            <v>-170913.63</v>
          </cell>
          <cell r="V449" t="str">
            <v>LDB</v>
          </cell>
          <cell r="W449">
            <v>0</v>
          </cell>
          <cell r="Y449">
            <v>0</v>
          </cell>
          <cell r="Z449">
            <v>0</v>
          </cell>
          <cell r="AA449" t="str">
            <v>BCH</v>
          </cell>
          <cell r="AB449" t="str">
            <v>0023</v>
          </cell>
          <cell r="AC449" t="str">
            <v>WKS</v>
          </cell>
          <cell r="AE449" t="str">
            <v>JV#</v>
          </cell>
          <cell r="AF449" t="str">
            <v>1232</v>
          </cell>
          <cell r="AG449" t="str">
            <v>FRN</v>
          </cell>
          <cell r="AH449" t="str">
            <v>6177</v>
          </cell>
          <cell r="AI449" t="str">
            <v>RP#</v>
          </cell>
          <cell r="AJ449" t="str">
            <v>000</v>
          </cell>
          <cell r="AK449" t="str">
            <v>CTL</v>
          </cell>
          <cell r="AM449" t="str">
            <v>RF#</v>
          </cell>
          <cell r="AU449" t="str">
            <v>TO PLACE IN SERVICE</v>
          </cell>
          <cell r="AZ449" t="str">
            <v>FPL Fibernet</v>
          </cell>
        </row>
        <row r="450">
          <cell r="A450" t="str">
            <v>107100</v>
          </cell>
          <cell r="B450" t="str">
            <v>0312</v>
          </cell>
          <cell r="C450" t="str">
            <v>06080</v>
          </cell>
          <cell r="D450" t="str">
            <v>0ELECT</v>
          </cell>
          <cell r="E450" t="str">
            <v>312000</v>
          </cell>
          <cell r="F450" t="str">
            <v>0803</v>
          </cell>
          <cell r="G450" t="str">
            <v>36000</v>
          </cell>
          <cell r="H450" t="str">
            <v>A</v>
          </cell>
          <cell r="I450" t="str">
            <v>00000041</v>
          </cell>
          <cell r="J450">
            <v>65</v>
          </cell>
          <cell r="K450">
            <v>312</v>
          </cell>
          <cell r="L450">
            <v>6177</v>
          </cell>
          <cell r="M450">
            <v>107</v>
          </cell>
          <cell r="N450">
            <v>10</v>
          </cell>
          <cell r="O450">
            <v>0</v>
          </cell>
          <cell r="P450">
            <v>107.1</v>
          </cell>
          <cell r="Q450" t="str">
            <v>0803</v>
          </cell>
          <cell r="R450" t="str">
            <v>36000</v>
          </cell>
          <cell r="S450" t="str">
            <v>200212</v>
          </cell>
          <cell r="T450" t="str">
            <v>PY42</v>
          </cell>
          <cell r="U450">
            <v>951.3</v>
          </cell>
          <cell r="V450" t="str">
            <v>LDB</v>
          </cell>
          <cell r="W450">
            <v>0</v>
          </cell>
          <cell r="X450" t="str">
            <v>SHR</v>
          </cell>
          <cell r="Y450">
            <v>28</v>
          </cell>
          <cell r="Z450">
            <v>28</v>
          </cell>
          <cell r="AA450" t="str">
            <v>PYP</v>
          </cell>
          <cell r="AB450" t="str">
            <v xml:space="preserve"> 0000026</v>
          </cell>
          <cell r="AC450" t="str">
            <v>PYL</v>
          </cell>
          <cell r="AD450" t="str">
            <v>004366</v>
          </cell>
          <cell r="AE450" t="str">
            <v>EMP</v>
          </cell>
          <cell r="AF450" t="str">
            <v>36745</v>
          </cell>
          <cell r="AG450" t="str">
            <v>JUL</v>
          </cell>
          <cell r="AH450" t="str">
            <v xml:space="preserve"> 000.00</v>
          </cell>
          <cell r="AI450" t="str">
            <v>BCH</v>
          </cell>
          <cell r="AJ450" t="str">
            <v>500</v>
          </cell>
          <cell r="AK450" t="str">
            <v>CLS</v>
          </cell>
          <cell r="AL450" t="str">
            <v>R432</v>
          </cell>
          <cell r="AM450" t="str">
            <v>DTA</v>
          </cell>
          <cell r="AN450" t="str">
            <v xml:space="preserve"> 00000000000.00</v>
          </cell>
          <cell r="AO450" t="str">
            <v>DTH</v>
          </cell>
          <cell r="AP450" t="str">
            <v xml:space="preserve"> 00000000000.00</v>
          </cell>
          <cell r="AV450" t="str">
            <v>000000000</v>
          </cell>
          <cell r="AW450" t="str">
            <v>000</v>
          </cell>
          <cell r="AX450" t="str">
            <v>00</v>
          </cell>
          <cell r="AY450" t="str">
            <v>0</v>
          </cell>
          <cell r="AZ450" t="str">
            <v>FPL Fibernet</v>
          </cell>
        </row>
        <row r="451">
          <cell r="A451" t="str">
            <v>107100</v>
          </cell>
          <cell r="B451" t="str">
            <v>0312</v>
          </cell>
          <cell r="C451" t="str">
            <v>06080</v>
          </cell>
          <cell r="D451" t="str">
            <v>0FIBER</v>
          </cell>
          <cell r="E451" t="str">
            <v>312000</v>
          </cell>
          <cell r="F451" t="str">
            <v>0662</v>
          </cell>
          <cell r="G451" t="str">
            <v>51450</v>
          </cell>
          <cell r="H451" t="str">
            <v>A</v>
          </cell>
          <cell r="I451" t="str">
            <v>00000041</v>
          </cell>
          <cell r="J451">
            <v>66</v>
          </cell>
          <cell r="K451">
            <v>312</v>
          </cell>
          <cell r="L451">
            <v>6177</v>
          </cell>
          <cell r="M451">
            <v>398</v>
          </cell>
          <cell r="N451">
            <v>0</v>
          </cell>
          <cell r="O451">
            <v>1</v>
          </cell>
          <cell r="P451">
            <v>398.00099999999998</v>
          </cell>
          <cell r="Q451" t="str">
            <v>0662</v>
          </cell>
          <cell r="R451" t="str">
            <v>51450</v>
          </cell>
          <cell r="S451" t="str">
            <v>200212</v>
          </cell>
          <cell r="T451" t="str">
            <v>SA01</v>
          </cell>
          <cell r="U451">
            <v>12325</v>
          </cell>
          <cell r="W451">
            <v>0</v>
          </cell>
          <cell r="Y451">
            <v>0</v>
          </cell>
          <cell r="Z451">
            <v>1</v>
          </cell>
          <cell r="AA451" t="str">
            <v>BCH</v>
          </cell>
          <cell r="AB451" t="str">
            <v>450002361</v>
          </cell>
          <cell r="AC451" t="str">
            <v>PO#</v>
          </cell>
          <cell r="AD451" t="str">
            <v>4500125619</v>
          </cell>
          <cell r="AE451" t="str">
            <v>S/R</v>
          </cell>
          <cell r="AF451" t="str">
            <v>337</v>
          </cell>
          <cell r="AI451" t="str">
            <v>PYN</v>
          </cell>
          <cell r="AJ451" t="str">
            <v>SYNCHRONET INC</v>
          </cell>
          <cell r="AK451" t="str">
            <v>VND</v>
          </cell>
          <cell r="AL451" t="str">
            <v>582523899</v>
          </cell>
          <cell r="AM451" t="str">
            <v>FAC</v>
          </cell>
          <cell r="AN451" t="str">
            <v>000</v>
          </cell>
          <cell r="AQ451" t="str">
            <v>NVD</v>
          </cell>
          <cell r="AR451" t="str">
            <v>2002-12-</v>
          </cell>
          <cell r="AU451" t="str">
            <v>INVOICE# FPL2233A   SYNCHRONET INC      5000003710</v>
          </cell>
          <cell r="AV451" t="str">
            <v>WF-BATCH</v>
          </cell>
          <cell r="AW451" t="str">
            <v>000</v>
          </cell>
          <cell r="AX451" t="str">
            <v>00</v>
          </cell>
          <cell r="AY451" t="str">
            <v>0</v>
          </cell>
          <cell r="AZ451" t="str">
            <v>FPL Fibernet</v>
          </cell>
        </row>
        <row r="452">
          <cell r="A452" t="str">
            <v>107100</v>
          </cell>
          <cell r="B452" t="str">
            <v>0312</v>
          </cell>
          <cell r="C452" t="str">
            <v>06080</v>
          </cell>
          <cell r="D452" t="str">
            <v>0FIBER</v>
          </cell>
          <cell r="E452" t="str">
            <v>312000</v>
          </cell>
          <cell r="F452" t="str">
            <v>0803</v>
          </cell>
          <cell r="G452" t="str">
            <v>36000</v>
          </cell>
          <cell r="H452" t="str">
            <v>A</v>
          </cell>
          <cell r="I452" t="str">
            <v>00000041</v>
          </cell>
          <cell r="J452">
            <v>60</v>
          </cell>
          <cell r="K452">
            <v>312</v>
          </cell>
          <cell r="L452">
            <v>6177</v>
          </cell>
          <cell r="M452">
            <v>107</v>
          </cell>
          <cell r="N452">
            <v>10</v>
          </cell>
          <cell r="O452">
            <v>0</v>
          </cell>
          <cell r="P452">
            <v>107.1</v>
          </cell>
          <cell r="Q452" t="str">
            <v>0803</v>
          </cell>
          <cell r="R452" t="str">
            <v>36000</v>
          </cell>
          <cell r="S452" t="str">
            <v>200212</v>
          </cell>
          <cell r="T452" t="str">
            <v>PY42</v>
          </cell>
          <cell r="U452">
            <v>124.61</v>
          </cell>
          <cell r="V452" t="str">
            <v>LDB</v>
          </cell>
          <cell r="W452">
            <v>0</v>
          </cell>
          <cell r="X452" t="str">
            <v>SHR</v>
          </cell>
          <cell r="Y452">
            <v>3</v>
          </cell>
          <cell r="Z452">
            <v>3</v>
          </cell>
          <cell r="AA452" t="str">
            <v>PYP</v>
          </cell>
          <cell r="AB452" t="str">
            <v xml:space="preserve"> 0000025</v>
          </cell>
          <cell r="AC452" t="str">
            <v>PYL</v>
          </cell>
          <cell r="AD452" t="str">
            <v>003054</v>
          </cell>
          <cell r="AE452" t="str">
            <v>EMP</v>
          </cell>
          <cell r="AF452" t="str">
            <v>16244</v>
          </cell>
          <cell r="AG452" t="str">
            <v>JUL</v>
          </cell>
          <cell r="AH452" t="str">
            <v xml:space="preserve"> 000.00</v>
          </cell>
          <cell r="AI452" t="str">
            <v>BCH</v>
          </cell>
          <cell r="AJ452" t="str">
            <v>500</v>
          </cell>
          <cell r="AK452" t="str">
            <v>CLS</v>
          </cell>
          <cell r="AL452" t="str">
            <v>R513</v>
          </cell>
          <cell r="AM452" t="str">
            <v>DTA</v>
          </cell>
          <cell r="AN452" t="str">
            <v xml:space="preserve"> 00000000000.00</v>
          </cell>
          <cell r="AO452" t="str">
            <v>DTH</v>
          </cell>
          <cell r="AP452" t="str">
            <v xml:space="preserve"> 00000000000.00</v>
          </cell>
          <cell r="AV452" t="str">
            <v>000000000</v>
          </cell>
          <cell r="AW452" t="str">
            <v>000</v>
          </cell>
          <cell r="AX452" t="str">
            <v>00</v>
          </cell>
          <cell r="AY452" t="str">
            <v>0</v>
          </cell>
          <cell r="AZ452" t="str">
            <v>FPL Fibernet</v>
          </cell>
        </row>
        <row r="453">
          <cell r="A453" t="str">
            <v>107100</v>
          </cell>
          <cell r="B453" t="str">
            <v>0312</v>
          </cell>
          <cell r="C453" t="str">
            <v>06080</v>
          </cell>
          <cell r="D453" t="str">
            <v>0FIBER</v>
          </cell>
          <cell r="E453" t="str">
            <v>312000</v>
          </cell>
          <cell r="F453" t="str">
            <v>0803</v>
          </cell>
          <cell r="G453" t="str">
            <v>36000</v>
          </cell>
          <cell r="H453" t="str">
            <v>A</v>
          </cell>
          <cell r="I453" t="str">
            <v>00000041</v>
          </cell>
          <cell r="J453">
            <v>60</v>
          </cell>
          <cell r="K453">
            <v>312</v>
          </cell>
          <cell r="L453">
            <v>6177</v>
          </cell>
          <cell r="M453">
            <v>107</v>
          </cell>
          <cell r="N453">
            <v>10</v>
          </cell>
          <cell r="O453">
            <v>0</v>
          </cell>
          <cell r="P453">
            <v>107.1</v>
          </cell>
          <cell r="Q453" t="str">
            <v>0803</v>
          </cell>
          <cell r="R453" t="str">
            <v>36000</v>
          </cell>
          <cell r="S453" t="str">
            <v>200212</v>
          </cell>
          <cell r="T453" t="str">
            <v>PY42</v>
          </cell>
          <cell r="U453">
            <v>124.61</v>
          </cell>
          <cell r="V453" t="str">
            <v>LDB</v>
          </cell>
          <cell r="W453">
            <v>0</v>
          </cell>
          <cell r="X453" t="str">
            <v>SHR</v>
          </cell>
          <cell r="Y453">
            <v>3</v>
          </cell>
          <cell r="Z453">
            <v>3</v>
          </cell>
          <cell r="AA453" t="str">
            <v>PYP</v>
          </cell>
          <cell r="AB453" t="str">
            <v xml:space="preserve"> 0000026</v>
          </cell>
          <cell r="AC453" t="str">
            <v>PYL</v>
          </cell>
          <cell r="AD453" t="str">
            <v>003054</v>
          </cell>
          <cell r="AE453" t="str">
            <v>EMP</v>
          </cell>
          <cell r="AF453" t="str">
            <v>16244</v>
          </cell>
          <cell r="AG453" t="str">
            <v>JUL</v>
          </cell>
          <cell r="AH453" t="str">
            <v xml:space="preserve"> 000.00</v>
          </cell>
          <cell r="AI453" t="str">
            <v>BCH</v>
          </cell>
          <cell r="AJ453" t="str">
            <v>500</v>
          </cell>
          <cell r="AK453" t="str">
            <v>CLS</v>
          </cell>
          <cell r="AL453" t="str">
            <v>R513</v>
          </cell>
          <cell r="AM453" t="str">
            <v>DTA</v>
          </cell>
          <cell r="AN453" t="str">
            <v xml:space="preserve"> 00000000000.00</v>
          </cell>
          <cell r="AO453" t="str">
            <v>DTH</v>
          </cell>
          <cell r="AP453" t="str">
            <v xml:space="preserve"> 00000000000.00</v>
          </cell>
          <cell r="AV453" t="str">
            <v>000000000</v>
          </cell>
          <cell r="AW453" t="str">
            <v>000</v>
          </cell>
          <cell r="AX453" t="str">
            <v>00</v>
          </cell>
          <cell r="AY453" t="str">
            <v>0</v>
          </cell>
          <cell r="AZ453" t="str">
            <v>FPL Fibernet</v>
          </cell>
        </row>
        <row r="454">
          <cell r="A454" t="str">
            <v>107100</v>
          </cell>
          <cell r="B454" t="str">
            <v>0312</v>
          </cell>
          <cell r="C454" t="str">
            <v>06080</v>
          </cell>
          <cell r="D454" t="str">
            <v>0FIBER</v>
          </cell>
          <cell r="E454" t="str">
            <v>312000</v>
          </cell>
          <cell r="F454" t="str">
            <v>0813</v>
          </cell>
          <cell r="G454" t="str">
            <v>50000</v>
          </cell>
          <cell r="H454" t="str">
            <v>A</v>
          </cell>
          <cell r="I454" t="str">
            <v>00000041</v>
          </cell>
          <cell r="J454">
            <v>66</v>
          </cell>
          <cell r="K454">
            <v>312</v>
          </cell>
          <cell r="L454">
            <v>6177</v>
          </cell>
          <cell r="M454">
            <v>0</v>
          </cell>
          <cell r="N454">
            <v>0</v>
          </cell>
          <cell r="O454">
            <v>1</v>
          </cell>
          <cell r="P454">
            <v>1E-3</v>
          </cell>
          <cell r="Q454" t="str">
            <v>0813</v>
          </cell>
          <cell r="R454" t="str">
            <v>50000</v>
          </cell>
          <cell r="S454" t="str">
            <v>200212</v>
          </cell>
          <cell r="T454" t="str">
            <v>CA01</v>
          </cell>
          <cell r="U454">
            <v>-13281</v>
          </cell>
          <cell r="W454">
            <v>0</v>
          </cell>
          <cell r="Y454">
            <v>0</v>
          </cell>
          <cell r="Z454">
            <v>0</v>
          </cell>
          <cell r="AA454" t="str">
            <v>BCH</v>
          </cell>
          <cell r="AB454" t="str">
            <v>0020002</v>
          </cell>
          <cell r="AI454" t="str">
            <v>CV#</v>
          </cell>
          <cell r="AJ454" t="str">
            <v>9998</v>
          </cell>
          <cell r="AQ454" t="str">
            <v>NVD</v>
          </cell>
          <cell r="AU454" t="str">
            <v>ADC TELECOMMUNICATIONS</v>
          </cell>
          <cell r="AZ454" t="str">
            <v>FPL Fibernet</v>
          </cell>
        </row>
        <row r="455">
          <cell r="A455" t="str">
            <v>107100</v>
          </cell>
          <cell r="B455" t="str">
            <v>0312</v>
          </cell>
          <cell r="C455" t="str">
            <v>06080</v>
          </cell>
          <cell r="D455" t="str">
            <v>0FIBER</v>
          </cell>
          <cell r="E455" t="str">
            <v>312000</v>
          </cell>
          <cell r="F455" t="str">
            <v>0813</v>
          </cell>
          <cell r="G455" t="str">
            <v>51450</v>
          </cell>
          <cell r="H455" t="str">
            <v>A</v>
          </cell>
          <cell r="I455" t="str">
            <v>00000041</v>
          </cell>
          <cell r="J455">
            <v>66</v>
          </cell>
          <cell r="K455">
            <v>312</v>
          </cell>
          <cell r="L455">
            <v>6177</v>
          </cell>
          <cell r="M455">
            <v>398</v>
          </cell>
          <cell r="N455">
            <v>0</v>
          </cell>
          <cell r="O455">
            <v>1</v>
          </cell>
          <cell r="P455">
            <v>398.00099999999998</v>
          </cell>
          <cell r="Q455" t="str">
            <v>0813</v>
          </cell>
          <cell r="R455" t="str">
            <v>51450</v>
          </cell>
          <cell r="S455" t="str">
            <v>200212</v>
          </cell>
          <cell r="T455" t="str">
            <v>SA01</v>
          </cell>
          <cell r="U455">
            <v>1435</v>
          </cell>
          <cell r="W455">
            <v>0</v>
          </cell>
          <cell r="Y455">
            <v>0</v>
          </cell>
          <cell r="Z455">
            <v>1</v>
          </cell>
          <cell r="AA455" t="str">
            <v>BCH</v>
          </cell>
          <cell r="AB455" t="str">
            <v>450002354</v>
          </cell>
          <cell r="AC455" t="str">
            <v>PO#</v>
          </cell>
          <cell r="AD455" t="str">
            <v>4500054250</v>
          </cell>
          <cell r="AE455" t="str">
            <v>S/R</v>
          </cell>
          <cell r="AF455" t="str">
            <v>337</v>
          </cell>
          <cell r="AI455" t="str">
            <v>PYN</v>
          </cell>
          <cell r="AJ455" t="str">
            <v>K NEX INC</v>
          </cell>
          <cell r="AK455" t="str">
            <v>VND</v>
          </cell>
          <cell r="AL455" t="str">
            <v>593648022</v>
          </cell>
          <cell r="AM455" t="str">
            <v>FAC</v>
          </cell>
          <cell r="AN455" t="str">
            <v>000</v>
          </cell>
          <cell r="AQ455" t="str">
            <v>NVD</v>
          </cell>
          <cell r="AR455" t="str">
            <v>2002-12-</v>
          </cell>
          <cell r="AU455" t="str">
            <v>INVOICE# 1114       K NEX INC           5000003655</v>
          </cell>
          <cell r="AV455" t="str">
            <v>WF-BATCH</v>
          </cell>
          <cell r="AW455" t="str">
            <v>000</v>
          </cell>
          <cell r="AX455" t="str">
            <v>00</v>
          </cell>
          <cell r="AY455" t="str">
            <v>0</v>
          </cell>
          <cell r="AZ455" t="str">
            <v>FPL Fibernet</v>
          </cell>
        </row>
        <row r="456">
          <cell r="A456" t="str">
            <v>107100</v>
          </cell>
          <cell r="B456" t="str">
            <v>0312</v>
          </cell>
          <cell r="C456" t="str">
            <v>06080</v>
          </cell>
          <cell r="D456" t="str">
            <v>0FIBER</v>
          </cell>
          <cell r="E456" t="str">
            <v>312000</v>
          </cell>
          <cell r="F456" t="str">
            <v>0813</v>
          </cell>
          <cell r="G456" t="str">
            <v>52450</v>
          </cell>
          <cell r="H456" t="str">
            <v>A</v>
          </cell>
          <cell r="I456" t="str">
            <v>00000041</v>
          </cell>
          <cell r="J456">
            <v>66</v>
          </cell>
          <cell r="K456">
            <v>312</v>
          </cell>
          <cell r="L456">
            <v>6177</v>
          </cell>
          <cell r="M456">
            <v>0</v>
          </cell>
          <cell r="N456">
            <v>0</v>
          </cell>
          <cell r="O456">
            <v>1</v>
          </cell>
          <cell r="P456">
            <v>1E-3</v>
          </cell>
          <cell r="Q456" t="str">
            <v>0813</v>
          </cell>
          <cell r="R456" t="str">
            <v>52450</v>
          </cell>
          <cell r="S456" t="str">
            <v>200212</v>
          </cell>
          <cell r="T456" t="str">
            <v>SA01</v>
          </cell>
          <cell r="U456">
            <v>-203.67</v>
          </cell>
          <cell r="W456">
            <v>0</v>
          </cell>
          <cell r="Y456">
            <v>0</v>
          </cell>
          <cell r="Z456">
            <v>-1</v>
          </cell>
          <cell r="AA456" t="str">
            <v>BCH</v>
          </cell>
          <cell r="AB456" t="str">
            <v>450002337</v>
          </cell>
          <cell r="AC456" t="str">
            <v>PO#</v>
          </cell>
          <cell r="AD456" t="str">
            <v>4500116202</v>
          </cell>
          <cell r="AE456" t="str">
            <v>S/R</v>
          </cell>
          <cell r="AF456" t="str">
            <v>337</v>
          </cell>
          <cell r="AI456" t="str">
            <v>PYN</v>
          </cell>
          <cell r="AJ456" t="str">
            <v>ADC TELECOMMUNICATIONS SA</v>
          </cell>
          <cell r="AK456" t="str">
            <v>VND</v>
          </cell>
          <cell r="AL456" t="str">
            <v>411903605</v>
          </cell>
          <cell r="AM456" t="str">
            <v>FAC</v>
          </cell>
          <cell r="AN456" t="str">
            <v>000</v>
          </cell>
          <cell r="AQ456" t="str">
            <v>NVD</v>
          </cell>
          <cell r="AR456" t="str">
            <v>2002-11-</v>
          </cell>
          <cell r="AU456" t="str">
            <v>ADC TELECOMMUNICATIOADC TELECOMMUNICATIO0015279957</v>
          </cell>
          <cell r="AV456" t="str">
            <v>AXR0JK3</v>
          </cell>
          <cell r="AW456" t="str">
            <v>000</v>
          </cell>
          <cell r="AX456" t="str">
            <v>00</v>
          </cell>
          <cell r="AY456" t="str">
            <v>0</v>
          </cell>
          <cell r="AZ456" t="str">
            <v>FPL Fibernet</v>
          </cell>
        </row>
        <row r="457">
          <cell r="A457" t="str">
            <v>107100</v>
          </cell>
          <cell r="B457" t="str">
            <v>0312</v>
          </cell>
          <cell r="C457" t="str">
            <v>06080</v>
          </cell>
          <cell r="D457" t="str">
            <v>0FIBER</v>
          </cell>
          <cell r="E457" t="str">
            <v>312000</v>
          </cell>
          <cell r="F457" t="str">
            <v>0803</v>
          </cell>
          <cell r="G457" t="str">
            <v>36000</v>
          </cell>
          <cell r="H457" t="str">
            <v>A</v>
          </cell>
          <cell r="I457" t="str">
            <v>00000041</v>
          </cell>
          <cell r="J457">
            <v>60</v>
          </cell>
          <cell r="K457">
            <v>312</v>
          </cell>
          <cell r="L457">
            <v>6178</v>
          </cell>
          <cell r="M457">
            <v>107</v>
          </cell>
          <cell r="N457">
            <v>10</v>
          </cell>
          <cell r="O457">
            <v>0</v>
          </cell>
          <cell r="P457">
            <v>107.1</v>
          </cell>
          <cell r="Q457" t="str">
            <v>0803</v>
          </cell>
          <cell r="R457" t="str">
            <v>36000</v>
          </cell>
          <cell r="S457" t="str">
            <v>200212</v>
          </cell>
          <cell r="T457" t="str">
            <v>PY42</v>
          </cell>
          <cell r="U457">
            <v>154.79</v>
          </cell>
          <cell r="V457" t="str">
            <v>LDB</v>
          </cell>
          <cell r="W457">
            <v>0</v>
          </cell>
          <cell r="X457" t="str">
            <v>SHR</v>
          </cell>
          <cell r="Y457">
            <v>7</v>
          </cell>
          <cell r="Z457">
            <v>7</v>
          </cell>
          <cell r="AA457" t="str">
            <v>PYP</v>
          </cell>
          <cell r="AB457" t="str">
            <v xml:space="preserve"> 0000025</v>
          </cell>
          <cell r="AC457" t="str">
            <v>PYL</v>
          </cell>
          <cell r="AD457" t="str">
            <v>004340</v>
          </cell>
          <cell r="AE457" t="str">
            <v>EMP</v>
          </cell>
          <cell r="AF457" t="str">
            <v>96483</v>
          </cell>
          <cell r="AG457" t="str">
            <v>JUL</v>
          </cell>
          <cell r="AH457" t="str">
            <v xml:space="preserve"> 000.00</v>
          </cell>
          <cell r="AI457" t="str">
            <v>BCH</v>
          </cell>
          <cell r="AJ457" t="str">
            <v>500</v>
          </cell>
          <cell r="AK457" t="str">
            <v>CLS</v>
          </cell>
          <cell r="AL457" t="str">
            <v>R453</v>
          </cell>
          <cell r="AM457" t="str">
            <v>DTA</v>
          </cell>
          <cell r="AN457" t="str">
            <v xml:space="preserve"> 00000000000.00</v>
          </cell>
          <cell r="AO457" t="str">
            <v>DTH</v>
          </cell>
          <cell r="AP457" t="str">
            <v xml:space="preserve"> 00000000000.00</v>
          </cell>
          <cell r="AV457" t="str">
            <v>000000000</v>
          </cell>
          <cell r="AW457" t="str">
            <v>000</v>
          </cell>
          <cell r="AX457" t="str">
            <v>00</v>
          </cell>
          <cell r="AY457" t="str">
            <v>0</v>
          </cell>
          <cell r="AZ457" t="str">
            <v>FPL Fibernet</v>
          </cell>
        </row>
        <row r="458">
          <cell r="A458" t="str">
            <v>107100</v>
          </cell>
          <cell r="B458" t="str">
            <v>0312</v>
          </cell>
          <cell r="C458" t="str">
            <v>06080</v>
          </cell>
          <cell r="D458" t="str">
            <v>0FIBER</v>
          </cell>
          <cell r="E458" t="str">
            <v>312000</v>
          </cell>
          <cell r="F458" t="str">
            <v>0803</v>
          </cell>
          <cell r="G458" t="str">
            <v>36000</v>
          </cell>
          <cell r="H458" t="str">
            <v>A</v>
          </cell>
          <cell r="I458" t="str">
            <v>00000041</v>
          </cell>
          <cell r="J458">
            <v>60</v>
          </cell>
          <cell r="K458">
            <v>312</v>
          </cell>
          <cell r="L458">
            <v>6178</v>
          </cell>
          <cell r="M458">
            <v>107</v>
          </cell>
          <cell r="N458">
            <v>10</v>
          </cell>
          <cell r="O458">
            <v>0</v>
          </cell>
          <cell r="P458">
            <v>107.1</v>
          </cell>
          <cell r="Q458" t="str">
            <v>0803</v>
          </cell>
          <cell r="R458" t="str">
            <v>36000</v>
          </cell>
          <cell r="S458" t="str">
            <v>200212</v>
          </cell>
          <cell r="T458" t="str">
            <v>PY42</v>
          </cell>
          <cell r="U458">
            <v>334.8</v>
          </cell>
          <cell r="V458" t="str">
            <v>LDB</v>
          </cell>
          <cell r="W458">
            <v>0</v>
          </cell>
          <cell r="X458" t="str">
            <v>SHR</v>
          </cell>
          <cell r="Y458">
            <v>8</v>
          </cell>
          <cell r="Z458">
            <v>8</v>
          </cell>
          <cell r="AA458" t="str">
            <v>PYP</v>
          </cell>
          <cell r="AB458" t="str">
            <v xml:space="preserve"> 0000025</v>
          </cell>
          <cell r="AC458" t="str">
            <v>PYL</v>
          </cell>
          <cell r="AD458" t="str">
            <v>004368</v>
          </cell>
          <cell r="AE458" t="str">
            <v>EMP</v>
          </cell>
          <cell r="AF458" t="str">
            <v>64529</v>
          </cell>
          <cell r="AG458" t="str">
            <v>JUL</v>
          </cell>
          <cell r="AH458" t="str">
            <v xml:space="preserve"> 000.00</v>
          </cell>
          <cell r="AI458" t="str">
            <v>BCH</v>
          </cell>
          <cell r="AJ458" t="str">
            <v>500</v>
          </cell>
          <cell r="AK458" t="str">
            <v>CLS</v>
          </cell>
          <cell r="AL458" t="str">
            <v>R436</v>
          </cell>
          <cell r="AM458" t="str">
            <v>DTA</v>
          </cell>
          <cell r="AN458" t="str">
            <v xml:space="preserve"> 00000000000.00</v>
          </cell>
          <cell r="AO458" t="str">
            <v>DTH</v>
          </cell>
          <cell r="AP458" t="str">
            <v xml:space="preserve"> 00000000000.00</v>
          </cell>
          <cell r="AV458" t="str">
            <v>000000000</v>
          </cell>
          <cell r="AW458" t="str">
            <v>000</v>
          </cell>
          <cell r="AX458" t="str">
            <v>00</v>
          </cell>
          <cell r="AY458" t="str">
            <v>0</v>
          </cell>
          <cell r="AZ458" t="str">
            <v>FPL Fibernet</v>
          </cell>
        </row>
        <row r="459">
          <cell r="A459" t="str">
            <v>107100</v>
          </cell>
          <cell r="B459" t="str">
            <v>0312</v>
          </cell>
          <cell r="C459" t="str">
            <v>06080</v>
          </cell>
          <cell r="D459" t="str">
            <v>0FIBER</v>
          </cell>
          <cell r="E459" t="str">
            <v>312000</v>
          </cell>
          <cell r="F459" t="str">
            <v>0803</v>
          </cell>
          <cell r="G459" t="str">
            <v>36000</v>
          </cell>
          <cell r="H459" t="str">
            <v>A</v>
          </cell>
          <cell r="I459" t="str">
            <v>00000041</v>
          </cell>
          <cell r="J459">
            <v>60</v>
          </cell>
          <cell r="K459">
            <v>312</v>
          </cell>
          <cell r="L459">
            <v>6178</v>
          </cell>
          <cell r="M459">
            <v>107</v>
          </cell>
          <cell r="N459">
            <v>10</v>
          </cell>
          <cell r="O459">
            <v>0</v>
          </cell>
          <cell r="P459">
            <v>107.1</v>
          </cell>
          <cell r="Q459" t="str">
            <v>0803</v>
          </cell>
          <cell r="R459" t="str">
            <v>36000</v>
          </cell>
          <cell r="S459" t="str">
            <v>200212</v>
          </cell>
          <cell r="T459" t="str">
            <v>PY42</v>
          </cell>
          <cell r="U459">
            <v>502.2</v>
          </cell>
          <cell r="V459" t="str">
            <v>LDB</v>
          </cell>
          <cell r="W459">
            <v>0</v>
          </cell>
          <cell r="X459" t="str">
            <v>SHR</v>
          </cell>
          <cell r="Y459">
            <v>12</v>
          </cell>
          <cell r="Z459">
            <v>12</v>
          </cell>
          <cell r="AA459" t="str">
            <v>PYP</v>
          </cell>
          <cell r="AB459" t="str">
            <v xml:space="preserve"> 0000026</v>
          </cell>
          <cell r="AC459" t="str">
            <v>PYL</v>
          </cell>
          <cell r="AD459" t="str">
            <v>004368</v>
          </cell>
          <cell r="AE459" t="str">
            <v>EMP</v>
          </cell>
          <cell r="AF459" t="str">
            <v>64529</v>
          </cell>
          <cell r="AG459" t="str">
            <v>JUL</v>
          </cell>
          <cell r="AH459" t="str">
            <v xml:space="preserve"> 000.00</v>
          </cell>
          <cell r="AI459" t="str">
            <v>BCH</v>
          </cell>
          <cell r="AJ459" t="str">
            <v>500</v>
          </cell>
          <cell r="AK459" t="str">
            <v>CLS</v>
          </cell>
          <cell r="AL459" t="str">
            <v>R436</v>
          </cell>
          <cell r="AM459" t="str">
            <v>DTA</v>
          </cell>
          <cell r="AN459" t="str">
            <v xml:space="preserve"> 00000000000.00</v>
          </cell>
          <cell r="AO459" t="str">
            <v>DTH</v>
          </cell>
          <cell r="AP459" t="str">
            <v xml:space="preserve"> 00000000000.00</v>
          </cell>
          <cell r="AV459" t="str">
            <v>000000000</v>
          </cell>
          <cell r="AW459" t="str">
            <v>000</v>
          </cell>
          <cell r="AX459" t="str">
            <v>00</v>
          </cell>
          <cell r="AY459" t="str">
            <v>0</v>
          </cell>
          <cell r="AZ459" t="str">
            <v>FPL Fibernet</v>
          </cell>
        </row>
        <row r="460">
          <cell r="A460" t="str">
            <v>107100</v>
          </cell>
          <cell r="B460" t="str">
            <v>0314</v>
          </cell>
          <cell r="C460" t="str">
            <v>06080</v>
          </cell>
          <cell r="D460" t="str">
            <v>0FIBER</v>
          </cell>
          <cell r="E460" t="str">
            <v>314000</v>
          </cell>
          <cell r="F460" t="str">
            <v>0803</v>
          </cell>
          <cell r="G460" t="str">
            <v>36000</v>
          </cell>
          <cell r="H460" t="str">
            <v>A</v>
          </cell>
          <cell r="I460" t="str">
            <v>00000041</v>
          </cell>
          <cell r="J460">
            <v>60</v>
          </cell>
          <cell r="K460">
            <v>314</v>
          </cell>
          <cell r="L460">
            <v>6179</v>
          </cell>
          <cell r="M460">
            <v>107</v>
          </cell>
          <cell r="N460">
            <v>10</v>
          </cell>
          <cell r="O460">
            <v>0</v>
          </cell>
          <cell r="P460">
            <v>107.1</v>
          </cell>
          <cell r="Q460" t="str">
            <v>0803</v>
          </cell>
          <cell r="R460" t="str">
            <v>36000</v>
          </cell>
          <cell r="S460" t="str">
            <v>200212</v>
          </cell>
          <cell r="T460" t="str">
            <v>PY42</v>
          </cell>
          <cell r="U460">
            <v>265.35000000000002</v>
          </cell>
          <cell r="V460" t="str">
            <v>LDB</v>
          </cell>
          <cell r="W460">
            <v>0</v>
          </cell>
          <cell r="X460" t="str">
            <v>SHR</v>
          </cell>
          <cell r="Y460">
            <v>12</v>
          </cell>
          <cell r="Z460">
            <v>12</v>
          </cell>
          <cell r="AA460" t="str">
            <v>PYP</v>
          </cell>
          <cell r="AB460" t="str">
            <v xml:space="preserve"> 0000026</v>
          </cell>
          <cell r="AC460" t="str">
            <v>PYL</v>
          </cell>
          <cell r="AD460" t="str">
            <v>004340</v>
          </cell>
          <cell r="AE460" t="str">
            <v>EMP</v>
          </cell>
          <cell r="AF460" t="str">
            <v>96483</v>
          </cell>
          <cell r="AG460" t="str">
            <v>JUL</v>
          </cell>
          <cell r="AH460" t="str">
            <v xml:space="preserve"> 000.00</v>
          </cell>
          <cell r="AI460" t="str">
            <v>BCH</v>
          </cell>
          <cell r="AJ460" t="str">
            <v>500</v>
          </cell>
          <cell r="AK460" t="str">
            <v>CLS</v>
          </cell>
          <cell r="AL460" t="str">
            <v>R453</v>
          </cell>
          <cell r="AM460" t="str">
            <v>DTA</v>
          </cell>
          <cell r="AN460" t="str">
            <v xml:space="preserve"> 00000000000.00</v>
          </cell>
          <cell r="AO460" t="str">
            <v>DTH</v>
          </cell>
          <cell r="AP460" t="str">
            <v xml:space="preserve"> 00000000000.00</v>
          </cell>
          <cell r="AV460" t="str">
            <v>000000000</v>
          </cell>
          <cell r="AW460" t="str">
            <v>000</v>
          </cell>
          <cell r="AX460" t="str">
            <v>00</v>
          </cell>
          <cell r="AY460" t="str">
            <v>0</v>
          </cell>
          <cell r="AZ460" t="str">
            <v>FPL Fibernet</v>
          </cell>
        </row>
        <row r="461">
          <cell r="A461" t="str">
            <v>107100</v>
          </cell>
          <cell r="B461" t="str">
            <v>0312</v>
          </cell>
          <cell r="C461" t="str">
            <v>06080</v>
          </cell>
          <cell r="D461" t="str">
            <v>0ELECT</v>
          </cell>
          <cell r="E461" t="str">
            <v>312000</v>
          </cell>
          <cell r="F461" t="str">
            <v>0790</v>
          </cell>
          <cell r="G461" t="str">
            <v>65000</v>
          </cell>
          <cell r="H461" t="str">
            <v>A</v>
          </cell>
          <cell r="I461" t="str">
            <v>00000041</v>
          </cell>
          <cell r="J461">
            <v>65</v>
          </cell>
          <cell r="K461">
            <v>312</v>
          </cell>
          <cell r="L461">
            <v>6180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0790</v>
          </cell>
          <cell r="R461" t="str">
            <v>65000</v>
          </cell>
          <cell r="S461" t="str">
            <v>200212</v>
          </cell>
          <cell r="T461" t="str">
            <v>CA01</v>
          </cell>
          <cell r="U461">
            <v>4600</v>
          </cell>
          <cell r="V461" t="str">
            <v>LDB</v>
          </cell>
          <cell r="W461">
            <v>0</v>
          </cell>
          <cell r="Y461">
            <v>0</v>
          </cell>
          <cell r="Z461">
            <v>0</v>
          </cell>
          <cell r="AA461" t="str">
            <v>BCH</v>
          </cell>
          <cell r="AB461" t="str">
            <v>0011</v>
          </cell>
          <cell r="AC461" t="str">
            <v>WKS</v>
          </cell>
          <cell r="AE461" t="str">
            <v>JV#</v>
          </cell>
          <cell r="AF461" t="str">
            <v>1232</v>
          </cell>
          <cell r="AG461" t="str">
            <v>FRN</v>
          </cell>
          <cell r="AH461" t="str">
            <v>6180</v>
          </cell>
          <cell r="AI461" t="str">
            <v>RP#</v>
          </cell>
          <cell r="AJ461" t="str">
            <v>000</v>
          </cell>
          <cell r="AK461" t="str">
            <v>CTL</v>
          </cell>
          <cell r="AM461" t="str">
            <v>RF#</v>
          </cell>
          <cell r="AU461" t="str">
            <v>ACCRUAL OF OCT 02 CAPITAL</v>
          </cell>
          <cell r="AZ461" t="str">
            <v>FPL Fibernet</v>
          </cell>
        </row>
        <row r="462">
          <cell r="A462" t="str">
            <v>107100</v>
          </cell>
          <cell r="B462" t="str">
            <v>0312</v>
          </cell>
          <cell r="C462" t="str">
            <v>06080</v>
          </cell>
          <cell r="D462" t="str">
            <v>0FIBER</v>
          </cell>
          <cell r="E462" t="str">
            <v>312000</v>
          </cell>
          <cell r="F462" t="str">
            <v>0803</v>
          </cell>
          <cell r="G462" t="str">
            <v>36000</v>
          </cell>
          <cell r="H462" t="str">
            <v>A</v>
          </cell>
          <cell r="I462" t="str">
            <v>00000041</v>
          </cell>
          <cell r="J462">
            <v>60</v>
          </cell>
          <cell r="K462">
            <v>312</v>
          </cell>
          <cell r="L462">
            <v>6180</v>
          </cell>
          <cell r="M462">
            <v>107</v>
          </cell>
          <cell r="N462">
            <v>10</v>
          </cell>
          <cell r="O462">
            <v>0</v>
          </cell>
          <cell r="P462">
            <v>107.1</v>
          </cell>
          <cell r="Q462" t="str">
            <v>0803</v>
          </cell>
          <cell r="R462" t="str">
            <v>36000</v>
          </cell>
          <cell r="S462" t="str">
            <v>200212</v>
          </cell>
          <cell r="T462" t="str">
            <v>PY42</v>
          </cell>
          <cell r="U462">
            <v>115.2</v>
          </cell>
          <cell r="V462" t="str">
            <v>LDB</v>
          </cell>
          <cell r="W462">
            <v>0</v>
          </cell>
          <cell r="X462" t="str">
            <v>SHR</v>
          </cell>
          <cell r="Y462">
            <v>4</v>
          </cell>
          <cell r="Z462">
            <v>4</v>
          </cell>
          <cell r="AA462" t="str">
            <v>PYP</v>
          </cell>
          <cell r="AB462" t="str">
            <v xml:space="preserve"> 0000025</v>
          </cell>
          <cell r="AC462" t="str">
            <v>PYL</v>
          </cell>
          <cell r="AD462" t="str">
            <v>004385</v>
          </cell>
          <cell r="AE462" t="str">
            <v>EMP</v>
          </cell>
          <cell r="AF462" t="str">
            <v>01612</v>
          </cell>
          <cell r="AG462" t="str">
            <v>JUL</v>
          </cell>
          <cell r="AH462" t="str">
            <v xml:space="preserve"> 000.00</v>
          </cell>
          <cell r="AI462" t="str">
            <v>BCH</v>
          </cell>
          <cell r="AJ462" t="str">
            <v>500</v>
          </cell>
          <cell r="AK462" t="str">
            <v>CLS</v>
          </cell>
          <cell r="AL462" t="str">
            <v>R433</v>
          </cell>
          <cell r="AM462" t="str">
            <v>DTA</v>
          </cell>
          <cell r="AN462" t="str">
            <v xml:space="preserve"> 00000000000.00</v>
          </cell>
          <cell r="AO462" t="str">
            <v>DTH</v>
          </cell>
          <cell r="AP462" t="str">
            <v xml:space="preserve"> 00000000000.00</v>
          </cell>
          <cell r="AV462" t="str">
            <v>000000000</v>
          </cell>
          <cell r="AW462" t="str">
            <v>000</v>
          </cell>
          <cell r="AX462" t="str">
            <v>00</v>
          </cell>
          <cell r="AY462" t="str">
            <v>0</v>
          </cell>
          <cell r="AZ462" t="str">
            <v>FPL Fibernet</v>
          </cell>
        </row>
        <row r="463">
          <cell r="A463" t="str">
            <v>107100</v>
          </cell>
          <cell r="B463" t="str">
            <v>0312</v>
          </cell>
          <cell r="C463" t="str">
            <v>06080</v>
          </cell>
          <cell r="D463" t="str">
            <v>0FIBER</v>
          </cell>
          <cell r="E463" t="str">
            <v>312000</v>
          </cell>
          <cell r="F463" t="str">
            <v>0803</v>
          </cell>
          <cell r="G463" t="str">
            <v>36000</v>
          </cell>
          <cell r="H463" t="str">
            <v>A</v>
          </cell>
          <cell r="I463" t="str">
            <v>00000041</v>
          </cell>
          <cell r="J463">
            <v>60</v>
          </cell>
          <cell r="K463">
            <v>312</v>
          </cell>
          <cell r="L463">
            <v>6180</v>
          </cell>
          <cell r="M463">
            <v>107</v>
          </cell>
          <cell r="N463">
            <v>10</v>
          </cell>
          <cell r="O463">
            <v>0</v>
          </cell>
          <cell r="P463">
            <v>107.1</v>
          </cell>
          <cell r="Q463" t="str">
            <v>0803</v>
          </cell>
          <cell r="R463" t="str">
            <v>36000</v>
          </cell>
          <cell r="S463" t="str">
            <v>200212</v>
          </cell>
          <cell r="T463" t="str">
            <v>PY42</v>
          </cell>
          <cell r="U463">
            <v>207.69</v>
          </cell>
          <cell r="V463" t="str">
            <v>LDB</v>
          </cell>
          <cell r="W463">
            <v>0</v>
          </cell>
          <cell r="X463" t="str">
            <v>SHR</v>
          </cell>
          <cell r="Y463">
            <v>5</v>
          </cell>
          <cell r="Z463">
            <v>5</v>
          </cell>
          <cell r="AA463" t="str">
            <v>PYP</v>
          </cell>
          <cell r="AB463" t="str">
            <v xml:space="preserve"> 0000001</v>
          </cell>
          <cell r="AC463" t="str">
            <v>PYL</v>
          </cell>
          <cell r="AD463" t="str">
            <v>003054</v>
          </cell>
          <cell r="AE463" t="str">
            <v>EMP</v>
          </cell>
          <cell r="AF463" t="str">
            <v>16244</v>
          </cell>
          <cell r="AG463" t="str">
            <v>JUL</v>
          </cell>
          <cell r="AH463" t="str">
            <v xml:space="preserve"> 000.00</v>
          </cell>
          <cell r="AI463" t="str">
            <v>BCH</v>
          </cell>
          <cell r="AJ463" t="str">
            <v>500</v>
          </cell>
          <cell r="AK463" t="str">
            <v>CLS</v>
          </cell>
          <cell r="AL463" t="str">
            <v>R513</v>
          </cell>
          <cell r="AM463" t="str">
            <v>DTA</v>
          </cell>
          <cell r="AN463" t="str">
            <v xml:space="preserve"> 00000000000.00</v>
          </cell>
          <cell r="AO463" t="str">
            <v>DTH</v>
          </cell>
          <cell r="AP463" t="str">
            <v xml:space="preserve"> 00000000000.00</v>
          </cell>
          <cell r="AV463" t="str">
            <v>000000000</v>
          </cell>
          <cell r="AW463" t="str">
            <v>000</v>
          </cell>
          <cell r="AX463" t="str">
            <v>00</v>
          </cell>
          <cell r="AY463" t="str">
            <v>0</v>
          </cell>
          <cell r="AZ463" t="str">
            <v>FPL Fibernet</v>
          </cell>
        </row>
        <row r="464">
          <cell r="A464" t="str">
            <v>107100</v>
          </cell>
          <cell r="B464" t="str">
            <v>0312</v>
          </cell>
          <cell r="C464" t="str">
            <v>06080</v>
          </cell>
          <cell r="D464" t="str">
            <v>0FIBER</v>
          </cell>
          <cell r="E464" t="str">
            <v>312000</v>
          </cell>
          <cell r="F464" t="str">
            <v>0803</v>
          </cell>
          <cell r="G464" t="str">
            <v>36000</v>
          </cell>
          <cell r="H464" t="str">
            <v>A</v>
          </cell>
          <cell r="I464" t="str">
            <v>00000041</v>
          </cell>
          <cell r="J464">
            <v>60</v>
          </cell>
          <cell r="K464">
            <v>312</v>
          </cell>
          <cell r="L464">
            <v>6180</v>
          </cell>
          <cell r="M464">
            <v>107</v>
          </cell>
          <cell r="N464">
            <v>10</v>
          </cell>
          <cell r="O464">
            <v>0</v>
          </cell>
          <cell r="P464">
            <v>107.1</v>
          </cell>
          <cell r="Q464" t="str">
            <v>0803</v>
          </cell>
          <cell r="R464" t="str">
            <v>36000</v>
          </cell>
          <cell r="S464" t="str">
            <v>200212</v>
          </cell>
          <cell r="T464" t="str">
            <v>PY42</v>
          </cell>
          <cell r="U464">
            <v>669.6</v>
          </cell>
          <cell r="V464" t="str">
            <v>LDB</v>
          </cell>
          <cell r="W464">
            <v>0</v>
          </cell>
          <cell r="X464" t="str">
            <v>SHR</v>
          </cell>
          <cell r="Y464">
            <v>16</v>
          </cell>
          <cell r="Z464">
            <v>16</v>
          </cell>
          <cell r="AA464" t="str">
            <v>PYP</v>
          </cell>
          <cell r="AB464" t="str">
            <v xml:space="preserve"> 0000026</v>
          </cell>
          <cell r="AC464" t="str">
            <v>PYL</v>
          </cell>
          <cell r="AD464" t="str">
            <v>004368</v>
          </cell>
          <cell r="AE464" t="str">
            <v>EMP</v>
          </cell>
          <cell r="AF464" t="str">
            <v>64529</v>
          </cell>
          <cell r="AG464" t="str">
            <v>JUL</v>
          </cell>
          <cell r="AH464" t="str">
            <v xml:space="preserve"> 000.00</v>
          </cell>
          <cell r="AI464" t="str">
            <v>BCH</v>
          </cell>
          <cell r="AJ464" t="str">
            <v>500</v>
          </cell>
          <cell r="AK464" t="str">
            <v>CLS</v>
          </cell>
          <cell r="AL464" t="str">
            <v>R436</v>
          </cell>
          <cell r="AM464" t="str">
            <v>DTA</v>
          </cell>
          <cell r="AN464" t="str">
            <v xml:space="preserve"> 00000000000.00</v>
          </cell>
          <cell r="AO464" t="str">
            <v>DTH</v>
          </cell>
          <cell r="AP464" t="str">
            <v xml:space="preserve"> 00000000000.00</v>
          </cell>
          <cell r="AV464" t="str">
            <v>000000000</v>
          </cell>
          <cell r="AW464" t="str">
            <v>000</v>
          </cell>
          <cell r="AX464" t="str">
            <v>00</v>
          </cell>
          <cell r="AY464" t="str">
            <v>0</v>
          </cell>
          <cell r="AZ464" t="str">
            <v>FPL Fibernet</v>
          </cell>
        </row>
        <row r="465">
          <cell r="A465" t="str">
            <v>107100</v>
          </cell>
          <cell r="B465" t="str">
            <v>0366</v>
          </cell>
          <cell r="C465" t="str">
            <v>06080</v>
          </cell>
          <cell r="D465" t="str">
            <v>0FIBER</v>
          </cell>
          <cell r="E465" t="str">
            <v>385000</v>
          </cell>
          <cell r="F465" t="str">
            <v>0803</v>
          </cell>
          <cell r="G465" t="str">
            <v>36000</v>
          </cell>
          <cell r="H465" t="str">
            <v>A</v>
          </cell>
          <cell r="I465" t="str">
            <v>00000041</v>
          </cell>
          <cell r="J465">
            <v>60</v>
          </cell>
          <cell r="K465">
            <v>366</v>
          </cell>
          <cell r="L465">
            <v>6180</v>
          </cell>
          <cell r="M465">
            <v>107</v>
          </cell>
          <cell r="N465">
            <v>10</v>
          </cell>
          <cell r="O465">
            <v>0</v>
          </cell>
          <cell r="P465">
            <v>107.1</v>
          </cell>
          <cell r="Q465" t="str">
            <v>0803</v>
          </cell>
          <cell r="R465" t="str">
            <v>36000</v>
          </cell>
          <cell r="S465" t="str">
            <v>200212</v>
          </cell>
          <cell r="T465" t="str">
            <v>PY42</v>
          </cell>
          <cell r="U465">
            <v>418.5</v>
          </cell>
          <cell r="V465" t="str">
            <v>LDB</v>
          </cell>
          <cell r="W465">
            <v>0</v>
          </cell>
          <cell r="X465" t="str">
            <v>SHR</v>
          </cell>
          <cell r="Y465">
            <v>10</v>
          </cell>
          <cell r="Z465">
            <v>10</v>
          </cell>
          <cell r="AA465" t="str">
            <v>PYP</v>
          </cell>
          <cell r="AB465" t="str">
            <v xml:space="preserve"> 0000025</v>
          </cell>
          <cell r="AC465" t="str">
            <v>PYL</v>
          </cell>
          <cell r="AD465" t="str">
            <v>004368</v>
          </cell>
          <cell r="AE465" t="str">
            <v>EMP</v>
          </cell>
          <cell r="AF465" t="str">
            <v>64529</v>
          </cell>
          <cell r="AG465" t="str">
            <v>JUL</v>
          </cell>
          <cell r="AH465" t="str">
            <v xml:space="preserve"> 000.00</v>
          </cell>
          <cell r="AI465" t="str">
            <v>BCH</v>
          </cell>
          <cell r="AJ465" t="str">
            <v>500</v>
          </cell>
          <cell r="AK465" t="str">
            <v>CLS</v>
          </cell>
          <cell r="AL465" t="str">
            <v>R436</v>
          </cell>
          <cell r="AM465" t="str">
            <v>DTA</v>
          </cell>
          <cell r="AN465" t="str">
            <v xml:space="preserve"> 00000000000.00</v>
          </cell>
          <cell r="AO465" t="str">
            <v>DTH</v>
          </cell>
          <cell r="AP465" t="str">
            <v xml:space="preserve"> 00000000000.00</v>
          </cell>
          <cell r="AV465" t="str">
            <v>000000000</v>
          </cell>
          <cell r="AW465" t="str">
            <v>000</v>
          </cell>
          <cell r="AX465" t="str">
            <v>00</v>
          </cell>
          <cell r="AY465" t="str">
            <v>0</v>
          </cell>
          <cell r="AZ465" t="str">
            <v>FPL Fibernet</v>
          </cell>
        </row>
        <row r="466">
          <cell r="A466" t="str">
            <v>107100</v>
          </cell>
          <cell r="B466" t="str">
            <v>0312</v>
          </cell>
          <cell r="C466" t="str">
            <v>06080</v>
          </cell>
          <cell r="D466" t="str">
            <v>0ELECT</v>
          </cell>
          <cell r="E466" t="str">
            <v>312000</v>
          </cell>
          <cell r="F466" t="str">
            <v>0676</v>
          </cell>
          <cell r="G466" t="str">
            <v>11450</v>
          </cell>
          <cell r="H466" t="str">
            <v>A</v>
          </cell>
          <cell r="I466" t="str">
            <v>00000041</v>
          </cell>
          <cell r="J466">
            <v>65</v>
          </cell>
          <cell r="K466">
            <v>312</v>
          </cell>
          <cell r="L466">
            <v>6181</v>
          </cell>
          <cell r="M466">
            <v>398</v>
          </cell>
          <cell r="N466">
            <v>0</v>
          </cell>
          <cell r="O466">
            <v>1</v>
          </cell>
          <cell r="P466">
            <v>398.00099999999998</v>
          </cell>
          <cell r="Q466" t="str">
            <v>0676</v>
          </cell>
          <cell r="R466" t="str">
            <v>11450</v>
          </cell>
          <cell r="S466" t="str">
            <v>200212</v>
          </cell>
          <cell r="T466" t="str">
            <v>SA01</v>
          </cell>
          <cell r="U466">
            <v>2.04</v>
          </cell>
          <cell r="V466" t="str">
            <v>LDB</v>
          </cell>
          <cell r="W466">
            <v>0</v>
          </cell>
          <cell r="Y466">
            <v>0</v>
          </cell>
          <cell r="Z466">
            <v>1</v>
          </cell>
          <cell r="AA466" t="str">
            <v>MS#</v>
          </cell>
          <cell r="AB466" t="str">
            <v xml:space="preserve">   998014607</v>
          </cell>
          <cell r="AC466" t="str">
            <v>BCH</v>
          </cell>
          <cell r="AD466" t="str">
            <v>018722</v>
          </cell>
          <cell r="AE466" t="str">
            <v>TML</v>
          </cell>
          <cell r="AF466" t="str">
            <v>12017</v>
          </cell>
          <cell r="AG466" t="str">
            <v>SRL</v>
          </cell>
          <cell r="AH466" t="str">
            <v>0350</v>
          </cell>
          <cell r="AI466" t="str">
            <v>DLV</v>
          </cell>
          <cell r="AJ466" t="str">
            <v>000</v>
          </cell>
          <cell r="AK466" t="str">
            <v>REL</v>
          </cell>
          <cell r="AL466" t="str">
            <v>000</v>
          </cell>
          <cell r="AM466" t="str">
            <v>LN#</v>
          </cell>
          <cell r="AO466" t="str">
            <v>UOI</v>
          </cell>
          <cell r="AP466" t="str">
            <v>EA</v>
          </cell>
          <cell r="AU466" t="str">
            <v>0</v>
          </cell>
          <cell r="AW466" t="str">
            <v>000</v>
          </cell>
          <cell r="AX466" t="str">
            <v>00</v>
          </cell>
          <cell r="AY466" t="str">
            <v>0</v>
          </cell>
          <cell r="AZ466" t="str">
            <v>FPL Fibernet</v>
          </cell>
        </row>
        <row r="467">
          <cell r="A467" t="str">
            <v>107100</v>
          </cell>
          <cell r="B467" t="str">
            <v>0312</v>
          </cell>
          <cell r="C467" t="str">
            <v>06080</v>
          </cell>
          <cell r="D467" t="str">
            <v>0ELECT</v>
          </cell>
          <cell r="E467" t="str">
            <v>312000</v>
          </cell>
          <cell r="F467" t="str">
            <v>0676</v>
          </cell>
          <cell r="G467" t="str">
            <v>11450</v>
          </cell>
          <cell r="H467" t="str">
            <v>A</v>
          </cell>
          <cell r="I467" t="str">
            <v>00000041</v>
          </cell>
          <cell r="J467">
            <v>65</v>
          </cell>
          <cell r="K467">
            <v>312</v>
          </cell>
          <cell r="L467">
            <v>6181</v>
          </cell>
          <cell r="M467">
            <v>398</v>
          </cell>
          <cell r="N467">
            <v>0</v>
          </cell>
          <cell r="O467">
            <v>1</v>
          </cell>
          <cell r="P467">
            <v>398.00099999999998</v>
          </cell>
          <cell r="Q467" t="str">
            <v>0676</v>
          </cell>
          <cell r="R467" t="str">
            <v>11450</v>
          </cell>
          <cell r="S467" t="str">
            <v>200212</v>
          </cell>
          <cell r="T467" t="str">
            <v>SA01</v>
          </cell>
          <cell r="U467">
            <v>2.88</v>
          </cell>
          <cell r="V467" t="str">
            <v>LDB</v>
          </cell>
          <cell r="W467">
            <v>0</v>
          </cell>
          <cell r="Y467">
            <v>0</v>
          </cell>
          <cell r="Z467">
            <v>1</v>
          </cell>
          <cell r="AA467" t="str">
            <v>MS#</v>
          </cell>
          <cell r="AB467" t="str">
            <v xml:space="preserve">   998014606</v>
          </cell>
          <cell r="AC467" t="str">
            <v>BCH</v>
          </cell>
          <cell r="AD467" t="str">
            <v>018722</v>
          </cell>
          <cell r="AE467" t="str">
            <v>TML</v>
          </cell>
          <cell r="AF467" t="str">
            <v>12017</v>
          </cell>
          <cell r="AG467" t="str">
            <v>SRL</v>
          </cell>
          <cell r="AH467" t="str">
            <v>0350</v>
          </cell>
          <cell r="AI467" t="str">
            <v>DLV</v>
          </cell>
          <cell r="AJ467" t="str">
            <v>000</v>
          </cell>
          <cell r="AK467" t="str">
            <v>REL</v>
          </cell>
          <cell r="AL467" t="str">
            <v>000</v>
          </cell>
          <cell r="AM467" t="str">
            <v>LN#</v>
          </cell>
          <cell r="AO467" t="str">
            <v>UOI</v>
          </cell>
          <cell r="AP467" t="str">
            <v>EA</v>
          </cell>
          <cell r="AU467" t="str">
            <v>0</v>
          </cell>
          <cell r="AW467" t="str">
            <v>000</v>
          </cell>
          <cell r="AX467" t="str">
            <v>00</v>
          </cell>
          <cell r="AY467" t="str">
            <v>0</v>
          </cell>
          <cell r="AZ467" t="str">
            <v>FPL Fibernet</v>
          </cell>
        </row>
        <row r="468">
          <cell r="A468" t="str">
            <v>107100</v>
          </cell>
          <cell r="B468" t="str">
            <v>0312</v>
          </cell>
          <cell r="C468" t="str">
            <v>06080</v>
          </cell>
          <cell r="D468" t="str">
            <v>0ELECT</v>
          </cell>
          <cell r="E468" t="str">
            <v>312000</v>
          </cell>
          <cell r="F468" t="str">
            <v>0676</v>
          </cell>
          <cell r="G468" t="str">
            <v>11450</v>
          </cell>
          <cell r="H468" t="str">
            <v>A</v>
          </cell>
          <cell r="I468" t="str">
            <v>00000041</v>
          </cell>
          <cell r="J468">
            <v>65</v>
          </cell>
          <cell r="K468">
            <v>312</v>
          </cell>
          <cell r="L468">
            <v>6181</v>
          </cell>
          <cell r="M468">
            <v>398</v>
          </cell>
          <cell r="N468">
            <v>0</v>
          </cell>
          <cell r="O468">
            <v>1</v>
          </cell>
          <cell r="P468">
            <v>398.00099999999998</v>
          </cell>
          <cell r="Q468" t="str">
            <v>0676</v>
          </cell>
          <cell r="R468" t="str">
            <v>11450</v>
          </cell>
          <cell r="S468" t="str">
            <v>200212</v>
          </cell>
          <cell r="T468" t="str">
            <v>SA01</v>
          </cell>
          <cell r="U468">
            <v>14.84</v>
          </cell>
          <cell r="V468" t="str">
            <v>LDB</v>
          </cell>
          <cell r="W468">
            <v>0</v>
          </cell>
          <cell r="Y468">
            <v>0</v>
          </cell>
          <cell r="Z468">
            <v>2</v>
          </cell>
          <cell r="AA468" t="str">
            <v>MS#</v>
          </cell>
          <cell r="AB468" t="str">
            <v xml:space="preserve">   998012288</v>
          </cell>
          <cell r="AC468" t="str">
            <v>BCH</v>
          </cell>
          <cell r="AD468" t="str">
            <v>018721</v>
          </cell>
          <cell r="AE468" t="str">
            <v>TML</v>
          </cell>
          <cell r="AF468" t="str">
            <v>12017</v>
          </cell>
          <cell r="AG468" t="str">
            <v>SRL</v>
          </cell>
          <cell r="AH468" t="str">
            <v>0368</v>
          </cell>
          <cell r="AI468" t="str">
            <v>DLV</v>
          </cell>
          <cell r="AJ468" t="str">
            <v>000</v>
          </cell>
          <cell r="AK468" t="str">
            <v>REL</v>
          </cell>
          <cell r="AL468" t="str">
            <v>000</v>
          </cell>
          <cell r="AM468" t="str">
            <v>LN#</v>
          </cell>
          <cell r="AO468" t="str">
            <v>UOI</v>
          </cell>
          <cell r="AP468" t="str">
            <v>EA</v>
          </cell>
          <cell r="AU468" t="str">
            <v>0</v>
          </cell>
          <cell r="AW468" t="str">
            <v>000</v>
          </cell>
          <cell r="AX468" t="str">
            <v>00</v>
          </cell>
          <cell r="AY468" t="str">
            <v>0</v>
          </cell>
          <cell r="AZ468" t="str">
            <v>FPL Fibernet</v>
          </cell>
        </row>
        <row r="469">
          <cell r="A469" t="str">
            <v>107100</v>
          </cell>
          <cell r="B469" t="str">
            <v>0312</v>
          </cell>
          <cell r="C469" t="str">
            <v>06080</v>
          </cell>
          <cell r="D469" t="str">
            <v>0ELECT</v>
          </cell>
          <cell r="E469" t="str">
            <v>312000</v>
          </cell>
          <cell r="F469" t="str">
            <v>0676</v>
          </cell>
          <cell r="G469" t="str">
            <v>11450</v>
          </cell>
          <cell r="H469" t="str">
            <v>A</v>
          </cell>
          <cell r="I469" t="str">
            <v>00000041</v>
          </cell>
          <cell r="J469">
            <v>65</v>
          </cell>
          <cell r="K469">
            <v>312</v>
          </cell>
          <cell r="L469">
            <v>6181</v>
          </cell>
          <cell r="M469">
            <v>398</v>
          </cell>
          <cell r="N469">
            <v>0</v>
          </cell>
          <cell r="O469">
            <v>1</v>
          </cell>
          <cell r="P469">
            <v>398.00099999999998</v>
          </cell>
          <cell r="Q469" t="str">
            <v>0676</v>
          </cell>
          <cell r="R469" t="str">
            <v>11450</v>
          </cell>
          <cell r="S469" t="str">
            <v>200212</v>
          </cell>
          <cell r="T469" t="str">
            <v>SA01</v>
          </cell>
          <cell r="U469">
            <v>16.97</v>
          </cell>
          <cell r="V469" t="str">
            <v>LDB</v>
          </cell>
          <cell r="W469">
            <v>0</v>
          </cell>
          <cell r="Y469">
            <v>0</v>
          </cell>
          <cell r="Z469">
            <v>1</v>
          </cell>
          <cell r="AA469" t="str">
            <v>MS#</v>
          </cell>
          <cell r="AB469" t="str">
            <v xml:space="preserve">   998014517</v>
          </cell>
          <cell r="AC469" t="str">
            <v>BCH</v>
          </cell>
          <cell r="AD469" t="str">
            <v>018722</v>
          </cell>
          <cell r="AE469" t="str">
            <v>TML</v>
          </cell>
          <cell r="AF469" t="str">
            <v>12017</v>
          </cell>
          <cell r="AG469" t="str">
            <v>SRL</v>
          </cell>
          <cell r="AH469" t="str">
            <v>0350</v>
          </cell>
          <cell r="AI469" t="str">
            <v>DLV</v>
          </cell>
          <cell r="AJ469" t="str">
            <v>000</v>
          </cell>
          <cell r="AK469" t="str">
            <v>REL</v>
          </cell>
          <cell r="AL469" t="str">
            <v>000</v>
          </cell>
          <cell r="AM469" t="str">
            <v>LN#</v>
          </cell>
          <cell r="AO469" t="str">
            <v>UOI</v>
          </cell>
          <cell r="AP469" t="str">
            <v>EA</v>
          </cell>
          <cell r="AU469" t="str">
            <v>0</v>
          </cell>
          <cell r="AW469" t="str">
            <v>000</v>
          </cell>
          <cell r="AX469" t="str">
            <v>00</v>
          </cell>
          <cell r="AY469" t="str">
            <v>0</v>
          </cell>
          <cell r="AZ469" t="str">
            <v>FPL Fibernet</v>
          </cell>
        </row>
        <row r="470">
          <cell r="A470" t="str">
            <v>107100</v>
          </cell>
          <cell r="B470" t="str">
            <v>0312</v>
          </cell>
          <cell r="C470" t="str">
            <v>06080</v>
          </cell>
          <cell r="D470" t="str">
            <v>0ELECT</v>
          </cell>
          <cell r="E470" t="str">
            <v>312000</v>
          </cell>
          <cell r="F470" t="str">
            <v>0676</v>
          </cell>
          <cell r="G470" t="str">
            <v>11450</v>
          </cell>
          <cell r="H470" t="str">
            <v>A</v>
          </cell>
          <cell r="I470" t="str">
            <v>00000041</v>
          </cell>
          <cell r="J470">
            <v>65</v>
          </cell>
          <cell r="K470">
            <v>312</v>
          </cell>
          <cell r="L470">
            <v>6181</v>
          </cell>
          <cell r="M470">
            <v>398</v>
          </cell>
          <cell r="N470">
            <v>0</v>
          </cell>
          <cell r="O470">
            <v>1</v>
          </cell>
          <cell r="P470">
            <v>398.00099999999998</v>
          </cell>
          <cell r="Q470" t="str">
            <v>0676</v>
          </cell>
          <cell r="R470" t="str">
            <v>11450</v>
          </cell>
          <cell r="S470" t="str">
            <v>200212</v>
          </cell>
          <cell r="T470" t="str">
            <v>SA01</v>
          </cell>
          <cell r="U470">
            <v>19.48</v>
          </cell>
          <cell r="V470" t="str">
            <v>LDB</v>
          </cell>
          <cell r="W470">
            <v>0</v>
          </cell>
          <cell r="Y470">
            <v>0</v>
          </cell>
          <cell r="Z470">
            <v>2</v>
          </cell>
          <cell r="AA470" t="str">
            <v>MS#</v>
          </cell>
          <cell r="AB470" t="str">
            <v xml:space="preserve">   998014037</v>
          </cell>
          <cell r="AC470" t="str">
            <v>BCH</v>
          </cell>
          <cell r="AD470" t="str">
            <v>018726</v>
          </cell>
          <cell r="AE470" t="str">
            <v>TML</v>
          </cell>
          <cell r="AF470" t="str">
            <v>12017</v>
          </cell>
          <cell r="AG470" t="str">
            <v>SRL</v>
          </cell>
          <cell r="AH470" t="str">
            <v>0350</v>
          </cell>
          <cell r="AI470" t="str">
            <v>DLV</v>
          </cell>
          <cell r="AJ470" t="str">
            <v>000</v>
          </cell>
          <cell r="AK470" t="str">
            <v>REL</v>
          </cell>
          <cell r="AL470" t="str">
            <v>000</v>
          </cell>
          <cell r="AM470" t="str">
            <v>LN#</v>
          </cell>
          <cell r="AO470" t="str">
            <v>UOI</v>
          </cell>
          <cell r="AP470" t="str">
            <v>EA</v>
          </cell>
          <cell r="AU470" t="str">
            <v>0</v>
          </cell>
          <cell r="AW470" t="str">
            <v>000</v>
          </cell>
          <cell r="AX470" t="str">
            <v>00</v>
          </cell>
          <cell r="AY470" t="str">
            <v>0</v>
          </cell>
          <cell r="AZ470" t="str">
            <v>FPL Fibernet</v>
          </cell>
        </row>
        <row r="471">
          <cell r="A471" t="str">
            <v>107100</v>
          </cell>
          <cell r="B471" t="str">
            <v>0312</v>
          </cell>
          <cell r="C471" t="str">
            <v>06080</v>
          </cell>
          <cell r="D471" t="str">
            <v>0ELECT</v>
          </cell>
          <cell r="E471" t="str">
            <v>312000</v>
          </cell>
          <cell r="F471" t="str">
            <v>0676</v>
          </cell>
          <cell r="G471" t="str">
            <v>11450</v>
          </cell>
          <cell r="H471" t="str">
            <v>A</v>
          </cell>
          <cell r="I471" t="str">
            <v>00000041</v>
          </cell>
          <cell r="J471">
            <v>65</v>
          </cell>
          <cell r="K471">
            <v>312</v>
          </cell>
          <cell r="L471">
            <v>6181</v>
          </cell>
          <cell r="M471">
            <v>398</v>
          </cell>
          <cell r="N471">
            <v>0</v>
          </cell>
          <cell r="O471">
            <v>1</v>
          </cell>
          <cell r="P471">
            <v>398.00099999999998</v>
          </cell>
          <cell r="Q471" t="str">
            <v>0676</v>
          </cell>
          <cell r="R471" t="str">
            <v>11450</v>
          </cell>
          <cell r="S471" t="str">
            <v>200212</v>
          </cell>
          <cell r="T471" t="str">
            <v>SA01</v>
          </cell>
          <cell r="U471">
            <v>30.22</v>
          </cell>
          <cell r="V471" t="str">
            <v>LDB</v>
          </cell>
          <cell r="W471">
            <v>0</v>
          </cell>
          <cell r="Y471">
            <v>0</v>
          </cell>
          <cell r="Z471">
            <v>2</v>
          </cell>
          <cell r="AA471" t="str">
            <v>MS#</v>
          </cell>
          <cell r="AB471" t="str">
            <v xml:space="preserve">   998000157</v>
          </cell>
          <cell r="AC471" t="str">
            <v>BCH</v>
          </cell>
          <cell r="AD471" t="str">
            <v>013388</v>
          </cell>
          <cell r="AE471" t="str">
            <v>TML</v>
          </cell>
          <cell r="AF471" t="str">
            <v>12016</v>
          </cell>
          <cell r="AG471" t="str">
            <v>SRL</v>
          </cell>
          <cell r="AH471" t="str">
            <v>0368</v>
          </cell>
          <cell r="AI471" t="str">
            <v>DLV</v>
          </cell>
          <cell r="AJ471" t="str">
            <v>000</v>
          </cell>
          <cell r="AK471" t="str">
            <v>REL</v>
          </cell>
          <cell r="AL471" t="str">
            <v>000</v>
          </cell>
          <cell r="AM471" t="str">
            <v>LN#</v>
          </cell>
          <cell r="AO471" t="str">
            <v>UOI</v>
          </cell>
          <cell r="AP471" t="str">
            <v>EA</v>
          </cell>
          <cell r="AU471" t="str">
            <v>0</v>
          </cell>
          <cell r="AW471" t="str">
            <v>000</v>
          </cell>
          <cell r="AX471" t="str">
            <v>00</v>
          </cell>
          <cell r="AY471" t="str">
            <v>0</v>
          </cell>
          <cell r="AZ471" t="str">
            <v>FPL Fibernet</v>
          </cell>
        </row>
        <row r="472">
          <cell r="A472" t="str">
            <v>107100</v>
          </cell>
          <cell r="B472" t="str">
            <v>0312</v>
          </cell>
          <cell r="C472" t="str">
            <v>06080</v>
          </cell>
          <cell r="D472" t="str">
            <v>0ELECT</v>
          </cell>
          <cell r="E472" t="str">
            <v>312000</v>
          </cell>
          <cell r="F472" t="str">
            <v>0676</v>
          </cell>
          <cell r="G472" t="str">
            <v>11450</v>
          </cell>
          <cell r="H472" t="str">
            <v>A</v>
          </cell>
          <cell r="I472" t="str">
            <v>00000041</v>
          </cell>
          <cell r="J472">
            <v>65</v>
          </cell>
          <cell r="K472">
            <v>312</v>
          </cell>
          <cell r="L472">
            <v>6181</v>
          </cell>
          <cell r="M472">
            <v>398</v>
          </cell>
          <cell r="N472">
            <v>0</v>
          </cell>
          <cell r="O472">
            <v>1</v>
          </cell>
          <cell r="P472">
            <v>398.00099999999998</v>
          </cell>
          <cell r="Q472" t="str">
            <v>0676</v>
          </cell>
          <cell r="R472" t="str">
            <v>11450</v>
          </cell>
          <cell r="S472" t="str">
            <v>200212</v>
          </cell>
          <cell r="T472" t="str">
            <v>SA01</v>
          </cell>
          <cell r="U472">
            <v>33.5</v>
          </cell>
          <cell r="V472" t="str">
            <v>LDB</v>
          </cell>
          <cell r="W472">
            <v>0</v>
          </cell>
          <cell r="Y472">
            <v>0</v>
          </cell>
          <cell r="Z472">
            <v>2</v>
          </cell>
          <cell r="AA472" t="str">
            <v>MS#</v>
          </cell>
          <cell r="AB472" t="str">
            <v xml:space="preserve">   998000155</v>
          </cell>
          <cell r="AC472" t="str">
            <v>BCH</v>
          </cell>
          <cell r="AD472" t="str">
            <v>013388</v>
          </cell>
          <cell r="AE472" t="str">
            <v>TML</v>
          </cell>
          <cell r="AF472" t="str">
            <v>12016</v>
          </cell>
          <cell r="AG472" t="str">
            <v>SRL</v>
          </cell>
          <cell r="AH472" t="str">
            <v>0368</v>
          </cell>
          <cell r="AI472" t="str">
            <v>DLV</v>
          </cell>
          <cell r="AJ472" t="str">
            <v>000</v>
          </cell>
          <cell r="AK472" t="str">
            <v>REL</v>
          </cell>
          <cell r="AL472" t="str">
            <v>000</v>
          </cell>
          <cell r="AM472" t="str">
            <v>LN#</v>
          </cell>
          <cell r="AO472" t="str">
            <v>UOI</v>
          </cell>
          <cell r="AP472" t="str">
            <v>EA</v>
          </cell>
          <cell r="AU472" t="str">
            <v>0</v>
          </cell>
          <cell r="AW472" t="str">
            <v>000</v>
          </cell>
          <cell r="AX472" t="str">
            <v>00</v>
          </cell>
          <cell r="AY472" t="str">
            <v>0</v>
          </cell>
          <cell r="AZ472" t="str">
            <v>FPL Fibernet</v>
          </cell>
        </row>
        <row r="473">
          <cell r="A473" t="str">
            <v>107100</v>
          </cell>
          <cell r="B473" t="str">
            <v>0312</v>
          </cell>
          <cell r="C473" t="str">
            <v>06080</v>
          </cell>
          <cell r="D473" t="str">
            <v>0ELECT</v>
          </cell>
          <cell r="E473" t="str">
            <v>312000</v>
          </cell>
          <cell r="F473" t="str">
            <v>0676</v>
          </cell>
          <cell r="G473" t="str">
            <v>11450</v>
          </cell>
          <cell r="H473" t="str">
            <v>A</v>
          </cell>
          <cell r="I473" t="str">
            <v>00000041</v>
          </cell>
          <cell r="J473">
            <v>65</v>
          </cell>
          <cell r="K473">
            <v>312</v>
          </cell>
          <cell r="L473">
            <v>6181</v>
          </cell>
          <cell r="M473">
            <v>398</v>
          </cell>
          <cell r="N473">
            <v>0</v>
          </cell>
          <cell r="O473">
            <v>1</v>
          </cell>
          <cell r="P473">
            <v>398.00099999999998</v>
          </cell>
          <cell r="Q473" t="str">
            <v>0676</v>
          </cell>
          <cell r="R473" t="str">
            <v>11450</v>
          </cell>
          <cell r="S473" t="str">
            <v>200212</v>
          </cell>
          <cell r="T473" t="str">
            <v>SA01</v>
          </cell>
          <cell r="U473">
            <v>35.68</v>
          </cell>
          <cell r="V473" t="str">
            <v>LDB</v>
          </cell>
          <cell r="W473">
            <v>0</v>
          </cell>
          <cell r="Y473">
            <v>0</v>
          </cell>
          <cell r="Z473">
            <v>4</v>
          </cell>
          <cell r="AA473" t="str">
            <v>MS#</v>
          </cell>
          <cell r="AB473" t="str">
            <v xml:space="preserve">   998000167</v>
          </cell>
          <cell r="AC473" t="str">
            <v>BCH</v>
          </cell>
          <cell r="AD473" t="str">
            <v>013388</v>
          </cell>
          <cell r="AE473" t="str">
            <v>TML</v>
          </cell>
          <cell r="AF473" t="str">
            <v>12016</v>
          </cell>
          <cell r="AG473" t="str">
            <v>SRL</v>
          </cell>
          <cell r="AH473" t="str">
            <v>0368</v>
          </cell>
          <cell r="AI473" t="str">
            <v>DLV</v>
          </cell>
          <cell r="AJ473" t="str">
            <v>000</v>
          </cell>
          <cell r="AK473" t="str">
            <v>REL</v>
          </cell>
          <cell r="AL473" t="str">
            <v>000</v>
          </cell>
          <cell r="AM473" t="str">
            <v>LN#</v>
          </cell>
          <cell r="AO473" t="str">
            <v>UOI</v>
          </cell>
          <cell r="AP473" t="str">
            <v>EA</v>
          </cell>
          <cell r="AU473" t="str">
            <v>0</v>
          </cell>
          <cell r="AW473" t="str">
            <v>000</v>
          </cell>
          <cell r="AX473" t="str">
            <v>00</v>
          </cell>
          <cell r="AY473" t="str">
            <v>0</v>
          </cell>
          <cell r="AZ473" t="str">
            <v>FPL Fibernet</v>
          </cell>
        </row>
        <row r="474">
          <cell r="A474" t="str">
            <v>107100</v>
          </cell>
          <cell r="B474" t="str">
            <v>0312</v>
          </cell>
          <cell r="C474" t="str">
            <v>06080</v>
          </cell>
          <cell r="D474" t="str">
            <v>0ELECT</v>
          </cell>
          <cell r="E474" t="str">
            <v>312000</v>
          </cell>
          <cell r="F474" t="str">
            <v>0676</v>
          </cell>
          <cell r="G474" t="str">
            <v>11450</v>
          </cell>
          <cell r="H474" t="str">
            <v>A</v>
          </cell>
          <cell r="I474" t="str">
            <v>00000041</v>
          </cell>
          <cell r="J474">
            <v>65</v>
          </cell>
          <cell r="K474">
            <v>312</v>
          </cell>
          <cell r="L474">
            <v>6181</v>
          </cell>
          <cell r="M474">
            <v>398</v>
          </cell>
          <cell r="N474">
            <v>0</v>
          </cell>
          <cell r="O474">
            <v>1</v>
          </cell>
          <cell r="P474">
            <v>398.00099999999998</v>
          </cell>
          <cell r="Q474" t="str">
            <v>0676</v>
          </cell>
          <cell r="R474" t="str">
            <v>11450</v>
          </cell>
          <cell r="S474" t="str">
            <v>200212</v>
          </cell>
          <cell r="T474" t="str">
            <v>SA01</v>
          </cell>
          <cell r="U474">
            <v>46</v>
          </cell>
          <cell r="V474" t="str">
            <v>LDB</v>
          </cell>
          <cell r="W474">
            <v>0</v>
          </cell>
          <cell r="Y474">
            <v>0</v>
          </cell>
          <cell r="Z474">
            <v>100</v>
          </cell>
          <cell r="AA474" t="str">
            <v>MS#</v>
          </cell>
          <cell r="AB474" t="str">
            <v xml:space="preserve">   998000141</v>
          </cell>
          <cell r="AC474" t="str">
            <v>BCH</v>
          </cell>
          <cell r="AD474" t="str">
            <v>018721</v>
          </cell>
          <cell r="AE474" t="str">
            <v>TML</v>
          </cell>
          <cell r="AF474" t="str">
            <v>12017</v>
          </cell>
          <cell r="AG474" t="str">
            <v>SRL</v>
          </cell>
          <cell r="AH474" t="str">
            <v>0368</v>
          </cell>
          <cell r="AI474" t="str">
            <v>DLV</v>
          </cell>
          <cell r="AJ474" t="str">
            <v>000</v>
          </cell>
          <cell r="AK474" t="str">
            <v>REL</v>
          </cell>
          <cell r="AL474" t="str">
            <v>000</v>
          </cell>
          <cell r="AM474" t="str">
            <v>LN#</v>
          </cell>
          <cell r="AO474" t="str">
            <v>UOI</v>
          </cell>
          <cell r="AP474" t="str">
            <v>FT</v>
          </cell>
          <cell r="AU474" t="str">
            <v>0</v>
          </cell>
          <cell r="AW474" t="str">
            <v>000</v>
          </cell>
          <cell r="AX474" t="str">
            <v>00</v>
          </cell>
          <cell r="AY474" t="str">
            <v>0</v>
          </cell>
          <cell r="AZ474" t="str">
            <v>FPL Fibernet</v>
          </cell>
        </row>
        <row r="475">
          <cell r="A475" t="str">
            <v>107100</v>
          </cell>
          <cell r="B475" t="str">
            <v>0312</v>
          </cell>
          <cell r="C475" t="str">
            <v>06080</v>
          </cell>
          <cell r="D475" t="str">
            <v>0ELECT</v>
          </cell>
          <cell r="E475" t="str">
            <v>312000</v>
          </cell>
          <cell r="F475" t="str">
            <v>0676</v>
          </cell>
          <cell r="G475" t="str">
            <v>11450</v>
          </cell>
          <cell r="H475" t="str">
            <v>A</v>
          </cell>
          <cell r="I475" t="str">
            <v>00000041</v>
          </cell>
          <cell r="J475">
            <v>65</v>
          </cell>
          <cell r="K475">
            <v>312</v>
          </cell>
          <cell r="L475">
            <v>6181</v>
          </cell>
          <cell r="M475">
            <v>398</v>
          </cell>
          <cell r="N475">
            <v>0</v>
          </cell>
          <cell r="O475">
            <v>1</v>
          </cell>
          <cell r="P475">
            <v>398.00099999999998</v>
          </cell>
          <cell r="Q475" t="str">
            <v>0676</v>
          </cell>
          <cell r="R475" t="str">
            <v>11450</v>
          </cell>
          <cell r="S475" t="str">
            <v>200212</v>
          </cell>
          <cell r="T475" t="str">
            <v>SA01</v>
          </cell>
          <cell r="U475">
            <v>48</v>
          </cell>
          <cell r="V475" t="str">
            <v>LDB</v>
          </cell>
          <cell r="W475">
            <v>0</v>
          </cell>
          <cell r="Y475">
            <v>0</v>
          </cell>
          <cell r="Z475">
            <v>2</v>
          </cell>
          <cell r="AA475" t="str">
            <v>MS#</v>
          </cell>
          <cell r="AB475" t="str">
            <v xml:space="preserve">   998000170</v>
          </cell>
          <cell r="AC475" t="str">
            <v>BCH</v>
          </cell>
          <cell r="AD475" t="str">
            <v>013388</v>
          </cell>
          <cell r="AE475" t="str">
            <v>TML</v>
          </cell>
          <cell r="AF475" t="str">
            <v>12016</v>
          </cell>
          <cell r="AG475" t="str">
            <v>SRL</v>
          </cell>
          <cell r="AH475" t="str">
            <v>0368</v>
          </cell>
          <cell r="AI475" t="str">
            <v>DLV</v>
          </cell>
          <cell r="AJ475" t="str">
            <v>000</v>
          </cell>
          <cell r="AK475" t="str">
            <v>REL</v>
          </cell>
          <cell r="AL475" t="str">
            <v>000</v>
          </cell>
          <cell r="AM475" t="str">
            <v>LN#</v>
          </cell>
          <cell r="AO475" t="str">
            <v>UOI</v>
          </cell>
          <cell r="AP475" t="str">
            <v>EA</v>
          </cell>
          <cell r="AU475" t="str">
            <v>0</v>
          </cell>
          <cell r="AW475" t="str">
            <v>000</v>
          </cell>
          <cell r="AX475" t="str">
            <v>00</v>
          </cell>
          <cell r="AY475" t="str">
            <v>0</v>
          </cell>
          <cell r="AZ475" t="str">
            <v>FPL Fibernet</v>
          </cell>
        </row>
        <row r="476">
          <cell r="A476" t="str">
            <v>107100</v>
          </cell>
          <cell r="B476" t="str">
            <v>0312</v>
          </cell>
          <cell r="C476" t="str">
            <v>06080</v>
          </cell>
          <cell r="D476" t="str">
            <v>0ELECT</v>
          </cell>
          <cell r="E476" t="str">
            <v>312000</v>
          </cell>
          <cell r="F476" t="str">
            <v>0676</v>
          </cell>
          <cell r="G476" t="str">
            <v>11450</v>
          </cell>
          <cell r="H476" t="str">
            <v>A</v>
          </cell>
          <cell r="I476" t="str">
            <v>00000041</v>
          </cell>
          <cell r="J476">
            <v>65</v>
          </cell>
          <cell r="K476">
            <v>312</v>
          </cell>
          <cell r="L476">
            <v>6181</v>
          </cell>
          <cell r="M476">
            <v>398</v>
          </cell>
          <cell r="N476">
            <v>0</v>
          </cell>
          <cell r="O476">
            <v>1</v>
          </cell>
          <cell r="P476">
            <v>398.00099999999998</v>
          </cell>
          <cell r="Q476" t="str">
            <v>0676</v>
          </cell>
          <cell r="R476" t="str">
            <v>11450</v>
          </cell>
          <cell r="S476" t="str">
            <v>200212</v>
          </cell>
          <cell r="T476" t="str">
            <v>SA01</v>
          </cell>
          <cell r="U476">
            <v>50.58</v>
          </cell>
          <cell r="V476" t="str">
            <v>LDB</v>
          </cell>
          <cell r="W476">
            <v>0</v>
          </cell>
          <cell r="Y476">
            <v>0</v>
          </cell>
          <cell r="Z476">
            <v>2</v>
          </cell>
          <cell r="AA476" t="str">
            <v>MS#</v>
          </cell>
          <cell r="AB476" t="str">
            <v xml:space="preserve">   998000204</v>
          </cell>
          <cell r="AC476" t="str">
            <v>BCH</v>
          </cell>
          <cell r="AD476" t="str">
            <v>013388</v>
          </cell>
          <cell r="AE476" t="str">
            <v>TML</v>
          </cell>
          <cell r="AF476" t="str">
            <v>12016</v>
          </cell>
          <cell r="AG476" t="str">
            <v>SRL</v>
          </cell>
          <cell r="AH476" t="str">
            <v>0368</v>
          </cell>
          <cell r="AI476" t="str">
            <v>DLV</v>
          </cell>
          <cell r="AJ476" t="str">
            <v>000</v>
          </cell>
          <cell r="AK476" t="str">
            <v>REL</v>
          </cell>
          <cell r="AL476" t="str">
            <v>000</v>
          </cell>
          <cell r="AM476" t="str">
            <v>LN#</v>
          </cell>
          <cell r="AO476" t="str">
            <v>UOI</v>
          </cell>
          <cell r="AP476" t="str">
            <v>EA</v>
          </cell>
          <cell r="AU476" t="str">
            <v>0</v>
          </cell>
          <cell r="AW476" t="str">
            <v>000</v>
          </cell>
          <cell r="AX476" t="str">
            <v>00</v>
          </cell>
          <cell r="AY476" t="str">
            <v>0</v>
          </cell>
          <cell r="AZ476" t="str">
            <v>FPL Fibernet</v>
          </cell>
        </row>
        <row r="477">
          <cell r="A477" t="str">
            <v>107100</v>
          </cell>
          <cell r="B477" t="str">
            <v>0312</v>
          </cell>
          <cell r="C477" t="str">
            <v>06080</v>
          </cell>
          <cell r="D477" t="str">
            <v>0ELECT</v>
          </cell>
          <cell r="E477" t="str">
            <v>312000</v>
          </cell>
          <cell r="F477" t="str">
            <v>0676</v>
          </cell>
          <cell r="G477" t="str">
            <v>11450</v>
          </cell>
          <cell r="H477" t="str">
            <v>A</v>
          </cell>
          <cell r="I477" t="str">
            <v>00000041</v>
          </cell>
          <cell r="J477">
            <v>65</v>
          </cell>
          <cell r="K477">
            <v>312</v>
          </cell>
          <cell r="L477">
            <v>6181</v>
          </cell>
          <cell r="M477">
            <v>398</v>
          </cell>
          <cell r="N477">
            <v>0</v>
          </cell>
          <cell r="O477">
            <v>1</v>
          </cell>
          <cell r="P477">
            <v>398.00099999999998</v>
          </cell>
          <cell r="Q477" t="str">
            <v>0676</v>
          </cell>
          <cell r="R477" t="str">
            <v>11450</v>
          </cell>
          <cell r="S477" t="str">
            <v>200212</v>
          </cell>
          <cell r="T477" t="str">
            <v>SA01</v>
          </cell>
          <cell r="U477">
            <v>57.94</v>
          </cell>
          <cell r="V477" t="str">
            <v>LDB</v>
          </cell>
          <cell r="W477">
            <v>0</v>
          </cell>
          <cell r="Y477">
            <v>0</v>
          </cell>
          <cell r="Z477">
            <v>2</v>
          </cell>
          <cell r="AA477" t="str">
            <v>MS#</v>
          </cell>
          <cell r="AB477" t="str">
            <v xml:space="preserve">   998014540</v>
          </cell>
          <cell r="AC477" t="str">
            <v>BCH</v>
          </cell>
          <cell r="AD477" t="str">
            <v>018721</v>
          </cell>
          <cell r="AE477" t="str">
            <v>TML</v>
          </cell>
          <cell r="AF477" t="str">
            <v>12017</v>
          </cell>
          <cell r="AG477" t="str">
            <v>SRL</v>
          </cell>
          <cell r="AH477" t="str">
            <v>0368</v>
          </cell>
          <cell r="AI477" t="str">
            <v>DLV</v>
          </cell>
          <cell r="AJ477" t="str">
            <v>000</v>
          </cell>
          <cell r="AK477" t="str">
            <v>REL</v>
          </cell>
          <cell r="AL477" t="str">
            <v>000</v>
          </cell>
          <cell r="AM477" t="str">
            <v>LN#</v>
          </cell>
          <cell r="AO477" t="str">
            <v>UOI</v>
          </cell>
          <cell r="AP477" t="str">
            <v>EA</v>
          </cell>
          <cell r="AU477" t="str">
            <v>0</v>
          </cell>
          <cell r="AW477" t="str">
            <v>000</v>
          </cell>
          <cell r="AX477" t="str">
            <v>00</v>
          </cell>
          <cell r="AY477" t="str">
            <v>0</v>
          </cell>
          <cell r="AZ477" t="str">
            <v>FPL Fibernet</v>
          </cell>
        </row>
        <row r="478">
          <cell r="A478" t="str">
            <v>107100</v>
          </cell>
          <cell r="B478" t="str">
            <v>0312</v>
          </cell>
          <cell r="C478" t="str">
            <v>06080</v>
          </cell>
          <cell r="D478" t="str">
            <v>0ELECT</v>
          </cell>
          <cell r="E478" t="str">
            <v>312000</v>
          </cell>
          <cell r="F478" t="str">
            <v>0676</v>
          </cell>
          <cell r="G478" t="str">
            <v>11450</v>
          </cell>
          <cell r="H478" t="str">
            <v>A</v>
          </cell>
          <cell r="I478" t="str">
            <v>00000041</v>
          </cell>
          <cell r="J478">
            <v>65</v>
          </cell>
          <cell r="K478">
            <v>312</v>
          </cell>
          <cell r="L478">
            <v>6181</v>
          </cell>
          <cell r="M478">
            <v>398</v>
          </cell>
          <cell r="N478">
            <v>0</v>
          </cell>
          <cell r="O478">
            <v>1</v>
          </cell>
          <cell r="P478">
            <v>398.00099999999998</v>
          </cell>
          <cell r="Q478" t="str">
            <v>0676</v>
          </cell>
          <cell r="R478" t="str">
            <v>11450</v>
          </cell>
          <cell r="S478" t="str">
            <v>200212</v>
          </cell>
          <cell r="T478" t="str">
            <v>SA01</v>
          </cell>
          <cell r="U478">
            <v>57.94</v>
          </cell>
          <cell r="V478" t="str">
            <v>LDB</v>
          </cell>
          <cell r="W478">
            <v>0</v>
          </cell>
          <cell r="Y478">
            <v>0</v>
          </cell>
          <cell r="Z478">
            <v>2</v>
          </cell>
          <cell r="AA478" t="str">
            <v>MS#</v>
          </cell>
          <cell r="AB478" t="str">
            <v xml:space="preserve">   998014540</v>
          </cell>
          <cell r="AC478" t="str">
            <v>BCH</v>
          </cell>
          <cell r="AD478" t="str">
            <v>018725</v>
          </cell>
          <cell r="AE478" t="str">
            <v>TML</v>
          </cell>
          <cell r="AF478" t="str">
            <v>12017</v>
          </cell>
          <cell r="AG478" t="str">
            <v>SRL</v>
          </cell>
          <cell r="AH478" t="str">
            <v>0368</v>
          </cell>
          <cell r="AI478" t="str">
            <v>DLV</v>
          </cell>
          <cell r="AJ478" t="str">
            <v>000</v>
          </cell>
          <cell r="AK478" t="str">
            <v>REL</v>
          </cell>
          <cell r="AL478" t="str">
            <v>000</v>
          </cell>
          <cell r="AM478" t="str">
            <v>LN#</v>
          </cell>
          <cell r="AO478" t="str">
            <v>UOI</v>
          </cell>
          <cell r="AP478" t="str">
            <v>EA</v>
          </cell>
          <cell r="AU478" t="str">
            <v>0</v>
          </cell>
          <cell r="AW478" t="str">
            <v>000</v>
          </cell>
          <cell r="AX478" t="str">
            <v>00</v>
          </cell>
          <cell r="AY478" t="str">
            <v>0</v>
          </cell>
          <cell r="AZ478" t="str">
            <v>FPL Fibernet</v>
          </cell>
        </row>
        <row r="479">
          <cell r="A479" t="str">
            <v>107100</v>
          </cell>
          <cell r="B479" t="str">
            <v>0312</v>
          </cell>
          <cell r="C479" t="str">
            <v>06080</v>
          </cell>
          <cell r="D479" t="str">
            <v>0ELECT</v>
          </cell>
          <cell r="E479" t="str">
            <v>312000</v>
          </cell>
          <cell r="F479" t="str">
            <v>0676</v>
          </cell>
          <cell r="G479" t="str">
            <v>11450</v>
          </cell>
          <cell r="H479" t="str">
            <v>A</v>
          </cell>
          <cell r="I479" t="str">
            <v>00000041</v>
          </cell>
          <cell r="J479">
            <v>65</v>
          </cell>
          <cell r="K479">
            <v>312</v>
          </cell>
          <cell r="L479">
            <v>6181</v>
          </cell>
          <cell r="M479">
            <v>398</v>
          </cell>
          <cell r="N479">
            <v>0</v>
          </cell>
          <cell r="O479">
            <v>1</v>
          </cell>
          <cell r="P479">
            <v>398.00099999999998</v>
          </cell>
          <cell r="Q479" t="str">
            <v>0676</v>
          </cell>
          <cell r="R479" t="str">
            <v>11450</v>
          </cell>
          <cell r="S479" t="str">
            <v>200212</v>
          </cell>
          <cell r="T479" t="str">
            <v>SA01</v>
          </cell>
          <cell r="U479">
            <v>62.75</v>
          </cell>
          <cell r="V479" t="str">
            <v>LDB</v>
          </cell>
          <cell r="W479">
            <v>0</v>
          </cell>
          <cell r="Y479">
            <v>0</v>
          </cell>
          <cell r="Z479">
            <v>1</v>
          </cell>
          <cell r="AA479" t="str">
            <v>MS#</v>
          </cell>
          <cell r="AB479" t="str">
            <v xml:space="preserve">   998014502</v>
          </cell>
          <cell r="AC479" t="str">
            <v>BCH</v>
          </cell>
          <cell r="AD479" t="str">
            <v>018722</v>
          </cell>
          <cell r="AE479" t="str">
            <v>TML</v>
          </cell>
          <cell r="AF479" t="str">
            <v>12017</v>
          </cell>
          <cell r="AG479" t="str">
            <v>SRL</v>
          </cell>
          <cell r="AH479" t="str">
            <v>0350</v>
          </cell>
          <cell r="AI479" t="str">
            <v>DLV</v>
          </cell>
          <cell r="AJ479" t="str">
            <v>000</v>
          </cell>
          <cell r="AK479" t="str">
            <v>REL</v>
          </cell>
          <cell r="AL479" t="str">
            <v>000</v>
          </cell>
          <cell r="AM479" t="str">
            <v>LN#</v>
          </cell>
          <cell r="AO479" t="str">
            <v>UOI</v>
          </cell>
          <cell r="AP479" t="str">
            <v>EA</v>
          </cell>
          <cell r="AU479" t="str">
            <v>0</v>
          </cell>
          <cell r="AW479" t="str">
            <v>000</v>
          </cell>
          <cell r="AX479" t="str">
            <v>00</v>
          </cell>
          <cell r="AY479" t="str">
            <v>0</v>
          </cell>
          <cell r="AZ479" t="str">
            <v>FPL Fibernet</v>
          </cell>
        </row>
        <row r="480">
          <cell r="A480" t="str">
            <v>107100</v>
          </cell>
          <cell r="B480" t="str">
            <v>0312</v>
          </cell>
          <cell r="C480" t="str">
            <v>06080</v>
          </cell>
          <cell r="D480" t="str">
            <v>0ELECT</v>
          </cell>
          <cell r="E480" t="str">
            <v>312000</v>
          </cell>
          <cell r="F480" t="str">
            <v>0676</v>
          </cell>
          <cell r="G480" t="str">
            <v>11450</v>
          </cell>
          <cell r="H480" t="str">
            <v>A</v>
          </cell>
          <cell r="I480" t="str">
            <v>00000041</v>
          </cell>
          <cell r="J480">
            <v>65</v>
          </cell>
          <cell r="K480">
            <v>312</v>
          </cell>
          <cell r="L480">
            <v>6181</v>
          </cell>
          <cell r="M480">
            <v>398</v>
          </cell>
          <cell r="N480">
            <v>0</v>
          </cell>
          <cell r="O480">
            <v>1</v>
          </cell>
          <cell r="P480">
            <v>398.00099999999998</v>
          </cell>
          <cell r="Q480" t="str">
            <v>0676</v>
          </cell>
          <cell r="R480" t="str">
            <v>11450</v>
          </cell>
          <cell r="S480" t="str">
            <v>200212</v>
          </cell>
          <cell r="T480" t="str">
            <v>SA01</v>
          </cell>
          <cell r="U480">
            <v>63.25</v>
          </cell>
          <cell r="V480" t="str">
            <v>LDB</v>
          </cell>
          <cell r="W480">
            <v>0</v>
          </cell>
          <cell r="Y480">
            <v>0</v>
          </cell>
          <cell r="Z480">
            <v>1</v>
          </cell>
          <cell r="AA480" t="str">
            <v>MS#</v>
          </cell>
          <cell r="AB480" t="str">
            <v xml:space="preserve">   998014695</v>
          </cell>
          <cell r="AC480" t="str">
            <v>BCH</v>
          </cell>
          <cell r="AD480" t="str">
            <v>018721</v>
          </cell>
          <cell r="AE480" t="str">
            <v>TML</v>
          </cell>
          <cell r="AF480" t="str">
            <v>12017</v>
          </cell>
          <cell r="AG480" t="str">
            <v>SRL</v>
          </cell>
          <cell r="AH480" t="str">
            <v>0368</v>
          </cell>
          <cell r="AI480" t="str">
            <v>DLV</v>
          </cell>
          <cell r="AJ480" t="str">
            <v>000</v>
          </cell>
          <cell r="AK480" t="str">
            <v>REL</v>
          </cell>
          <cell r="AL480" t="str">
            <v>000</v>
          </cell>
          <cell r="AM480" t="str">
            <v>LN#</v>
          </cell>
          <cell r="AO480" t="str">
            <v>UOI</v>
          </cell>
          <cell r="AP480" t="str">
            <v>FT</v>
          </cell>
          <cell r="AU480" t="str">
            <v>0</v>
          </cell>
          <cell r="AW480" t="str">
            <v>000</v>
          </cell>
          <cell r="AX480" t="str">
            <v>00</v>
          </cell>
          <cell r="AY480" t="str">
            <v>0</v>
          </cell>
          <cell r="AZ480" t="str">
            <v>FPL Fibernet</v>
          </cell>
        </row>
        <row r="481">
          <cell r="A481" t="str">
            <v>107100</v>
          </cell>
          <cell r="B481" t="str">
            <v>0312</v>
          </cell>
          <cell r="C481" t="str">
            <v>06080</v>
          </cell>
          <cell r="D481" t="str">
            <v>0ELECT</v>
          </cell>
          <cell r="E481" t="str">
            <v>312000</v>
          </cell>
          <cell r="F481" t="str">
            <v>0676</v>
          </cell>
          <cell r="G481" t="str">
            <v>11450</v>
          </cell>
          <cell r="H481" t="str">
            <v>A</v>
          </cell>
          <cell r="I481" t="str">
            <v>00000041</v>
          </cell>
          <cell r="J481">
            <v>65</v>
          </cell>
          <cell r="K481">
            <v>312</v>
          </cell>
          <cell r="L481">
            <v>6181</v>
          </cell>
          <cell r="M481">
            <v>398</v>
          </cell>
          <cell r="N481">
            <v>0</v>
          </cell>
          <cell r="O481">
            <v>1</v>
          </cell>
          <cell r="P481">
            <v>398.00099999999998</v>
          </cell>
          <cell r="Q481" t="str">
            <v>0676</v>
          </cell>
          <cell r="R481" t="str">
            <v>11450</v>
          </cell>
          <cell r="S481" t="str">
            <v>200212</v>
          </cell>
          <cell r="T481" t="str">
            <v>SA01</v>
          </cell>
          <cell r="U481">
            <v>66</v>
          </cell>
          <cell r="V481" t="str">
            <v>LDB</v>
          </cell>
          <cell r="W481">
            <v>0</v>
          </cell>
          <cell r="Y481">
            <v>0</v>
          </cell>
          <cell r="Z481">
            <v>100</v>
          </cell>
          <cell r="AA481" t="str">
            <v>MS#</v>
          </cell>
          <cell r="AB481" t="str">
            <v xml:space="preserve">   998000144</v>
          </cell>
          <cell r="AC481" t="str">
            <v>BCH</v>
          </cell>
          <cell r="AD481" t="str">
            <v>018721</v>
          </cell>
          <cell r="AE481" t="str">
            <v>TML</v>
          </cell>
          <cell r="AF481" t="str">
            <v>12017</v>
          </cell>
          <cell r="AG481" t="str">
            <v>SRL</v>
          </cell>
          <cell r="AH481" t="str">
            <v>0368</v>
          </cell>
          <cell r="AI481" t="str">
            <v>DLV</v>
          </cell>
          <cell r="AJ481" t="str">
            <v>000</v>
          </cell>
          <cell r="AK481" t="str">
            <v>REL</v>
          </cell>
          <cell r="AL481" t="str">
            <v>000</v>
          </cell>
          <cell r="AM481" t="str">
            <v>LN#</v>
          </cell>
          <cell r="AO481" t="str">
            <v>UOI</v>
          </cell>
          <cell r="AP481" t="str">
            <v>FT</v>
          </cell>
          <cell r="AU481" t="str">
            <v>0</v>
          </cell>
          <cell r="AW481" t="str">
            <v>000</v>
          </cell>
          <cell r="AX481" t="str">
            <v>00</v>
          </cell>
          <cell r="AY481" t="str">
            <v>0</v>
          </cell>
          <cell r="AZ481" t="str">
            <v>FPL Fibernet</v>
          </cell>
        </row>
        <row r="482">
          <cell r="A482" t="str">
            <v>107100</v>
          </cell>
          <cell r="B482" t="str">
            <v>0312</v>
          </cell>
          <cell r="C482" t="str">
            <v>06080</v>
          </cell>
          <cell r="D482" t="str">
            <v>0ELECT</v>
          </cell>
          <cell r="E482" t="str">
            <v>312000</v>
          </cell>
          <cell r="F482" t="str">
            <v>0676</v>
          </cell>
          <cell r="G482" t="str">
            <v>11450</v>
          </cell>
          <cell r="H482" t="str">
            <v>A</v>
          </cell>
          <cell r="I482" t="str">
            <v>00000041</v>
          </cell>
          <cell r="J482">
            <v>65</v>
          </cell>
          <cell r="K482">
            <v>312</v>
          </cell>
          <cell r="L482">
            <v>6181</v>
          </cell>
          <cell r="M482">
            <v>398</v>
          </cell>
          <cell r="N482">
            <v>0</v>
          </cell>
          <cell r="O482">
            <v>1</v>
          </cell>
          <cell r="P482">
            <v>398.00099999999998</v>
          </cell>
          <cell r="Q482" t="str">
            <v>0676</v>
          </cell>
          <cell r="R482" t="str">
            <v>11450</v>
          </cell>
          <cell r="S482" t="str">
            <v>200212</v>
          </cell>
          <cell r="T482" t="str">
            <v>SA01</v>
          </cell>
          <cell r="U482">
            <v>71.69</v>
          </cell>
          <cell r="V482" t="str">
            <v>LDB</v>
          </cell>
          <cell r="W482">
            <v>0</v>
          </cell>
          <cell r="Y482">
            <v>0</v>
          </cell>
          <cell r="Z482">
            <v>4</v>
          </cell>
          <cell r="AA482" t="str">
            <v>MS#</v>
          </cell>
          <cell r="AB482" t="str">
            <v xml:space="preserve">   998000152</v>
          </cell>
          <cell r="AC482" t="str">
            <v>BCH</v>
          </cell>
          <cell r="AD482" t="str">
            <v>013388</v>
          </cell>
          <cell r="AE482" t="str">
            <v>TML</v>
          </cell>
          <cell r="AF482" t="str">
            <v>12016</v>
          </cell>
          <cell r="AG482" t="str">
            <v>SRL</v>
          </cell>
          <cell r="AH482" t="str">
            <v>0368</v>
          </cell>
          <cell r="AI482" t="str">
            <v>DLV</v>
          </cell>
          <cell r="AJ482" t="str">
            <v>000</v>
          </cell>
          <cell r="AK482" t="str">
            <v>REL</v>
          </cell>
          <cell r="AL482" t="str">
            <v>000</v>
          </cell>
          <cell r="AM482" t="str">
            <v>LN#</v>
          </cell>
          <cell r="AO482" t="str">
            <v>UOI</v>
          </cell>
          <cell r="AP482" t="str">
            <v>EA</v>
          </cell>
          <cell r="AU482" t="str">
            <v>0</v>
          </cell>
          <cell r="AW482" t="str">
            <v>000</v>
          </cell>
          <cell r="AX482" t="str">
            <v>00</v>
          </cell>
          <cell r="AY482" t="str">
            <v>0</v>
          </cell>
          <cell r="AZ482" t="str">
            <v>FPL Fibernet</v>
          </cell>
        </row>
        <row r="483">
          <cell r="A483" t="str">
            <v>107100</v>
          </cell>
          <cell r="B483" t="str">
            <v>0312</v>
          </cell>
          <cell r="C483" t="str">
            <v>06080</v>
          </cell>
          <cell r="D483" t="str">
            <v>0ELECT</v>
          </cell>
          <cell r="E483" t="str">
            <v>312000</v>
          </cell>
          <cell r="F483" t="str">
            <v>0676</v>
          </cell>
          <cell r="G483" t="str">
            <v>11450</v>
          </cell>
          <cell r="H483" t="str">
            <v>A</v>
          </cell>
          <cell r="I483" t="str">
            <v>00000041</v>
          </cell>
          <cell r="J483">
            <v>65</v>
          </cell>
          <cell r="K483">
            <v>312</v>
          </cell>
          <cell r="L483">
            <v>6181</v>
          </cell>
          <cell r="M483">
            <v>398</v>
          </cell>
          <cell r="N483">
            <v>0</v>
          </cell>
          <cell r="O483">
            <v>1</v>
          </cell>
          <cell r="P483">
            <v>398.00099999999998</v>
          </cell>
          <cell r="Q483" t="str">
            <v>0676</v>
          </cell>
          <cell r="R483" t="str">
            <v>11450</v>
          </cell>
          <cell r="S483" t="str">
            <v>200212</v>
          </cell>
          <cell r="T483" t="str">
            <v>SA01</v>
          </cell>
          <cell r="U483">
            <v>80.52</v>
          </cell>
          <cell r="V483" t="str">
            <v>LDB</v>
          </cell>
          <cell r="W483">
            <v>0</v>
          </cell>
          <cell r="Y483">
            <v>0</v>
          </cell>
          <cell r="Z483">
            <v>9</v>
          </cell>
          <cell r="AA483" t="str">
            <v>MS#</v>
          </cell>
          <cell r="AB483" t="str">
            <v xml:space="preserve">   998000497</v>
          </cell>
          <cell r="AC483" t="str">
            <v>BCH</v>
          </cell>
          <cell r="AD483" t="str">
            <v>012355</v>
          </cell>
          <cell r="AE483" t="str">
            <v>TML</v>
          </cell>
          <cell r="AF483" t="str">
            <v>12026</v>
          </cell>
          <cell r="AG483" t="str">
            <v>SRL</v>
          </cell>
          <cell r="AH483" t="str">
            <v>0368</v>
          </cell>
          <cell r="AI483" t="str">
            <v>DLV</v>
          </cell>
          <cell r="AJ483" t="str">
            <v>000</v>
          </cell>
          <cell r="AK483" t="str">
            <v>REL</v>
          </cell>
          <cell r="AL483" t="str">
            <v>000</v>
          </cell>
          <cell r="AM483" t="str">
            <v>LN#</v>
          </cell>
          <cell r="AO483" t="str">
            <v>UOI</v>
          </cell>
          <cell r="AP483" t="str">
            <v>EA</v>
          </cell>
          <cell r="AU483" t="str">
            <v>0</v>
          </cell>
          <cell r="AW483" t="str">
            <v>000</v>
          </cell>
          <cell r="AX483" t="str">
            <v>00</v>
          </cell>
          <cell r="AY483" t="str">
            <v>0</v>
          </cell>
          <cell r="AZ483" t="str">
            <v>FPL Fibernet</v>
          </cell>
        </row>
        <row r="484">
          <cell r="A484" t="str">
            <v>107100</v>
          </cell>
          <cell r="B484" t="str">
            <v>0312</v>
          </cell>
          <cell r="C484" t="str">
            <v>06080</v>
          </cell>
          <cell r="D484" t="str">
            <v>0ELECT</v>
          </cell>
          <cell r="E484" t="str">
            <v>312000</v>
          </cell>
          <cell r="F484" t="str">
            <v>0676</v>
          </cell>
          <cell r="G484" t="str">
            <v>11450</v>
          </cell>
          <cell r="H484" t="str">
            <v>A</v>
          </cell>
          <cell r="I484" t="str">
            <v>00000041</v>
          </cell>
          <cell r="J484">
            <v>65</v>
          </cell>
          <cell r="K484">
            <v>312</v>
          </cell>
          <cell r="L484">
            <v>6181</v>
          </cell>
          <cell r="M484">
            <v>398</v>
          </cell>
          <cell r="N484">
            <v>0</v>
          </cell>
          <cell r="O484">
            <v>1</v>
          </cell>
          <cell r="P484">
            <v>398.00099999999998</v>
          </cell>
          <cell r="Q484" t="str">
            <v>0676</v>
          </cell>
          <cell r="R484" t="str">
            <v>11450</v>
          </cell>
          <cell r="S484" t="str">
            <v>200212</v>
          </cell>
          <cell r="T484" t="str">
            <v>SA01</v>
          </cell>
          <cell r="U484">
            <v>85.5</v>
          </cell>
          <cell r="V484" t="str">
            <v>LDB</v>
          </cell>
          <cell r="W484">
            <v>0</v>
          </cell>
          <cell r="Y484">
            <v>0</v>
          </cell>
          <cell r="Z484">
            <v>75</v>
          </cell>
          <cell r="AA484" t="str">
            <v>MS#</v>
          </cell>
          <cell r="AB484" t="str">
            <v xml:space="preserve">   998014677</v>
          </cell>
          <cell r="AC484" t="str">
            <v>BCH</v>
          </cell>
          <cell r="AD484" t="str">
            <v>018721</v>
          </cell>
          <cell r="AE484" t="str">
            <v>TML</v>
          </cell>
          <cell r="AF484" t="str">
            <v>12017</v>
          </cell>
          <cell r="AG484" t="str">
            <v>SRL</v>
          </cell>
          <cell r="AH484" t="str">
            <v>0368</v>
          </cell>
          <cell r="AI484" t="str">
            <v>DLV</v>
          </cell>
          <cell r="AJ484" t="str">
            <v>000</v>
          </cell>
          <cell r="AK484" t="str">
            <v>REL</v>
          </cell>
          <cell r="AL484" t="str">
            <v>000</v>
          </cell>
          <cell r="AM484" t="str">
            <v>LN#</v>
          </cell>
          <cell r="AO484" t="str">
            <v>UOI</v>
          </cell>
          <cell r="AP484" t="str">
            <v>FT</v>
          </cell>
          <cell r="AU484" t="str">
            <v>0</v>
          </cell>
          <cell r="AW484" t="str">
            <v>000</v>
          </cell>
          <cell r="AX484" t="str">
            <v>00</v>
          </cell>
          <cell r="AY484" t="str">
            <v>0</v>
          </cell>
          <cell r="AZ484" t="str">
            <v>FPL Fibernet</v>
          </cell>
        </row>
        <row r="485">
          <cell r="A485" t="str">
            <v>107100</v>
          </cell>
          <cell r="B485" t="str">
            <v>0312</v>
          </cell>
          <cell r="C485" t="str">
            <v>06080</v>
          </cell>
          <cell r="D485" t="str">
            <v>0ELECT</v>
          </cell>
          <cell r="E485" t="str">
            <v>312000</v>
          </cell>
          <cell r="F485" t="str">
            <v>0676</v>
          </cell>
          <cell r="G485" t="str">
            <v>11450</v>
          </cell>
          <cell r="H485" t="str">
            <v>A</v>
          </cell>
          <cell r="I485" t="str">
            <v>00000041</v>
          </cell>
          <cell r="J485">
            <v>65</v>
          </cell>
          <cell r="K485">
            <v>312</v>
          </cell>
          <cell r="L485">
            <v>6181</v>
          </cell>
          <cell r="M485">
            <v>398</v>
          </cell>
          <cell r="N485">
            <v>0</v>
          </cell>
          <cell r="O485">
            <v>1</v>
          </cell>
          <cell r="P485">
            <v>398.00099999999998</v>
          </cell>
          <cell r="Q485" t="str">
            <v>0676</v>
          </cell>
          <cell r="R485" t="str">
            <v>11450</v>
          </cell>
          <cell r="S485" t="str">
            <v>200212</v>
          </cell>
          <cell r="T485" t="str">
            <v>SA01</v>
          </cell>
          <cell r="U485">
            <v>98.05</v>
          </cell>
          <cell r="V485" t="str">
            <v>LDB</v>
          </cell>
          <cell r="W485">
            <v>0</v>
          </cell>
          <cell r="Y485">
            <v>0</v>
          </cell>
          <cell r="Z485">
            <v>50</v>
          </cell>
          <cell r="AA485" t="str">
            <v>MS#</v>
          </cell>
          <cell r="AB485" t="str">
            <v xml:space="preserve">   998000502</v>
          </cell>
          <cell r="AC485" t="str">
            <v>BCH</v>
          </cell>
          <cell r="AD485" t="str">
            <v>012356</v>
          </cell>
          <cell r="AE485" t="str">
            <v>TML</v>
          </cell>
          <cell r="AF485" t="str">
            <v>12026</v>
          </cell>
          <cell r="AG485" t="str">
            <v>SRL</v>
          </cell>
          <cell r="AH485" t="str">
            <v>0368</v>
          </cell>
          <cell r="AI485" t="str">
            <v>DLV</v>
          </cell>
          <cell r="AJ485" t="str">
            <v>000</v>
          </cell>
          <cell r="AK485" t="str">
            <v>REL</v>
          </cell>
          <cell r="AL485" t="str">
            <v>000</v>
          </cell>
          <cell r="AM485" t="str">
            <v>LN#</v>
          </cell>
          <cell r="AO485" t="str">
            <v>UOI</v>
          </cell>
          <cell r="AP485" t="str">
            <v>EA</v>
          </cell>
          <cell r="AU485" t="str">
            <v>0</v>
          </cell>
          <cell r="AW485" t="str">
            <v>000</v>
          </cell>
          <cell r="AX485" t="str">
            <v>00</v>
          </cell>
          <cell r="AY485" t="str">
            <v>0</v>
          </cell>
          <cell r="AZ485" t="str">
            <v>FPL Fibernet</v>
          </cell>
        </row>
        <row r="486">
          <cell r="A486" t="str">
            <v>107100</v>
          </cell>
          <cell r="B486" t="str">
            <v>0312</v>
          </cell>
          <cell r="C486" t="str">
            <v>06080</v>
          </cell>
          <cell r="D486" t="str">
            <v>0ELECT</v>
          </cell>
          <cell r="E486" t="str">
            <v>312000</v>
          </cell>
          <cell r="F486" t="str">
            <v>0676</v>
          </cell>
          <cell r="G486" t="str">
            <v>11450</v>
          </cell>
          <cell r="H486" t="str">
            <v>A</v>
          </cell>
          <cell r="I486" t="str">
            <v>00000041</v>
          </cell>
          <cell r="J486">
            <v>65</v>
          </cell>
          <cell r="K486">
            <v>312</v>
          </cell>
          <cell r="L486">
            <v>6181</v>
          </cell>
          <cell r="M486">
            <v>398</v>
          </cell>
          <cell r="N486">
            <v>0</v>
          </cell>
          <cell r="O486">
            <v>1</v>
          </cell>
          <cell r="P486">
            <v>398.00099999999998</v>
          </cell>
          <cell r="Q486" t="str">
            <v>0676</v>
          </cell>
          <cell r="R486" t="str">
            <v>11450</v>
          </cell>
          <cell r="S486" t="str">
            <v>200212</v>
          </cell>
          <cell r="T486" t="str">
            <v>SA01</v>
          </cell>
          <cell r="U486">
            <v>98.05</v>
          </cell>
          <cell r="V486" t="str">
            <v>LDB</v>
          </cell>
          <cell r="W486">
            <v>0</v>
          </cell>
          <cell r="Y486">
            <v>0</v>
          </cell>
          <cell r="Z486">
            <v>50</v>
          </cell>
          <cell r="AA486" t="str">
            <v>MS#</v>
          </cell>
          <cell r="AB486" t="str">
            <v xml:space="preserve">   998000502</v>
          </cell>
          <cell r="AC486" t="str">
            <v>BCH</v>
          </cell>
          <cell r="AD486" t="str">
            <v>018725</v>
          </cell>
          <cell r="AE486" t="str">
            <v>TML</v>
          </cell>
          <cell r="AF486" t="str">
            <v>12017</v>
          </cell>
          <cell r="AG486" t="str">
            <v>SRL</v>
          </cell>
          <cell r="AH486" t="str">
            <v>0368</v>
          </cell>
          <cell r="AI486" t="str">
            <v>DLV</v>
          </cell>
          <cell r="AJ486" t="str">
            <v>000</v>
          </cell>
          <cell r="AK486" t="str">
            <v>REL</v>
          </cell>
          <cell r="AL486" t="str">
            <v>000</v>
          </cell>
          <cell r="AM486" t="str">
            <v>LN#</v>
          </cell>
          <cell r="AO486" t="str">
            <v>UOI</v>
          </cell>
          <cell r="AP486" t="str">
            <v>EA</v>
          </cell>
          <cell r="AU486" t="str">
            <v>0</v>
          </cell>
          <cell r="AW486" t="str">
            <v>000</v>
          </cell>
          <cell r="AX486" t="str">
            <v>00</v>
          </cell>
          <cell r="AY486" t="str">
            <v>0</v>
          </cell>
          <cell r="AZ486" t="str">
            <v>FPL Fibernet</v>
          </cell>
        </row>
        <row r="487">
          <cell r="A487" t="str">
            <v>107100</v>
          </cell>
          <cell r="B487" t="str">
            <v>0312</v>
          </cell>
          <cell r="C487" t="str">
            <v>06080</v>
          </cell>
          <cell r="D487" t="str">
            <v>0ELECT</v>
          </cell>
          <cell r="E487" t="str">
            <v>312000</v>
          </cell>
          <cell r="F487" t="str">
            <v>0676</v>
          </cell>
          <cell r="G487" t="str">
            <v>11450</v>
          </cell>
          <cell r="H487" t="str">
            <v>A</v>
          </cell>
          <cell r="I487" t="str">
            <v>00000041</v>
          </cell>
          <cell r="J487">
            <v>65</v>
          </cell>
          <cell r="K487">
            <v>312</v>
          </cell>
          <cell r="L487">
            <v>6181</v>
          </cell>
          <cell r="M487">
            <v>398</v>
          </cell>
          <cell r="N487">
            <v>0</v>
          </cell>
          <cell r="O487">
            <v>1</v>
          </cell>
          <cell r="P487">
            <v>398.00099999999998</v>
          </cell>
          <cell r="Q487" t="str">
            <v>0676</v>
          </cell>
          <cell r="R487" t="str">
            <v>11450</v>
          </cell>
          <cell r="S487" t="str">
            <v>200212</v>
          </cell>
          <cell r="T487" t="str">
            <v>SA01</v>
          </cell>
          <cell r="U487">
            <v>121.11</v>
          </cell>
          <cell r="V487" t="str">
            <v>LDB</v>
          </cell>
          <cell r="W487">
            <v>0</v>
          </cell>
          <cell r="Y487">
            <v>0</v>
          </cell>
          <cell r="Z487">
            <v>1</v>
          </cell>
          <cell r="AA487" t="str">
            <v>MS#</v>
          </cell>
          <cell r="AB487" t="str">
            <v xml:space="preserve">   998000519</v>
          </cell>
          <cell r="AC487" t="str">
            <v>BCH</v>
          </cell>
          <cell r="AD487" t="str">
            <v>018721</v>
          </cell>
          <cell r="AE487" t="str">
            <v>TML</v>
          </cell>
          <cell r="AF487" t="str">
            <v>12017</v>
          </cell>
          <cell r="AG487" t="str">
            <v>SRL</v>
          </cell>
          <cell r="AH487" t="str">
            <v>0368</v>
          </cell>
          <cell r="AI487" t="str">
            <v>DLV</v>
          </cell>
          <cell r="AJ487" t="str">
            <v>000</v>
          </cell>
          <cell r="AK487" t="str">
            <v>REL</v>
          </cell>
          <cell r="AL487" t="str">
            <v>000</v>
          </cell>
          <cell r="AM487" t="str">
            <v>LN#</v>
          </cell>
          <cell r="AO487" t="str">
            <v>UOI</v>
          </cell>
          <cell r="AP487" t="str">
            <v>EA</v>
          </cell>
          <cell r="AU487" t="str">
            <v>0</v>
          </cell>
          <cell r="AW487" t="str">
            <v>000</v>
          </cell>
          <cell r="AX487" t="str">
            <v>00</v>
          </cell>
          <cell r="AY487" t="str">
            <v>0</v>
          </cell>
          <cell r="AZ487" t="str">
            <v>FPL Fibernet</v>
          </cell>
        </row>
        <row r="488">
          <cell r="A488" t="str">
            <v>107100</v>
          </cell>
          <cell r="B488" t="str">
            <v>0312</v>
          </cell>
          <cell r="C488" t="str">
            <v>06080</v>
          </cell>
          <cell r="D488" t="str">
            <v>0ELECT</v>
          </cell>
          <cell r="E488" t="str">
            <v>312000</v>
          </cell>
          <cell r="F488" t="str">
            <v>0676</v>
          </cell>
          <cell r="G488" t="str">
            <v>11450</v>
          </cell>
          <cell r="H488" t="str">
            <v>A</v>
          </cell>
          <cell r="I488" t="str">
            <v>00000041</v>
          </cell>
          <cell r="J488">
            <v>65</v>
          </cell>
          <cell r="K488">
            <v>312</v>
          </cell>
          <cell r="L488">
            <v>6181</v>
          </cell>
          <cell r="M488">
            <v>398</v>
          </cell>
          <cell r="N488">
            <v>0</v>
          </cell>
          <cell r="O488">
            <v>1</v>
          </cell>
          <cell r="P488">
            <v>398.00099999999998</v>
          </cell>
          <cell r="Q488" t="str">
            <v>0676</v>
          </cell>
          <cell r="R488" t="str">
            <v>11450</v>
          </cell>
          <cell r="S488" t="str">
            <v>200212</v>
          </cell>
          <cell r="T488" t="str">
            <v>SA01</v>
          </cell>
          <cell r="U488">
            <v>125.4</v>
          </cell>
          <cell r="V488" t="str">
            <v>LDB</v>
          </cell>
          <cell r="W488">
            <v>0</v>
          </cell>
          <cell r="Y488">
            <v>0</v>
          </cell>
          <cell r="Z488">
            <v>4</v>
          </cell>
          <cell r="AA488" t="str">
            <v>MS#</v>
          </cell>
          <cell r="AB488" t="str">
            <v xml:space="preserve">   998014145</v>
          </cell>
          <cell r="AC488" t="str">
            <v>BCH</v>
          </cell>
          <cell r="AD488" t="str">
            <v>018722</v>
          </cell>
          <cell r="AE488" t="str">
            <v>TML</v>
          </cell>
          <cell r="AF488" t="str">
            <v>12017</v>
          </cell>
          <cell r="AG488" t="str">
            <v>SRL</v>
          </cell>
          <cell r="AH488" t="str">
            <v>0350</v>
          </cell>
          <cell r="AI488" t="str">
            <v>DLV</v>
          </cell>
          <cell r="AJ488" t="str">
            <v>000</v>
          </cell>
          <cell r="AK488" t="str">
            <v>REL</v>
          </cell>
          <cell r="AL488" t="str">
            <v>000</v>
          </cell>
          <cell r="AM488" t="str">
            <v>LN#</v>
          </cell>
          <cell r="AO488" t="str">
            <v>UOI</v>
          </cell>
          <cell r="AP488" t="str">
            <v>EA</v>
          </cell>
          <cell r="AU488" t="str">
            <v>0</v>
          </cell>
          <cell r="AW488" t="str">
            <v>000</v>
          </cell>
          <cell r="AX488" t="str">
            <v>00</v>
          </cell>
          <cell r="AY488" t="str">
            <v>0</v>
          </cell>
          <cell r="AZ488" t="str">
            <v>FPL Fibernet</v>
          </cell>
        </row>
        <row r="489">
          <cell r="A489" t="str">
            <v>107100</v>
          </cell>
          <cell r="B489" t="str">
            <v>0312</v>
          </cell>
          <cell r="C489" t="str">
            <v>06080</v>
          </cell>
          <cell r="D489" t="str">
            <v>0ELECT</v>
          </cell>
          <cell r="E489" t="str">
            <v>312000</v>
          </cell>
          <cell r="F489" t="str">
            <v>0676</v>
          </cell>
          <cell r="G489" t="str">
            <v>11450</v>
          </cell>
          <cell r="H489" t="str">
            <v>A</v>
          </cell>
          <cell r="I489" t="str">
            <v>00000041</v>
          </cell>
          <cell r="J489">
            <v>65</v>
          </cell>
          <cell r="K489">
            <v>312</v>
          </cell>
          <cell r="L489">
            <v>6181</v>
          </cell>
          <cell r="M489">
            <v>398</v>
          </cell>
          <cell r="N489">
            <v>0</v>
          </cell>
          <cell r="O489">
            <v>1</v>
          </cell>
          <cell r="P489">
            <v>398.00099999999998</v>
          </cell>
          <cell r="Q489" t="str">
            <v>0676</v>
          </cell>
          <cell r="R489" t="str">
            <v>11450</v>
          </cell>
          <cell r="S489" t="str">
            <v>200212</v>
          </cell>
          <cell r="T489" t="str">
            <v>SA01</v>
          </cell>
          <cell r="U489">
            <v>125.4</v>
          </cell>
          <cell r="V489" t="str">
            <v>LDB</v>
          </cell>
          <cell r="W489">
            <v>0</v>
          </cell>
          <cell r="Y489">
            <v>0</v>
          </cell>
          <cell r="Z489">
            <v>4</v>
          </cell>
          <cell r="AA489" t="str">
            <v>MS#</v>
          </cell>
          <cell r="AB489" t="str">
            <v xml:space="preserve">   998014145</v>
          </cell>
          <cell r="AC489" t="str">
            <v>BCH</v>
          </cell>
          <cell r="AD489" t="str">
            <v>018726</v>
          </cell>
          <cell r="AE489" t="str">
            <v>TML</v>
          </cell>
          <cell r="AF489" t="str">
            <v>12017</v>
          </cell>
          <cell r="AG489" t="str">
            <v>SRL</v>
          </cell>
          <cell r="AH489" t="str">
            <v>0350</v>
          </cell>
          <cell r="AI489" t="str">
            <v>DLV</v>
          </cell>
          <cell r="AJ489" t="str">
            <v>000</v>
          </cell>
          <cell r="AK489" t="str">
            <v>REL</v>
          </cell>
          <cell r="AL489" t="str">
            <v>000</v>
          </cell>
          <cell r="AM489" t="str">
            <v>LN#</v>
          </cell>
          <cell r="AO489" t="str">
            <v>UOI</v>
          </cell>
          <cell r="AP489" t="str">
            <v>EA</v>
          </cell>
          <cell r="AU489" t="str">
            <v>0</v>
          </cell>
          <cell r="AW489" t="str">
            <v>000</v>
          </cell>
          <cell r="AX489" t="str">
            <v>00</v>
          </cell>
          <cell r="AY489" t="str">
            <v>0</v>
          </cell>
          <cell r="AZ489" t="str">
            <v>FPL Fibernet</v>
          </cell>
        </row>
        <row r="490">
          <cell r="A490" t="str">
            <v>107100</v>
          </cell>
          <cell r="B490" t="str">
            <v>0312</v>
          </cell>
          <cell r="C490" t="str">
            <v>06080</v>
          </cell>
          <cell r="D490" t="str">
            <v>0ELECT</v>
          </cell>
          <cell r="E490" t="str">
            <v>312000</v>
          </cell>
          <cell r="F490" t="str">
            <v>0676</v>
          </cell>
          <cell r="G490" t="str">
            <v>11450</v>
          </cell>
          <cell r="H490" t="str">
            <v>A</v>
          </cell>
          <cell r="I490" t="str">
            <v>00000041</v>
          </cell>
          <cell r="J490">
            <v>65</v>
          </cell>
          <cell r="K490">
            <v>312</v>
          </cell>
          <cell r="L490">
            <v>6181</v>
          </cell>
          <cell r="M490">
            <v>398</v>
          </cell>
          <cell r="N490">
            <v>0</v>
          </cell>
          <cell r="O490">
            <v>1</v>
          </cell>
          <cell r="P490">
            <v>398.00099999999998</v>
          </cell>
          <cell r="Q490" t="str">
            <v>0676</v>
          </cell>
          <cell r="R490" t="str">
            <v>11450</v>
          </cell>
          <cell r="S490" t="str">
            <v>200212</v>
          </cell>
          <cell r="T490" t="str">
            <v>SA01</v>
          </cell>
          <cell r="U490">
            <v>139.4</v>
          </cell>
          <cell r="V490" t="str">
            <v>LDB</v>
          </cell>
          <cell r="W490">
            <v>0</v>
          </cell>
          <cell r="Y490">
            <v>0</v>
          </cell>
          <cell r="Z490">
            <v>2</v>
          </cell>
          <cell r="AA490" t="str">
            <v>MS#</v>
          </cell>
          <cell r="AB490" t="str">
            <v xml:space="preserve">   998000154</v>
          </cell>
          <cell r="AC490" t="str">
            <v>BCH</v>
          </cell>
          <cell r="AD490" t="str">
            <v>013388</v>
          </cell>
          <cell r="AE490" t="str">
            <v>TML</v>
          </cell>
          <cell r="AF490" t="str">
            <v>12016</v>
          </cell>
          <cell r="AG490" t="str">
            <v>SRL</v>
          </cell>
          <cell r="AH490" t="str">
            <v>0368</v>
          </cell>
          <cell r="AI490" t="str">
            <v>DLV</v>
          </cell>
          <cell r="AJ490" t="str">
            <v>000</v>
          </cell>
          <cell r="AK490" t="str">
            <v>REL</v>
          </cell>
          <cell r="AL490" t="str">
            <v>000</v>
          </cell>
          <cell r="AM490" t="str">
            <v>LN#</v>
          </cell>
          <cell r="AO490" t="str">
            <v>UOI</v>
          </cell>
          <cell r="AP490" t="str">
            <v>EA</v>
          </cell>
          <cell r="AU490" t="str">
            <v>0</v>
          </cell>
          <cell r="AW490" t="str">
            <v>000</v>
          </cell>
          <cell r="AX490" t="str">
            <v>00</v>
          </cell>
          <cell r="AY490" t="str">
            <v>0</v>
          </cell>
          <cell r="AZ490" t="str">
            <v>FPL Fibernet</v>
          </cell>
        </row>
        <row r="491">
          <cell r="A491" t="str">
            <v>107100</v>
          </cell>
          <cell r="B491" t="str">
            <v>0312</v>
          </cell>
          <cell r="C491" t="str">
            <v>06080</v>
          </cell>
          <cell r="D491" t="str">
            <v>0ELECT</v>
          </cell>
          <cell r="E491" t="str">
            <v>312000</v>
          </cell>
          <cell r="F491" t="str">
            <v>0676</v>
          </cell>
          <cell r="G491" t="str">
            <v>11450</v>
          </cell>
          <cell r="H491" t="str">
            <v>A</v>
          </cell>
          <cell r="I491" t="str">
            <v>00000041</v>
          </cell>
          <cell r="J491">
            <v>65</v>
          </cell>
          <cell r="K491">
            <v>312</v>
          </cell>
          <cell r="L491">
            <v>6181</v>
          </cell>
          <cell r="M491">
            <v>398</v>
          </cell>
          <cell r="N491">
            <v>0</v>
          </cell>
          <cell r="O491">
            <v>1</v>
          </cell>
          <cell r="P491">
            <v>398.00099999999998</v>
          </cell>
          <cell r="Q491" t="str">
            <v>0676</v>
          </cell>
          <cell r="R491" t="str">
            <v>11450</v>
          </cell>
          <cell r="S491" t="str">
            <v>200212</v>
          </cell>
          <cell r="T491" t="str">
            <v>SA01</v>
          </cell>
          <cell r="U491">
            <v>143</v>
          </cell>
          <cell r="V491" t="str">
            <v>LDB</v>
          </cell>
          <cell r="W491">
            <v>0</v>
          </cell>
          <cell r="Y491">
            <v>0</v>
          </cell>
          <cell r="Z491">
            <v>4</v>
          </cell>
          <cell r="AA491" t="str">
            <v>MS#</v>
          </cell>
          <cell r="AB491" t="str">
            <v xml:space="preserve">   998014654</v>
          </cell>
          <cell r="AC491" t="str">
            <v>BCH</v>
          </cell>
          <cell r="AD491" t="str">
            <v>018721</v>
          </cell>
          <cell r="AE491" t="str">
            <v>TML</v>
          </cell>
          <cell r="AF491" t="str">
            <v>12017</v>
          </cell>
          <cell r="AG491" t="str">
            <v>SRL</v>
          </cell>
          <cell r="AH491" t="str">
            <v>0368</v>
          </cell>
          <cell r="AI491" t="str">
            <v>DLV</v>
          </cell>
          <cell r="AJ491" t="str">
            <v>000</v>
          </cell>
          <cell r="AK491" t="str">
            <v>REL</v>
          </cell>
          <cell r="AL491" t="str">
            <v>000</v>
          </cell>
          <cell r="AM491" t="str">
            <v>LN#</v>
          </cell>
          <cell r="AO491" t="str">
            <v>UOI</v>
          </cell>
          <cell r="AP491" t="str">
            <v>EA</v>
          </cell>
          <cell r="AU491" t="str">
            <v>0</v>
          </cell>
          <cell r="AW491" t="str">
            <v>000</v>
          </cell>
          <cell r="AX491" t="str">
            <v>00</v>
          </cell>
          <cell r="AY491" t="str">
            <v>0</v>
          </cell>
          <cell r="AZ491" t="str">
            <v>FPL Fibernet</v>
          </cell>
        </row>
        <row r="492">
          <cell r="A492" t="str">
            <v>107100</v>
          </cell>
          <cell r="B492" t="str">
            <v>0312</v>
          </cell>
          <cell r="C492" t="str">
            <v>06080</v>
          </cell>
          <cell r="D492" t="str">
            <v>0ELECT</v>
          </cell>
          <cell r="E492" t="str">
            <v>312000</v>
          </cell>
          <cell r="F492" t="str">
            <v>0676</v>
          </cell>
          <cell r="G492" t="str">
            <v>11450</v>
          </cell>
          <cell r="H492" t="str">
            <v>A</v>
          </cell>
          <cell r="I492" t="str">
            <v>00000041</v>
          </cell>
          <cell r="J492">
            <v>65</v>
          </cell>
          <cell r="K492">
            <v>312</v>
          </cell>
          <cell r="L492">
            <v>6181</v>
          </cell>
          <cell r="M492">
            <v>398</v>
          </cell>
          <cell r="N492">
            <v>0</v>
          </cell>
          <cell r="O492">
            <v>1</v>
          </cell>
          <cell r="P492">
            <v>398.00099999999998</v>
          </cell>
          <cell r="Q492" t="str">
            <v>0676</v>
          </cell>
          <cell r="R492" t="str">
            <v>11450</v>
          </cell>
          <cell r="S492" t="str">
            <v>200212</v>
          </cell>
          <cell r="T492" t="str">
            <v>SA01</v>
          </cell>
          <cell r="U492">
            <v>143</v>
          </cell>
          <cell r="V492" t="str">
            <v>LDB</v>
          </cell>
          <cell r="W492">
            <v>0</v>
          </cell>
          <cell r="Y492">
            <v>0</v>
          </cell>
          <cell r="Z492">
            <v>4</v>
          </cell>
          <cell r="AA492" t="str">
            <v>MS#</v>
          </cell>
          <cell r="AB492" t="str">
            <v xml:space="preserve">   998014654</v>
          </cell>
          <cell r="AC492" t="str">
            <v>BCH</v>
          </cell>
          <cell r="AD492" t="str">
            <v>018725</v>
          </cell>
          <cell r="AE492" t="str">
            <v>TML</v>
          </cell>
          <cell r="AF492" t="str">
            <v>12017</v>
          </cell>
          <cell r="AG492" t="str">
            <v>SRL</v>
          </cell>
          <cell r="AH492" t="str">
            <v>0368</v>
          </cell>
          <cell r="AI492" t="str">
            <v>DLV</v>
          </cell>
          <cell r="AJ492" t="str">
            <v>000</v>
          </cell>
          <cell r="AK492" t="str">
            <v>REL</v>
          </cell>
          <cell r="AL492" t="str">
            <v>000</v>
          </cell>
          <cell r="AM492" t="str">
            <v>LN#</v>
          </cell>
          <cell r="AO492" t="str">
            <v>UOI</v>
          </cell>
          <cell r="AP492" t="str">
            <v>EA</v>
          </cell>
          <cell r="AU492" t="str">
            <v>0</v>
          </cell>
          <cell r="AW492" t="str">
            <v>000</v>
          </cell>
          <cell r="AX492" t="str">
            <v>00</v>
          </cell>
          <cell r="AY492" t="str">
            <v>0</v>
          </cell>
          <cell r="AZ492" t="str">
            <v>FPL Fibernet</v>
          </cell>
        </row>
        <row r="493">
          <cell r="A493" t="str">
            <v>107100</v>
          </cell>
          <cell r="B493" t="str">
            <v>0312</v>
          </cell>
          <cell r="C493" t="str">
            <v>06080</v>
          </cell>
          <cell r="D493" t="str">
            <v>0ELECT</v>
          </cell>
          <cell r="E493" t="str">
            <v>312000</v>
          </cell>
          <cell r="F493" t="str">
            <v>0676</v>
          </cell>
          <cell r="G493" t="str">
            <v>11450</v>
          </cell>
          <cell r="H493" t="str">
            <v>A</v>
          </cell>
          <cell r="I493" t="str">
            <v>00000041</v>
          </cell>
          <cell r="J493">
            <v>65</v>
          </cell>
          <cell r="K493">
            <v>312</v>
          </cell>
          <cell r="L493">
            <v>6181</v>
          </cell>
          <cell r="M493">
            <v>398</v>
          </cell>
          <cell r="N493">
            <v>0</v>
          </cell>
          <cell r="O493">
            <v>1</v>
          </cell>
          <cell r="P493">
            <v>398.00099999999998</v>
          </cell>
          <cell r="Q493" t="str">
            <v>0676</v>
          </cell>
          <cell r="R493" t="str">
            <v>11450</v>
          </cell>
          <cell r="S493" t="str">
            <v>200212</v>
          </cell>
          <cell r="T493" t="str">
            <v>SA01</v>
          </cell>
          <cell r="U493">
            <v>146.07</v>
          </cell>
          <cell r="V493" t="str">
            <v>LDB</v>
          </cell>
          <cell r="W493">
            <v>0</v>
          </cell>
          <cell r="Y493">
            <v>0</v>
          </cell>
          <cell r="Z493">
            <v>2</v>
          </cell>
          <cell r="AA493" t="str">
            <v>MS#</v>
          </cell>
          <cell r="AB493" t="str">
            <v xml:space="preserve">   998000172</v>
          </cell>
          <cell r="AC493" t="str">
            <v>BCH</v>
          </cell>
          <cell r="AD493" t="str">
            <v>013388</v>
          </cell>
          <cell r="AE493" t="str">
            <v>TML</v>
          </cell>
          <cell r="AF493" t="str">
            <v>12016</v>
          </cell>
          <cell r="AG493" t="str">
            <v>SRL</v>
          </cell>
          <cell r="AH493" t="str">
            <v>0368</v>
          </cell>
          <cell r="AI493" t="str">
            <v>DLV</v>
          </cell>
          <cell r="AJ493" t="str">
            <v>000</v>
          </cell>
          <cell r="AK493" t="str">
            <v>REL</v>
          </cell>
          <cell r="AL493" t="str">
            <v>000</v>
          </cell>
          <cell r="AM493" t="str">
            <v>LN#</v>
          </cell>
          <cell r="AO493" t="str">
            <v>UOI</v>
          </cell>
          <cell r="AP493" t="str">
            <v>EA</v>
          </cell>
          <cell r="AU493" t="str">
            <v>0</v>
          </cell>
          <cell r="AW493" t="str">
            <v>000</v>
          </cell>
          <cell r="AX493" t="str">
            <v>00</v>
          </cell>
          <cell r="AY493" t="str">
            <v>0</v>
          </cell>
          <cell r="AZ493" t="str">
            <v>FPL Fibernet</v>
          </cell>
        </row>
        <row r="494">
          <cell r="A494" t="str">
            <v>107100</v>
          </cell>
          <cell r="B494" t="str">
            <v>0312</v>
          </cell>
          <cell r="C494" t="str">
            <v>06080</v>
          </cell>
          <cell r="D494" t="str">
            <v>0ELECT</v>
          </cell>
          <cell r="E494" t="str">
            <v>312000</v>
          </cell>
          <cell r="F494" t="str">
            <v>0676</v>
          </cell>
          <cell r="G494" t="str">
            <v>11450</v>
          </cell>
          <cell r="H494" t="str">
            <v>A</v>
          </cell>
          <cell r="I494" t="str">
            <v>00000041</v>
          </cell>
          <cell r="J494">
            <v>65</v>
          </cell>
          <cell r="K494">
            <v>312</v>
          </cell>
          <cell r="L494">
            <v>6181</v>
          </cell>
          <cell r="M494">
            <v>398</v>
          </cell>
          <cell r="N494">
            <v>0</v>
          </cell>
          <cell r="O494">
            <v>1</v>
          </cell>
          <cell r="P494">
            <v>398.00099999999998</v>
          </cell>
          <cell r="Q494" t="str">
            <v>0676</v>
          </cell>
          <cell r="R494" t="str">
            <v>11450</v>
          </cell>
          <cell r="S494" t="str">
            <v>200212</v>
          </cell>
          <cell r="T494" t="str">
            <v>SA01</v>
          </cell>
          <cell r="U494">
            <v>147.69999999999999</v>
          </cell>
          <cell r="V494" t="str">
            <v>LDB</v>
          </cell>
          <cell r="W494">
            <v>0</v>
          </cell>
          <cell r="Y494">
            <v>0</v>
          </cell>
          <cell r="Z494">
            <v>2</v>
          </cell>
          <cell r="AA494" t="str">
            <v>MS#</v>
          </cell>
          <cell r="AB494" t="str">
            <v xml:space="preserve">   998000171</v>
          </cell>
          <cell r="AC494" t="str">
            <v>BCH</v>
          </cell>
          <cell r="AD494" t="str">
            <v>013388</v>
          </cell>
          <cell r="AE494" t="str">
            <v>TML</v>
          </cell>
          <cell r="AF494" t="str">
            <v>12016</v>
          </cell>
          <cell r="AG494" t="str">
            <v>SRL</v>
          </cell>
          <cell r="AH494" t="str">
            <v>0368</v>
          </cell>
          <cell r="AI494" t="str">
            <v>DLV</v>
          </cell>
          <cell r="AJ494" t="str">
            <v>000</v>
          </cell>
          <cell r="AK494" t="str">
            <v>REL</v>
          </cell>
          <cell r="AL494" t="str">
            <v>000</v>
          </cell>
          <cell r="AM494" t="str">
            <v>LN#</v>
          </cell>
          <cell r="AO494" t="str">
            <v>UOI</v>
          </cell>
          <cell r="AP494" t="str">
            <v>EA</v>
          </cell>
          <cell r="AU494" t="str">
            <v>0</v>
          </cell>
          <cell r="AW494" t="str">
            <v>000</v>
          </cell>
          <cell r="AX494" t="str">
            <v>00</v>
          </cell>
          <cell r="AY494" t="str">
            <v>0</v>
          </cell>
          <cell r="AZ494" t="str">
            <v>FPL Fibernet</v>
          </cell>
        </row>
        <row r="495">
          <cell r="A495" t="str">
            <v>107100</v>
          </cell>
          <cell r="B495" t="str">
            <v>0312</v>
          </cell>
          <cell r="C495" t="str">
            <v>06080</v>
          </cell>
          <cell r="D495" t="str">
            <v>0ELECT</v>
          </cell>
          <cell r="E495" t="str">
            <v>312000</v>
          </cell>
          <cell r="F495" t="str">
            <v>0676</v>
          </cell>
          <cell r="G495" t="str">
            <v>11450</v>
          </cell>
          <cell r="H495" t="str">
            <v>A</v>
          </cell>
          <cell r="I495" t="str">
            <v>00000041</v>
          </cell>
          <cell r="J495">
            <v>65</v>
          </cell>
          <cell r="K495">
            <v>312</v>
          </cell>
          <cell r="L495">
            <v>6181</v>
          </cell>
          <cell r="M495">
            <v>398</v>
          </cell>
          <cell r="N495">
            <v>0</v>
          </cell>
          <cell r="O495">
            <v>1</v>
          </cell>
          <cell r="P495">
            <v>398.00099999999998</v>
          </cell>
          <cell r="Q495" t="str">
            <v>0676</v>
          </cell>
          <cell r="R495" t="str">
            <v>11450</v>
          </cell>
          <cell r="S495" t="str">
            <v>200212</v>
          </cell>
          <cell r="T495" t="str">
            <v>SA01</v>
          </cell>
          <cell r="U495">
            <v>194.88</v>
          </cell>
          <cell r="V495" t="str">
            <v>LDB</v>
          </cell>
          <cell r="W495">
            <v>0</v>
          </cell>
          <cell r="Y495">
            <v>0</v>
          </cell>
          <cell r="Z495">
            <v>1</v>
          </cell>
          <cell r="AA495" t="str">
            <v>MS#</v>
          </cell>
          <cell r="AB495" t="str">
            <v xml:space="preserve">   998014037</v>
          </cell>
          <cell r="AC495" t="str">
            <v>BCH</v>
          </cell>
          <cell r="AD495" t="str">
            <v>018722</v>
          </cell>
          <cell r="AE495" t="str">
            <v>TML</v>
          </cell>
          <cell r="AF495" t="str">
            <v>12017</v>
          </cell>
          <cell r="AG495" t="str">
            <v>SRL</v>
          </cell>
          <cell r="AH495" t="str">
            <v>0368</v>
          </cell>
          <cell r="AI495" t="str">
            <v>DLV</v>
          </cell>
          <cell r="AJ495" t="str">
            <v>000</v>
          </cell>
          <cell r="AK495" t="str">
            <v>REL</v>
          </cell>
          <cell r="AL495" t="str">
            <v>000</v>
          </cell>
          <cell r="AM495" t="str">
            <v>LN#</v>
          </cell>
          <cell r="AO495" t="str">
            <v>UOI</v>
          </cell>
          <cell r="AP495" t="str">
            <v>EA</v>
          </cell>
          <cell r="AU495" t="str">
            <v>0</v>
          </cell>
          <cell r="AW495" t="str">
            <v>000</v>
          </cell>
          <cell r="AX495" t="str">
            <v>00</v>
          </cell>
          <cell r="AY495" t="str">
            <v>0</v>
          </cell>
          <cell r="AZ495" t="str">
            <v>FPL Fibernet</v>
          </cell>
        </row>
        <row r="496">
          <cell r="A496" t="str">
            <v>107100</v>
          </cell>
          <cell r="B496" t="str">
            <v>0312</v>
          </cell>
          <cell r="C496" t="str">
            <v>06080</v>
          </cell>
          <cell r="D496" t="str">
            <v>0ELECT</v>
          </cell>
          <cell r="E496" t="str">
            <v>312000</v>
          </cell>
          <cell r="F496" t="str">
            <v>0676</v>
          </cell>
          <cell r="G496" t="str">
            <v>11450</v>
          </cell>
          <cell r="H496" t="str">
            <v>A</v>
          </cell>
          <cell r="I496" t="str">
            <v>00000041</v>
          </cell>
          <cell r="J496">
            <v>65</v>
          </cell>
          <cell r="K496">
            <v>312</v>
          </cell>
          <cell r="L496">
            <v>6181</v>
          </cell>
          <cell r="M496">
            <v>398</v>
          </cell>
          <cell r="N496">
            <v>0</v>
          </cell>
          <cell r="O496">
            <v>1</v>
          </cell>
          <cell r="P496">
            <v>398.00099999999998</v>
          </cell>
          <cell r="Q496" t="str">
            <v>0676</v>
          </cell>
          <cell r="R496" t="str">
            <v>11450</v>
          </cell>
          <cell r="S496" t="str">
            <v>200212</v>
          </cell>
          <cell r="T496" t="str">
            <v>SA01</v>
          </cell>
          <cell r="U496">
            <v>196.1</v>
          </cell>
          <cell r="V496" t="str">
            <v>LDB</v>
          </cell>
          <cell r="W496">
            <v>0</v>
          </cell>
          <cell r="Y496">
            <v>0</v>
          </cell>
          <cell r="Z496">
            <v>100</v>
          </cell>
          <cell r="AA496" t="str">
            <v>MS#</v>
          </cell>
          <cell r="AB496" t="str">
            <v xml:space="preserve">   998000502</v>
          </cell>
          <cell r="AC496" t="str">
            <v>BCH</v>
          </cell>
          <cell r="AD496" t="str">
            <v>012355</v>
          </cell>
          <cell r="AE496" t="str">
            <v>TML</v>
          </cell>
          <cell r="AF496" t="str">
            <v>12026</v>
          </cell>
          <cell r="AG496" t="str">
            <v>SRL</v>
          </cell>
          <cell r="AH496" t="str">
            <v>0368</v>
          </cell>
          <cell r="AI496" t="str">
            <v>DLV</v>
          </cell>
          <cell r="AJ496" t="str">
            <v>000</v>
          </cell>
          <cell r="AK496" t="str">
            <v>REL</v>
          </cell>
          <cell r="AL496" t="str">
            <v>000</v>
          </cell>
          <cell r="AM496" t="str">
            <v>LN#</v>
          </cell>
          <cell r="AO496" t="str">
            <v>UOI</v>
          </cell>
          <cell r="AP496" t="str">
            <v>EA</v>
          </cell>
          <cell r="AU496" t="str">
            <v>0</v>
          </cell>
          <cell r="AW496" t="str">
            <v>000</v>
          </cell>
          <cell r="AX496" t="str">
            <v>00</v>
          </cell>
          <cell r="AY496" t="str">
            <v>0</v>
          </cell>
          <cell r="AZ496" t="str">
            <v>FPL Fibernet</v>
          </cell>
        </row>
        <row r="497">
          <cell r="A497" t="str">
            <v>107100</v>
          </cell>
          <cell r="B497" t="str">
            <v>0312</v>
          </cell>
          <cell r="C497" t="str">
            <v>06080</v>
          </cell>
          <cell r="D497" t="str">
            <v>0ELECT</v>
          </cell>
          <cell r="E497" t="str">
            <v>312000</v>
          </cell>
          <cell r="F497" t="str">
            <v>0676</v>
          </cell>
          <cell r="G497" t="str">
            <v>11450</v>
          </cell>
          <cell r="H497" t="str">
            <v>A</v>
          </cell>
          <cell r="I497" t="str">
            <v>00000041</v>
          </cell>
          <cell r="J497">
            <v>65</v>
          </cell>
          <cell r="K497">
            <v>312</v>
          </cell>
          <cell r="L497">
            <v>6181</v>
          </cell>
          <cell r="M497">
            <v>398</v>
          </cell>
          <cell r="N497">
            <v>0</v>
          </cell>
          <cell r="O497">
            <v>1</v>
          </cell>
          <cell r="P497">
            <v>398.00099999999998</v>
          </cell>
          <cell r="Q497" t="str">
            <v>0676</v>
          </cell>
          <cell r="R497" t="str">
            <v>11450</v>
          </cell>
          <cell r="S497" t="str">
            <v>200212</v>
          </cell>
          <cell r="T497" t="str">
            <v>SA01</v>
          </cell>
          <cell r="U497">
            <v>211.5</v>
          </cell>
          <cell r="V497" t="str">
            <v>LDB</v>
          </cell>
          <cell r="W497">
            <v>0</v>
          </cell>
          <cell r="Y497">
            <v>0</v>
          </cell>
          <cell r="Z497">
            <v>150</v>
          </cell>
          <cell r="AA497" t="str">
            <v>MS#</v>
          </cell>
          <cell r="AB497" t="str">
            <v xml:space="preserve">   998000092</v>
          </cell>
          <cell r="AC497" t="str">
            <v>BCH</v>
          </cell>
          <cell r="AD497" t="str">
            <v>018725</v>
          </cell>
          <cell r="AE497" t="str">
            <v>TML</v>
          </cell>
          <cell r="AF497" t="str">
            <v>12017</v>
          </cell>
          <cell r="AG497" t="str">
            <v>SRL</v>
          </cell>
          <cell r="AH497" t="str">
            <v>0368</v>
          </cell>
          <cell r="AI497" t="str">
            <v>DLV</v>
          </cell>
          <cell r="AJ497" t="str">
            <v>000</v>
          </cell>
          <cell r="AK497" t="str">
            <v>REL</v>
          </cell>
          <cell r="AL497" t="str">
            <v>000</v>
          </cell>
          <cell r="AM497" t="str">
            <v>LN#</v>
          </cell>
          <cell r="AO497" t="str">
            <v>UOI</v>
          </cell>
          <cell r="AP497" t="str">
            <v>FT</v>
          </cell>
          <cell r="AU497" t="str">
            <v>0</v>
          </cell>
          <cell r="AW497" t="str">
            <v>000</v>
          </cell>
          <cell r="AX497" t="str">
            <v>00</v>
          </cell>
          <cell r="AY497" t="str">
            <v>0</v>
          </cell>
          <cell r="AZ497" t="str">
            <v>FPL Fibernet</v>
          </cell>
        </row>
        <row r="498">
          <cell r="A498" t="str">
            <v>107100</v>
          </cell>
          <cell r="B498" t="str">
            <v>0312</v>
          </cell>
          <cell r="C498" t="str">
            <v>06080</v>
          </cell>
          <cell r="D498" t="str">
            <v>0ELECT</v>
          </cell>
          <cell r="E498" t="str">
            <v>312000</v>
          </cell>
          <cell r="F498" t="str">
            <v>0676</v>
          </cell>
          <cell r="G498" t="str">
            <v>11450</v>
          </cell>
          <cell r="H498" t="str">
            <v>A</v>
          </cell>
          <cell r="I498" t="str">
            <v>00000041</v>
          </cell>
          <cell r="J498">
            <v>65</v>
          </cell>
          <cell r="K498">
            <v>312</v>
          </cell>
          <cell r="L498">
            <v>6181</v>
          </cell>
          <cell r="M498">
            <v>398</v>
          </cell>
          <cell r="N498">
            <v>0</v>
          </cell>
          <cell r="O498">
            <v>1</v>
          </cell>
          <cell r="P498">
            <v>398.00099999999998</v>
          </cell>
          <cell r="Q498" t="str">
            <v>0676</v>
          </cell>
          <cell r="R498" t="str">
            <v>11450</v>
          </cell>
          <cell r="S498" t="str">
            <v>200212</v>
          </cell>
          <cell r="T498" t="str">
            <v>SA01</v>
          </cell>
          <cell r="U498">
            <v>352.5</v>
          </cell>
          <cell r="V498" t="str">
            <v>LDB</v>
          </cell>
          <cell r="W498">
            <v>0</v>
          </cell>
          <cell r="Y498">
            <v>0</v>
          </cell>
          <cell r="Z498">
            <v>250</v>
          </cell>
          <cell r="AA498" t="str">
            <v>MS#</v>
          </cell>
          <cell r="AB498" t="str">
            <v xml:space="preserve">   998000092</v>
          </cell>
          <cell r="AC498" t="str">
            <v>BCH</v>
          </cell>
          <cell r="AD498" t="str">
            <v>018721</v>
          </cell>
          <cell r="AE498" t="str">
            <v>TML</v>
          </cell>
          <cell r="AF498" t="str">
            <v>12017</v>
          </cell>
          <cell r="AG498" t="str">
            <v>SRL</v>
          </cell>
          <cell r="AH498" t="str">
            <v>0368</v>
          </cell>
          <cell r="AI498" t="str">
            <v>DLV</v>
          </cell>
          <cell r="AJ498" t="str">
            <v>000</v>
          </cell>
          <cell r="AK498" t="str">
            <v>REL</v>
          </cell>
          <cell r="AL498" t="str">
            <v>000</v>
          </cell>
          <cell r="AM498" t="str">
            <v>LN#</v>
          </cell>
          <cell r="AO498" t="str">
            <v>UOI</v>
          </cell>
          <cell r="AP498" t="str">
            <v>FT</v>
          </cell>
          <cell r="AU498" t="str">
            <v>0</v>
          </cell>
          <cell r="AW498" t="str">
            <v>000</v>
          </cell>
          <cell r="AX498" t="str">
            <v>00</v>
          </cell>
          <cell r="AY498" t="str">
            <v>0</v>
          </cell>
          <cell r="AZ498" t="str">
            <v>FPL Fibernet</v>
          </cell>
        </row>
        <row r="499">
          <cell r="A499" t="str">
            <v>107100</v>
          </cell>
          <cell r="B499" t="str">
            <v>0312</v>
          </cell>
          <cell r="C499" t="str">
            <v>06080</v>
          </cell>
          <cell r="D499" t="str">
            <v>0ELECT</v>
          </cell>
          <cell r="E499" t="str">
            <v>312000</v>
          </cell>
          <cell r="F499" t="str">
            <v>0676</v>
          </cell>
          <cell r="G499" t="str">
            <v>11450</v>
          </cell>
          <cell r="H499" t="str">
            <v>A</v>
          </cell>
          <cell r="I499" t="str">
            <v>00000041</v>
          </cell>
          <cell r="J499">
            <v>65</v>
          </cell>
          <cell r="K499">
            <v>312</v>
          </cell>
          <cell r="L499">
            <v>6181</v>
          </cell>
          <cell r="M499">
            <v>398</v>
          </cell>
          <cell r="N499">
            <v>0</v>
          </cell>
          <cell r="O499">
            <v>1</v>
          </cell>
          <cell r="P499">
            <v>398.00099999999998</v>
          </cell>
          <cell r="Q499" t="str">
            <v>0676</v>
          </cell>
          <cell r="R499" t="str">
            <v>11450</v>
          </cell>
          <cell r="S499" t="str">
            <v>200212</v>
          </cell>
          <cell r="T499" t="str">
            <v>SA01</v>
          </cell>
          <cell r="U499">
            <v>374.07</v>
          </cell>
          <cell r="V499" t="str">
            <v>LDB</v>
          </cell>
          <cell r="W499">
            <v>0</v>
          </cell>
          <cell r="Y499">
            <v>0</v>
          </cell>
          <cell r="Z499">
            <v>1</v>
          </cell>
          <cell r="AA499" t="str">
            <v>MS#</v>
          </cell>
          <cell r="AB499" t="str">
            <v xml:space="preserve">   998003502</v>
          </cell>
          <cell r="AC499" t="str">
            <v>BCH</v>
          </cell>
          <cell r="AD499" t="str">
            <v>012355</v>
          </cell>
          <cell r="AE499" t="str">
            <v>TML</v>
          </cell>
          <cell r="AF499" t="str">
            <v>12026</v>
          </cell>
          <cell r="AG499" t="str">
            <v>SRL</v>
          </cell>
          <cell r="AH499" t="str">
            <v>0368</v>
          </cell>
          <cell r="AI499" t="str">
            <v>DLV</v>
          </cell>
          <cell r="AJ499" t="str">
            <v>000</v>
          </cell>
          <cell r="AK499" t="str">
            <v>REL</v>
          </cell>
          <cell r="AL499" t="str">
            <v>000</v>
          </cell>
          <cell r="AM499" t="str">
            <v>LN#</v>
          </cell>
          <cell r="AO499" t="str">
            <v>UOI</v>
          </cell>
          <cell r="AP499" t="str">
            <v>EA</v>
          </cell>
          <cell r="AU499" t="str">
            <v>0</v>
          </cell>
          <cell r="AW499" t="str">
            <v>000</v>
          </cell>
          <cell r="AX499" t="str">
            <v>00</v>
          </cell>
          <cell r="AY499" t="str">
            <v>0</v>
          </cell>
          <cell r="AZ499" t="str">
            <v>FPL Fibernet</v>
          </cell>
        </row>
        <row r="500">
          <cell r="A500" t="str">
            <v>107100</v>
          </cell>
          <cell r="B500" t="str">
            <v>0312</v>
          </cell>
          <cell r="C500" t="str">
            <v>06080</v>
          </cell>
          <cell r="D500" t="str">
            <v>0ELECT</v>
          </cell>
          <cell r="E500" t="str">
            <v>312000</v>
          </cell>
          <cell r="F500" t="str">
            <v>0676</v>
          </cell>
          <cell r="G500" t="str">
            <v>11450</v>
          </cell>
          <cell r="H500" t="str">
            <v>A</v>
          </cell>
          <cell r="I500" t="str">
            <v>00000041</v>
          </cell>
          <cell r="J500">
            <v>65</v>
          </cell>
          <cell r="K500">
            <v>312</v>
          </cell>
          <cell r="L500">
            <v>6181</v>
          </cell>
          <cell r="M500">
            <v>398</v>
          </cell>
          <cell r="N500">
            <v>0</v>
          </cell>
          <cell r="O500">
            <v>1</v>
          </cell>
          <cell r="P500">
            <v>398.00099999999998</v>
          </cell>
          <cell r="Q500" t="str">
            <v>0676</v>
          </cell>
          <cell r="R500" t="str">
            <v>11450</v>
          </cell>
          <cell r="S500" t="str">
            <v>200212</v>
          </cell>
          <cell r="T500" t="str">
            <v>SA01</v>
          </cell>
          <cell r="U500">
            <v>399.82</v>
          </cell>
          <cell r="V500" t="str">
            <v>LDB</v>
          </cell>
          <cell r="W500">
            <v>0</v>
          </cell>
          <cell r="Y500">
            <v>0</v>
          </cell>
          <cell r="Z500">
            <v>1</v>
          </cell>
          <cell r="AA500" t="str">
            <v>MS#</v>
          </cell>
          <cell r="AB500" t="str">
            <v xml:space="preserve">   998003502</v>
          </cell>
          <cell r="AC500" t="str">
            <v>BCH</v>
          </cell>
          <cell r="AD500" t="str">
            <v>018722</v>
          </cell>
          <cell r="AE500" t="str">
            <v>TML</v>
          </cell>
          <cell r="AF500" t="str">
            <v>12017</v>
          </cell>
          <cell r="AG500" t="str">
            <v>SRL</v>
          </cell>
          <cell r="AH500" t="str">
            <v>0368</v>
          </cell>
          <cell r="AI500" t="str">
            <v>DLV</v>
          </cell>
          <cell r="AJ500" t="str">
            <v>000</v>
          </cell>
          <cell r="AK500" t="str">
            <v>REL</v>
          </cell>
          <cell r="AL500" t="str">
            <v>000</v>
          </cell>
          <cell r="AM500" t="str">
            <v>LN#</v>
          </cell>
          <cell r="AO500" t="str">
            <v>UOI</v>
          </cell>
          <cell r="AP500" t="str">
            <v>EA</v>
          </cell>
          <cell r="AU500" t="str">
            <v>0</v>
          </cell>
          <cell r="AW500" t="str">
            <v>000</v>
          </cell>
          <cell r="AX500" t="str">
            <v>00</v>
          </cell>
          <cell r="AY500" t="str">
            <v>0</v>
          </cell>
          <cell r="AZ500" t="str">
            <v>FPL Fibernet</v>
          </cell>
        </row>
        <row r="501">
          <cell r="A501" t="str">
            <v>107100</v>
          </cell>
          <cell r="B501" t="str">
            <v>0312</v>
          </cell>
          <cell r="C501" t="str">
            <v>06080</v>
          </cell>
          <cell r="D501" t="str">
            <v>0ELECT</v>
          </cell>
          <cell r="E501" t="str">
            <v>312000</v>
          </cell>
          <cell r="F501" t="str">
            <v>0676</v>
          </cell>
          <cell r="G501" t="str">
            <v>11450</v>
          </cell>
          <cell r="H501" t="str">
            <v>A</v>
          </cell>
          <cell r="I501" t="str">
            <v>00000041</v>
          </cell>
          <cell r="J501">
            <v>65</v>
          </cell>
          <cell r="K501">
            <v>312</v>
          </cell>
          <cell r="L501">
            <v>6181</v>
          </cell>
          <cell r="M501">
            <v>398</v>
          </cell>
          <cell r="N501">
            <v>0</v>
          </cell>
          <cell r="O501">
            <v>1</v>
          </cell>
          <cell r="P501">
            <v>398.00099999999998</v>
          </cell>
          <cell r="Q501" t="str">
            <v>0676</v>
          </cell>
          <cell r="R501" t="str">
            <v>11450</v>
          </cell>
          <cell r="S501" t="str">
            <v>200212</v>
          </cell>
          <cell r="T501" t="str">
            <v>SA01</v>
          </cell>
          <cell r="U501">
            <v>795.96</v>
          </cell>
          <cell r="V501" t="str">
            <v>LDB</v>
          </cell>
          <cell r="W501">
            <v>0</v>
          </cell>
          <cell r="Y501">
            <v>0</v>
          </cell>
          <cell r="Z501">
            <v>6</v>
          </cell>
          <cell r="AA501" t="str">
            <v>MS#</v>
          </cell>
          <cell r="AB501" t="str">
            <v xml:space="preserve">   998003509</v>
          </cell>
          <cell r="AC501" t="str">
            <v>BCH</v>
          </cell>
          <cell r="AD501" t="str">
            <v>018722</v>
          </cell>
          <cell r="AE501" t="str">
            <v>TML</v>
          </cell>
          <cell r="AF501" t="str">
            <v>12017</v>
          </cell>
          <cell r="AG501" t="str">
            <v>SRL</v>
          </cell>
          <cell r="AH501" t="str">
            <v>0368</v>
          </cell>
          <cell r="AI501" t="str">
            <v>DLV</v>
          </cell>
          <cell r="AJ501" t="str">
            <v>000</v>
          </cell>
          <cell r="AK501" t="str">
            <v>REL</v>
          </cell>
          <cell r="AL501" t="str">
            <v>000</v>
          </cell>
          <cell r="AM501" t="str">
            <v>LN#</v>
          </cell>
          <cell r="AO501" t="str">
            <v>UOI</v>
          </cell>
          <cell r="AP501" t="str">
            <v>EA</v>
          </cell>
          <cell r="AU501" t="str">
            <v>0</v>
          </cell>
          <cell r="AW501" t="str">
            <v>000</v>
          </cell>
          <cell r="AX501" t="str">
            <v>00</v>
          </cell>
          <cell r="AY501" t="str">
            <v>0</v>
          </cell>
          <cell r="AZ501" t="str">
            <v>FPL Fibernet</v>
          </cell>
        </row>
        <row r="502">
          <cell r="A502" t="str">
            <v>107100</v>
          </cell>
          <cell r="B502" t="str">
            <v>0312</v>
          </cell>
          <cell r="C502" t="str">
            <v>06080</v>
          </cell>
          <cell r="D502" t="str">
            <v>0ELECT</v>
          </cell>
          <cell r="E502" t="str">
            <v>312000</v>
          </cell>
          <cell r="F502" t="str">
            <v>0676</v>
          </cell>
          <cell r="G502" t="str">
            <v>11450</v>
          </cell>
          <cell r="H502" t="str">
            <v>A</v>
          </cell>
          <cell r="I502" t="str">
            <v>00000041</v>
          </cell>
          <cell r="J502">
            <v>65</v>
          </cell>
          <cell r="K502">
            <v>312</v>
          </cell>
          <cell r="L502">
            <v>6181</v>
          </cell>
          <cell r="M502">
            <v>398</v>
          </cell>
          <cell r="N502">
            <v>0</v>
          </cell>
          <cell r="O502">
            <v>1</v>
          </cell>
          <cell r="P502">
            <v>398.00099999999998</v>
          </cell>
          <cell r="Q502" t="str">
            <v>0676</v>
          </cell>
          <cell r="R502" t="str">
            <v>11450</v>
          </cell>
          <cell r="S502" t="str">
            <v>200212</v>
          </cell>
          <cell r="T502" t="str">
            <v>SA01</v>
          </cell>
          <cell r="U502">
            <v>5164.7700000000004</v>
          </cell>
          <cell r="V502" t="str">
            <v>LDB</v>
          </cell>
          <cell r="W502">
            <v>0</v>
          </cell>
          <cell r="Y502">
            <v>0</v>
          </cell>
          <cell r="Z502">
            <v>2</v>
          </cell>
          <cell r="AA502" t="str">
            <v>MS#</v>
          </cell>
          <cell r="AB502" t="str">
            <v xml:space="preserve">   998014506</v>
          </cell>
          <cell r="AC502" t="str">
            <v>BCH</v>
          </cell>
          <cell r="AD502" t="str">
            <v>018725</v>
          </cell>
          <cell r="AE502" t="str">
            <v>TML</v>
          </cell>
          <cell r="AF502" t="str">
            <v>12017</v>
          </cell>
          <cell r="AG502" t="str">
            <v>SRL</v>
          </cell>
          <cell r="AH502" t="str">
            <v>0368</v>
          </cell>
          <cell r="AI502" t="str">
            <v>DLV</v>
          </cell>
          <cell r="AJ502" t="str">
            <v>000</v>
          </cell>
          <cell r="AK502" t="str">
            <v>REL</v>
          </cell>
          <cell r="AL502" t="str">
            <v>000</v>
          </cell>
          <cell r="AM502" t="str">
            <v>LN#</v>
          </cell>
          <cell r="AO502" t="str">
            <v>UOI</v>
          </cell>
          <cell r="AP502" t="str">
            <v>EA</v>
          </cell>
          <cell r="AU502" t="str">
            <v>0</v>
          </cell>
          <cell r="AW502" t="str">
            <v>000</v>
          </cell>
          <cell r="AX502" t="str">
            <v>00</v>
          </cell>
          <cell r="AY502" t="str">
            <v>0</v>
          </cell>
          <cell r="AZ502" t="str">
            <v>FPL Fibernet</v>
          </cell>
        </row>
        <row r="503">
          <cell r="A503" t="str">
            <v>107100</v>
          </cell>
          <cell r="B503" t="str">
            <v>0312</v>
          </cell>
          <cell r="C503" t="str">
            <v>06080</v>
          </cell>
          <cell r="D503" t="str">
            <v>0ELECT</v>
          </cell>
          <cell r="E503" t="str">
            <v>312000</v>
          </cell>
          <cell r="F503" t="str">
            <v>0676</v>
          </cell>
          <cell r="G503" t="str">
            <v>11450</v>
          </cell>
          <cell r="H503" t="str">
            <v>A</v>
          </cell>
          <cell r="I503" t="str">
            <v>00000041</v>
          </cell>
          <cell r="J503">
            <v>65</v>
          </cell>
          <cell r="K503">
            <v>312</v>
          </cell>
          <cell r="L503">
            <v>6181</v>
          </cell>
          <cell r="M503">
            <v>398</v>
          </cell>
          <cell r="N503">
            <v>0</v>
          </cell>
          <cell r="O503">
            <v>1</v>
          </cell>
          <cell r="P503">
            <v>398.00099999999998</v>
          </cell>
          <cell r="Q503" t="str">
            <v>0676</v>
          </cell>
          <cell r="R503" t="str">
            <v>11450</v>
          </cell>
          <cell r="S503" t="str">
            <v>200212</v>
          </cell>
          <cell r="T503" t="str">
            <v>SA01</v>
          </cell>
          <cell r="U503">
            <v>36995.040000000001</v>
          </cell>
          <cell r="V503" t="str">
            <v>LDB</v>
          </cell>
          <cell r="W503">
            <v>0</v>
          </cell>
          <cell r="Y503">
            <v>0</v>
          </cell>
          <cell r="Z503">
            <v>2</v>
          </cell>
          <cell r="AA503" t="str">
            <v>MS#</v>
          </cell>
          <cell r="AB503" t="str">
            <v xml:space="preserve">   998014357</v>
          </cell>
          <cell r="AC503" t="str">
            <v>BCH</v>
          </cell>
          <cell r="AD503" t="str">
            <v>018721</v>
          </cell>
          <cell r="AE503" t="str">
            <v>TML</v>
          </cell>
          <cell r="AF503" t="str">
            <v>12017</v>
          </cell>
          <cell r="AG503" t="str">
            <v>SRL</v>
          </cell>
          <cell r="AH503" t="str">
            <v>0368</v>
          </cell>
          <cell r="AI503" t="str">
            <v>DLV</v>
          </cell>
          <cell r="AJ503" t="str">
            <v>000</v>
          </cell>
          <cell r="AK503" t="str">
            <v>REL</v>
          </cell>
          <cell r="AL503" t="str">
            <v>000</v>
          </cell>
          <cell r="AM503" t="str">
            <v>LN#</v>
          </cell>
          <cell r="AO503" t="str">
            <v>UOI</v>
          </cell>
          <cell r="AP503" t="str">
            <v>EA</v>
          </cell>
          <cell r="AU503" t="str">
            <v>0</v>
          </cell>
          <cell r="AW503" t="str">
            <v>000</v>
          </cell>
          <cell r="AX503" t="str">
            <v>00</v>
          </cell>
          <cell r="AY503" t="str">
            <v>0</v>
          </cell>
          <cell r="AZ503" t="str">
            <v>FPL Fibernet</v>
          </cell>
        </row>
        <row r="504">
          <cell r="A504" t="str">
            <v>107100</v>
          </cell>
          <cell r="B504" t="str">
            <v>0312</v>
          </cell>
          <cell r="C504" t="str">
            <v>06080</v>
          </cell>
          <cell r="D504" t="str">
            <v>0ELECT</v>
          </cell>
          <cell r="E504" t="str">
            <v>312000</v>
          </cell>
          <cell r="F504" t="str">
            <v>0676</v>
          </cell>
          <cell r="G504" t="str">
            <v>11450</v>
          </cell>
          <cell r="H504" t="str">
            <v>A</v>
          </cell>
          <cell r="I504" t="str">
            <v>00000041</v>
          </cell>
          <cell r="J504">
            <v>65</v>
          </cell>
          <cell r="K504">
            <v>312</v>
          </cell>
          <cell r="L504">
            <v>6181</v>
          </cell>
          <cell r="M504">
            <v>398</v>
          </cell>
          <cell r="N504">
            <v>0</v>
          </cell>
          <cell r="O504">
            <v>1</v>
          </cell>
          <cell r="P504">
            <v>398.00099999999998</v>
          </cell>
          <cell r="Q504" t="str">
            <v>0676</v>
          </cell>
          <cell r="R504" t="str">
            <v>11450</v>
          </cell>
          <cell r="S504" t="str">
            <v>200212</v>
          </cell>
          <cell r="T504" t="str">
            <v>SA01</v>
          </cell>
          <cell r="U504">
            <v>36995.040000000001</v>
          </cell>
          <cell r="V504" t="str">
            <v>LDB</v>
          </cell>
          <cell r="W504">
            <v>0</v>
          </cell>
          <cell r="Y504">
            <v>0</v>
          </cell>
          <cell r="Z504">
            <v>2</v>
          </cell>
          <cell r="AA504" t="str">
            <v>MS#</v>
          </cell>
          <cell r="AB504" t="str">
            <v xml:space="preserve">   998014357</v>
          </cell>
          <cell r="AC504" t="str">
            <v>BCH</v>
          </cell>
          <cell r="AD504" t="str">
            <v>018725</v>
          </cell>
          <cell r="AE504" t="str">
            <v>TML</v>
          </cell>
          <cell r="AF504" t="str">
            <v>12017</v>
          </cell>
          <cell r="AG504" t="str">
            <v>SRL</v>
          </cell>
          <cell r="AH504" t="str">
            <v>0368</v>
          </cell>
          <cell r="AI504" t="str">
            <v>DLV</v>
          </cell>
          <cell r="AJ504" t="str">
            <v>000</v>
          </cell>
          <cell r="AK504" t="str">
            <v>REL</v>
          </cell>
          <cell r="AL504" t="str">
            <v>000</v>
          </cell>
          <cell r="AM504" t="str">
            <v>LN#</v>
          </cell>
          <cell r="AO504" t="str">
            <v>UOI</v>
          </cell>
          <cell r="AP504" t="str">
            <v>EA</v>
          </cell>
          <cell r="AU504" t="str">
            <v>0</v>
          </cell>
          <cell r="AW504" t="str">
            <v>000</v>
          </cell>
          <cell r="AX504" t="str">
            <v>00</v>
          </cell>
          <cell r="AY504" t="str">
            <v>0</v>
          </cell>
          <cell r="AZ504" t="str">
            <v>FPL Fibernet</v>
          </cell>
        </row>
        <row r="505">
          <cell r="A505" t="str">
            <v>107100</v>
          </cell>
          <cell r="B505" t="str">
            <v>0312</v>
          </cell>
          <cell r="C505" t="str">
            <v>06080</v>
          </cell>
          <cell r="D505" t="str">
            <v>0ELECT</v>
          </cell>
          <cell r="E505" t="str">
            <v>312000</v>
          </cell>
          <cell r="F505" t="str">
            <v>0676</v>
          </cell>
          <cell r="G505" t="str">
            <v>12450</v>
          </cell>
          <cell r="H505" t="str">
            <v>A</v>
          </cell>
          <cell r="I505" t="str">
            <v>00000041</v>
          </cell>
          <cell r="J505">
            <v>65</v>
          </cell>
          <cell r="K505">
            <v>312</v>
          </cell>
          <cell r="L505">
            <v>6181</v>
          </cell>
          <cell r="M505">
            <v>398</v>
          </cell>
          <cell r="N505">
            <v>0</v>
          </cell>
          <cell r="O505">
            <v>1</v>
          </cell>
          <cell r="P505">
            <v>398.00099999999998</v>
          </cell>
          <cell r="Q505" t="str">
            <v>0676</v>
          </cell>
          <cell r="R505" t="str">
            <v>12450</v>
          </cell>
          <cell r="S505" t="str">
            <v>200212</v>
          </cell>
          <cell r="T505" t="str">
            <v>SA01</v>
          </cell>
          <cell r="U505">
            <v>9.74</v>
          </cell>
          <cell r="V505" t="str">
            <v>LDB</v>
          </cell>
          <cell r="W505">
            <v>0</v>
          </cell>
          <cell r="Y505">
            <v>0</v>
          </cell>
          <cell r="Z505">
            <v>1</v>
          </cell>
          <cell r="AA505" t="str">
            <v>MS#</v>
          </cell>
          <cell r="AB505" t="str">
            <v xml:space="preserve">   998014037</v>
          </cell>
          <cell r="AC505" t="str">
            <v>BCH</v>
          </cell>
          <cell r="AD505" t="str">
            <v>018724</v>
          </cell>
          <cell r="AE505" t="str">
            <v>TML</v>
          </cell>
          <cell r="AF505" t="str">
            <v>12017</v>
          </cell>
          <cell r="AG505" t="str">
            <v>SRL</v>
          </cell>
          <cell r="AH505" t="str">
            <v>0350</v>
          </cell>
          <cell r="AI505" t="str">
            <v>DLV</v>
          </cell>
          <cell r="AJ505" t="str">
            <v>000</v>
          </cell>
          <cell r="AK505" t="str">
            <v>REL</v>
          </cell>
          <cell r="AL505" t="str">
            <v>000</v>
          </cell>
          <cell r="AM505" t="str">
            <v>LN#</v>
          </cell>
          <cell r="AO505" t="str">
            <v>UOI</v>
          </cell>
          <cell r="AP505" t="str">
            <v>EA</v>
          </cell>
          <cell r="AU505" t="str">
            <v>0</v>
          </cell>
          <cell r="AW505" t="str">
            <v>000</v>
          </cell>
          <cell r="AX505" t="str">
            <v>00</v>
          </cell>
          <cell r="AY505" t="str">
            <v>0</v>
          </cell>
          <cell r="AZ505" t="str">
            <v>FPL Fibernet</v>
          </cell>
        </row>
        <row r="506">
          <cell r="A506" t="str">
            <v>107100</v>
          </cell>
          <cell r="B506" t="str">
            <v>0312</v>
          </cell>
          <cell r="C506" t="str">
            <v>06080</v>
          </cell>
          <cell r="D506" t="str">
            <v>0ELECT</v>
          </cell>
          <cell r="E506" t="str">
            <v>312000</v>
          </cell>
          <cell r="F506" t="str">
            <v>0676</v>
          </cell>
          <cell r="G506" t="str">
            <v>12450</v>
          </cell>
          <cell r="H506" t="str">
            <v>A</v>
          </cell>
          <cell r="I506" t="str">
            <v>00000041</v>
          </cell>
          <cell r="J506">
            <v>65</v>
          </cell>
          <cell r="K506">
            <v>312</v>
          </cell>
          <cell r="L506">
            <v>6181</v>
          </cell>
          <cell r="M506">
            <v>398</v>
          </cell>
          <cell r="N506">
            <v>0</v>
          </cell>
          <cell r="O506">
            <v>1</v>
          </cell>
          <cell r="P506">
            <v>398.00099999999998</v>
          </cell>
          <cell r="Q506" t="str">
            <v>0676</v>
          </cell>
          <cell r="R506" t="str">
            <v>12450</v>
          </cell>
          <cell r="S506" t="str">
            <v>200212</v>
          </cell>
          <cell r="T506" t="str">
            <v>SA01</v>
          </cell>
          <cell r="U506">
            <v>399.82</v>
          </cell>
          <cell r="V506" t="str">
            <v>LDB</v>
          </cell>
          <cell r="W506">
            <v>0</v>
          </cell>
          <cell r="Y506">
            <v>0</v>
          </cell>
          <cell r="Z506">
            <v>1</v>
          </cell>
          <cell r="AA506" t="str">
            <v>MS#</v>
          </cell>
          <cell r="AB506" t="str">
            <v xml:space="preserve">   998003502</v>
          </cell>
          <cell r="AC506" t="str">
            <v>BCH</v>
          </cell>
          <cell r="AD506" t="str">
            <v>018724</v>
          </cell>
          <cell r="AE506" t="str">
            <v>TML</v>
          </cell>
          <cell r="AF506" t="str">
            <v>12017</v>
          </cell>
          <cell r="AG506" t="str">
            <v>SRL</v>
          </cell>
          <cell r="AH506" t="str">
            <v>0368</v>
          </cell>
          <cell r="AI506" t="str">
            <v>DLV</v>
          </cell>
          <cell r="AJ506" t="str">
            <v>000</v>
          </cell>
          <cell r="AK506" t="str">
            <v>REL</v>
          </cell>
          <cell r="AL506" t="str">
            <v>000</v>
          </cell>
          <cell r="AM506" t="str">
            <v>LN#</v>
          </cell>
          <cell r="AO506" t="str">
            <v>UOI</v>
          </cell>
          <cell r="AP506" t="str">
            <v>EA</v>
          </cell>
          <cell r="AU506" t="str">
            <v>0</v>
          </cell>
          <cell r="AW506" t="str">
            <v>000</v>
          </cell>
          <cell r="AX506" t="str">
            <v>00</v>
          </cell>
          <cell r="AY506" t="str">
            <v>0</v>
          </cell>
          <cell r="AZ506" t="str">
            <v>FPL Fibernet</v>
          </cell>
        </row>
        <row r="507">
          <cell r="A507" t="str">
            <v>107100</v>
          </cell>
          <cell r="B507" t="str">
            <v>0312</v>
          </cell>
          <cell r="C507" t="str">
            <v>06080</v>
          </cell>
          <cell r="D507" t="str">
            <v>0ELECT</v>
          </cell>
          <cell r="E507" t="str">
            <v>312000</v>
          </cell>
          <cell r="F507" t="str">
            <v>0676</v>
          </cell>
          <cell r="G507" t="str">
            <v>12450</v>
          </cell>
          <cell r="H507" t="str">
            <v>A</v>
          </cell>
          <cell r="I507" t="str">
            <v>00000041</v>
          </cell>
          <cell r="J507">
            <v>65</v>
          </cell>
          <cell r="K507">
            <v>312</v>
          </cell>
          <cell r="L507">
            <v>6181</v>
          </cell>
          <cell r="M507">
            <v>398</v>
          </cell>
          <cell r="N507">
            <v>0</v>
          </cell>
          <cell r="O507">
            <v>1</v>
          </cell>
          <cell r="P507">
            <v>398.00099999999998</v>
          </cell>
          <cell r="Q507" t="str">
            <v>0676</v>
          </cell>
          <cell r="R507" t="str">
            <v>12450</v>
          </cell>
          <cell r="S507" t="str">
            <v>200212</v>
          </cell>
          <cell r="T507" t="str">
            <v>SA01</v>
          </cell>
          <cell r="U507">
            <v>795.96</v>
          </cell>
          <cell r="V507" t="str">
            <v>LDB</v>
          </cell>
          <cell r="W507">
            <v>0</v>
          </cell>
          <cell r="Y507">
            <v>0</v>
          </cell>
          <cell r="Z507">
            <v>6</v>
          </cell>
          <cell r="AA507" t="str">
            <v>MS#</v>
          </cell>
          <cell r="AB507" t="str">
            <v xml:space="preserve">   998003509</v>
          </cell>
          <cell r="AC507" t="str">
            <v>BCH</v>
          </cell>
          <cell r="AD507" t="str">
            <v>018724</v>
          </cell>
          <cell r="AE507" t="str">
            <v>TML</v>
          </cell>
          <cell r="AF507" t="str">
            <v>12017</v>
          </cell>
          <cell r="AG507" t="str">
            <v>SRL</v>
          </cell>
          <cell r="AH507" t="str">
            <v>0368</v>
          </cell>
          <cell r="AI507" t="str">
            <v>DLV</v>
          </cell>
          <cell r="AJ507" t="str">
            <v>000</v>
          </cell>
          <cell r="AK507" t="str">
            <v>REL</v>
          </cell>
          <cell r="AL507" t="str">
            <v>000</v>
          </cell>
          <cell r="AM507" t="str">
            <v>LN#</v>
          </cell>
          <cell r="AO507" t="str">
            <v>UOI</v>
          </cell>
          <cell r="AP507" t="str">
            <v>EA</v>
          </cell>
          <cell r="AU507" t="str">
            <v>0</v>
          </cell>
          <cell r="AW507" t="str">
            <v>000</v>
          </cell>
          <cell r="AX507" t="str">
            <v>00</v>
          </cell>
          <cell r="AY507" t="str">
            <v>0</v>
          </cell>
          <cell r="AZ507" t="str">
            <v>FPL Fibernet</v>
          </cell>
        </row>
        <row r="508">
          <cell r="A508" t="str">
            <v>107100</v>
          </cell>
          <cell r="B508" t="str">
            <v>0312</v>
          </cell>
          <cell r="C508" t="str">
            <v>06080</v>
          </cell>
          <cell r="D508" t="str">
            <v>0ELECT</v>
          </cell>
          <cell r="E508" t="str">
            <v>312000</v>
          </cell>
          <cell r="F508" t="str">
            <v>0676</v>
          </cell>
          <cell r="G508" t="str">
            <v>12450</v>
          </cell>
          <cell r="H508" t="str">
            <v>A</v>
          </cell>
          <cell r="I508" t="str">
            <v>00000041</v>
          </cell>
          <cell r="J508">
            <v>65</v>
          </cell>
          <cell r="K508">
            <v>312</v>
          </cell>
          <cell r="L508">
            <v>6181</v>
          </cell>
          <cell r="M508">
            <v>398</v>
          </cell>
          <cell r="N508">
            <v>0</v>
          </cell>
          <cell r="O508">
            <v>1</v>
          </cell>
          <cell r="P508">
            <v>398.00099999999998</v>
          </cell>
          <cell r="Q508" t="str">
            <v>0676</v>
          </cell>
          <cell r="R508" t="str">
            <v>12450</v>
          </cell>
          <cell r="S508" t="str">
            <v>200212</v>
          </cell>
          <cell r="T508" t="str">
            <v>SA01</v>
          </cell>
          <cell r="U508">
            <v>-194.88</v>
          </cell>
          <cell r="V508" t="str">
            <v>LDB</v>
          </cell>
          <cell r="W508">
            <v>0</v>
          </cell>
          <cell r="Y508">
            <v>0</v>
          </cell>
          <cell r="Z508">
            <v>-1</v>
          </cell>
          <cell r="AA508" t="str">
            <v>MS#</v>
          </cell>
          <cell r="AB508" t="str">
            <v xml:space="preserve">   998014037</v>
          </cell>
          <cell r="AC508" t="str">
            <v>BCH</v>
          </cell>
          <cell r="AD508" t="str">
            <v>018723</v>
          </cell>
          <cell r="AE508" t="str">
            <v>TML</v>
          </cell>
          <cell r="AF508" t="str">
            <v>12017</v>
          </cell>
          <cell r="AG508" t="str">
            <v>SRL</v>
          </cell>
          <cell r="AH508" t="str">
            <v>0368</v>
          </cell>
          <cell r="AI508" t="str">
            <v>DLV</v>
          </cell>
          <cell r="AJ508" t="str">
            <v>000</v>
          </cell>
          <cell r="AK508" t="str">
            <v>REL</v>
          </cell>
          <cell r="AL508" t="str">
            <v>000</v>
          </cell>
          <cell r="AM508" t="str">
            <v>LN#</v>
          </cell>
          <cell r="AO508" t="str">
            <v>UOI</v>
          </cell>
          <cell r="AP508" t="str">
            <v>EA</v>
          </cell>
          <cell r="AU508" t="str">
            <v>0</v>
          </cell>
          <cell r="AW508" t="str">
            <v>000</v>
          </cell>
          <cell r="AX508" t="str">
            <v>00</v>
          </cell>
          <cell r="AY508" t="str">
            <v>0</v>
          </cell>
          <cell r="AZ508" t="str">
            <v>FPL Fibernet</v>
          </cell>
        </row>
        <row r="509">
          <cell r="A509" t="str">
            <v>107100</v>
          </cell>
          <cell r="B509" t="str">
            <v>0312</v>
          </cell>
          <cell r="C509" t="str">
            <v>06080</v>
          </cell>
          <cell r="D509" t="str">
            <v>0ELECT</v>
          </cell>
          <cell r="E509" t="str">
            <v>312000</v>
          </cell>
          <cell r="F509" t="str">
            <v>0676</v>
          </cell>
          <cell r="G509" t="str">
            <v>12450</v>
          </cell>
          <cell r="H509" t="str">
            <v>A</v>
          </cell>
          <cell r="I509" t="str">
            <v>00000041</v>
          </cell>
          <cell r="J509">
            <v>65</v>
          </cell>
          <cell r="K509">
            <v>312</v>
          </cell>
          <cell r="L509">
            <v>6181</v>
          </cell>
          <cell r="M509">
            <v>398</v>
          </cell>
          <cell r="N509">
            <v>0</v>
          </cell>
          <cell r="O509">
            <v>1</v>
          </cell>
          <cell r="P509">
            <v>398.00099999999998</v>
          </cell>
          <cell r="Q509" t="str">
            <v>0676</v>
          </cell>
          <cell r="R509" t="str">
            <v>12450</v>
          </cell>
          <cell r="S509" t="str">
            <v>200212</v>
          </cell>
          <cell r="T509" t="str">
            <v>SA01</v>
          </cell>
          <cell r="U509">
            <v>-399.82</v>
          </cell>
          <cell r="V509" t="str">
            <v>LDB</v>
          </cell>
          <cell r="W509">
            <v>0</v>
          </cell>
          <cell r="Y509">
            <v>0</v>
          </cell>
          <cell r="Z509">
            <v>-1</v>
          </cell>
          <cell r="AA509" t="str">
            <v>MS#</v>
          </cell>
          <cell r="AB509" t="str">
            <v xml:space="preserve">   998003502</v>
          </cell>
          <cell r="AC509" t="str">
            <v>BCH</v>
          </cell>
          <cell r="AD509" t="str">
            <v>018723</v>
          </cell>
          <cell r="AE509" t="str">
            <v>TML</v>
          </cell>
          <cell r="AF509" t="str">
            <v>12017</v>
          </cell>
          <cell r="AG509" t="str">
            <v>SRL</v>
          </cell>
          <cell r="AH509" t="str">
            <v>0368</v>
          </cell>
          <cell r="AI509" t="str">
            <v>DLV</v>
          </cell>
          <cell r="AJ509" t="str">
            <v>000</v>
          </cell>
          <cell r="AK509" t="str">
            <v>REL</v>
          </cell>
          <cell r="AL509" t="str">
            <v>000</v>
          </cell>
          <cell r="AM509" t="str">
            <v>LN#</v>
          </cell>
          <cell r="AO509" t="str">
            <v>UOI</v>
          </cell>
          <cell r="AP509" t="str">
            <v>EA</v>
          </cell>
          <cell r="AU509" t="str">
            <v>0</v>
          </cell>
          <cell r="AW509" t="str">
            <v>000</v>
          </cell>
          <cell r="AX509" t="str">
            <v>00</v>
          </cell>
          <cell r="AY509" t="str">
            <v>0</v>
          </cell>
          <cell r="AZ509" t="str">
            <v>FPL Fibernet</v>
          </cell>
        </row>
        <row r="510">
          <cell r="A510" t="str">
            <v>107100</v>
          </cell>
          <cell r="B510" t="str">
            <v>0312</v>
          </cell>
          <cell r="C510" t="str">
            <v>06080</v>
          </cell>
          <cell r="D510" t="str">
            <v>0ELECT</v>
          </cell>
          <cell r="E510" t="str">
            <v>312000</v>
          </cell>
          <cell r="F510" t="str">
            <v>0676</v>
          </cell>
          <cell r="G510" t="str">
            <v>12450</v>
          </cell>
          <cell r="H510" t="str">
            <v>A</v>
          </cell>
          <cell r="I510" t="str">
            <v>00000041</v>
          </cell>
          <cell r="J510">
            <v>65</v>
          </cell>
          <cell r="K510">
            <v>312</v>
          </cell>
          <cell r="L510">
            <v>6181</v>
          </cell>
          <cell r="M510">
            <v>398</v>
          </cell>
          <cell r="N510">
            <v>0</v>
          </cell>
          <cell r="O510">
            <v>1</v>
          </cell>
          <cell r="P510">
            <v>398.00099999999998</v>
          </cell>
          <cell r="Q510" t="str">
            <v>0676</v>
          </cell>
          <cell r="R510" t="str">
            <v>12450</v>
          </cell>
          <cell r="S510" t="str">
            <v>200212</v>
          </cell>
          <cell r="T510" t="str">
            <v>SA01</v>
          </cell>
          <cell r="U510">
            <v>-795.96</v>
          </cell>
          <cell r="V510" t="str">
            <v>LDB</v>
          </cell>
          <cell r="W510">
            <v>0</v>
          </cell>
          <cell r="Y510">
            <v>0</v>
          </cell>
          <cell r="Z510">
            <v>-6</v>
          </cell>
          <cell r="AA510" t="str">
            <v>MS#</v>
          </cell>
          <cell r="AB510" t="str">
            <v xml:space="preserve">   998003509</v>
          </cell>
          <cell r="AC510" t="str">
            <v>BCH</v>
          </cell>
          <cell r="AD510" t="str">
            <v>018723</v>
          </cell>
          <cell r="AE510" t="str">
            <v>TML</v>
          </cell>
          <cell r="AF510" t="str">
            <v>12017</v>
          </cell>
          <cell r="AG510" t="str">
            <v>SRL</v>
          </cell>
          <cell r="AH510" t="str">
            <v>0368</v>
          </cell>
          <cell r="AI510" t="str">
            <v>DLV</v>
          </cell>
          <cell r="AJ510" t="str">
            <v>000</v>
          </cell>
          <cell r="AK510" t="str">
            <v>REL</v>
          </cell>
          <cell r="AL510" t="str">
            <v>000</v>
          </cell>
          <cell r="AM510" t="str">
            <v>LN#</v>
          </cell>
          <cell r="AO510" t="str">
            <v>UOI</v>
          </cell>
          <cell r="AP510" t="str">
            <v>EA</v>
          </cell>
          <cell r="AU510" t="str">
            <v>0</v>
          </cell>
          <cell r="AW510" t="str">
            <v>000</v>
          </cell>
          <cell r="AX510" t="str">
            <v>00</v>
          </cell>
          <cell r="AY510" t="str">
            <v>0</v>
          </cell>
          <cell r="AZ510" t="str">
            <v>FPL Fibernet</v>
          </cell>
        </row>
        <row r="511">
          <cell r="A511" t="str">
            <v>107100</v>
          </cell>
          <cell r="B511" t="str">
            <v>0312</v>
          </cell>
          <cell r="C511" t="str">
            <v>06080</v>
          </cell>
          <cell r="D511" t="str">
            <v>0ELECT</v>
          </cell>
          <cell r="E511" t="str">
            <v>312000</v>
          </cell>
          <cell r="F511" t="str">
            <v>0676</v>
          </cell>
          <cell r="G511" t="str">
            <v>12450</v>
          </cell>
          <cell r="H511" t="str">
            <v>A</v>
          </cell>
          <cell r="I511" t="str">
            <v>00000041</v>
          </cell>
          <cell r="J511">
            <v>65</v>
          </cell>
          <cell r="K511">
            <v>312</v>
          </cell>
          <cell r="L511">
            <v>6181</v>
          </cell>
          <cell r="M511">
            <v>398</v>
          </cell>
          <cell r="N511">
            <v>0</v>
          </cell>
          <cell r="O511">
            <v>1</v>
          </cell>
          <cell r="P511">
            <v>398.00099999999998</v>
          </cell>
          <cell r="Q511" t="str">
            <v>0676</v>
          </cell>
          <cell r="R511" t="str">
            <v>12450</v>
          </cell>
          <cell r="S511" t="str">
            <v>200212</v>
          </cell>
          <cell r="T511" t="str">
            <v>SA01</v>
          </cell>
          <cell r="U511">
            <v>-795.96</v>
          </cell>
          <cell r="V511" t="str">
            <v>LDB</v>
          </cell>
          <cell r="W511">
            <v>0</v>
          </cell>
          <cell r="Y511">
            <v>0</v>
          </cell>
          <cell r="Z511">
            <v>-6</v>
          </cell>
          <cell r="AA511" t="str">
            <v>MS#</v>
          </cell>
          <cell r="AB511" t="str">
            <v xml:space="preserve">   998003509</v>
          </cell>
          <cell r="AC511" t="str">
            <v>BCH</v>
          </cell>
          <cell r="AD511" t="str">
            <v>018727</v>
          </cell>
          <cell r="AE511" t="str">
            <v>TML</v>
          </cell>
          <cell r="AF511" t="str">
            <v>12017</v>
          </cell>
          <cell r="AG511" t="str">
            <v>SRL</v>
          </cell>
          <cell r="AH511" t="str">
            <v>0368</v>
          </cell>
          <cell r="AI511" t="str">
            <v>DLV</v>
          </cell>
          <cell r="AJ511" t="str">
            <v>000</v>
          </cell>
          <cell r="AK511" t="str">
            <v>REL</v>
          </cell>
          <cell r="AL511" t="str">
            <v>000</v>
          </cell>
          <cell r="AM511" t="str">
            <v>LN#</v>
          </cell>
          <cell r="AO511" t="str">
            <v>UOI</v>
          </cell>
          <cell r="AP511" t="str">
            <v>EA</v>
          </cell>
          <cell r="AU511" t="str">
            <v>0</v>
          </cell>
          <cell r="AW511" t="str">
            <v>000</v>
          </cell>
          <cell r="AX511" t="str">
            <v>00</v>
          </cell>
          <cell r="AY511" t="str">
            <v>0</v>
          </cell>
          <cell r="AZ511" t="str">
            <v>FPL Fibernet</v>
          </cell>
        </row>
        <row r="512">
          <cell r="A512" t="str">
            <v>107100</v>
          </cell>
          <cell r="B512" t="str">
            <v>0312</v>
          </cell>
          <cell r="C512" t="str">
            <v>06080</v>
          </cell>
          <cell r="D512" t="str">
            <v>0ELECT</v>
          </cell>
          <cell r="E512" t="str">
            <v>312000</v>
          </cell>
          <cell r="F512" t="str">
            <v>0790</v>
          </cell>
          <cell r="G512" t="str">
            <v>65000</v>
          </cell>
          <cell r="H512" t="str">
            <v>A</v>
          </cell>
          <cell r="I512" t="str">
            <v>00000041</v>
          </cell>
          <cell r="J512">
            <v>65</v>
          </cell>
          <cell r="K512">
            <v>312</v>
          </cell>
          <cell r="L512">
            <v>6181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0790</v>
          </cell>
          <cell r="R512" t="str">
            <v>65000</v>
          </cell>
          <cell r="S512" t="str">
            <v>200212</v>
          </cell>
          <cell r="T512" t="str">
            <v>CA01</v>
          </cell>
          <cell r="U512">
            <v>12200</v>
          </cell>
          <cell r="V512" t="str">
            <v>LDB</v>
          </cell>
          <cell r="W512">
            <v>0</v>
          </cell>
          <cell r="Y512">
            <v>0</v>
          </cell>
          <cell r="Z512">
            <v>0</v>
          </cell>
          <cell r="AA512" t="str">
            <v>BCH</v>
          </cell>
          <cell r="AB512" t="str">
            <v>0011</v>
          </cell>
          <cell r="AC512" t="str">
            <v>WKS</v>
          </cell>
          <cell r="AE512" t="str">
            <v>JV#</v>
          </cell>
          <cell r="AF512" t="str">
            <v>1232</v>
          </cell>
          <cell r="AG512" t="str">
            <v>FRN</v>
          </cell>
          <cell r="AH512" t="str">
            <v>6181</v>
          </cell>
          <cell r="AI512" t="str">
            <v>RP#</v>
          </cell>
          <cell r="AJ512" t="str">
            <v>000</v>
          </cell>
          <cell r="AK512" t="str">
            <v>CTL</v>
          </cell>
          <cell r="AM512" t="str">
            <v>RF#</v>
          </cell>
          <cell r="AU512" t="str">
            <v>ACCRUAL OF OCT 02 CAPITAL</v>
          </cell>
          <cell r="AZ512" t="str">
            <v>FPL Fibernet</v>
          </cell>
        </row>
        <row r="513">
          <cell r="A513" t="str">
            <v>107100</v>
          </cell>
          <cell r="B513" t="str">
            <v>0312</v>
          </cell>
          <cell r="C513" t="str">
            <v>06080</v>
          </cell>
          <cell r="D513" t="str">
            <v>0ELECT</v>
          </cell>
          <cell r="E513" t="str">
            <v>312000</v>
          </cell>
          <cell r="F513" t="str">
            <v>0803</v>
          </cell>
          <cell r="G513" t="str">
            <v>36000</v>
          </cell>
          <cell r="H513" t="str">
            <v>A</v>
          </cell>
          <cell r="I513" t="str">
            <v>00000041</v>
          </cell>
          <cell r="J513">
            <v>65</v>
          </cell>
          <cell r="K513">
            <v>312</v>
          </cell>
          <cell r="L513">
            <v>6181</v>
          </cell>
          <cell r="M513">
            <v>107</v>
          </cell>
          <cell r="N513">
            <v>10</v>
          </cell>
          <cell r="O513">
            <v>0</v>
          </cell>
          <cell r="P513">
            <v>107.1</v>
          </cell>
          <cell r="Q513" t="str">
            <v>0803</v>
          </cell>
          <cell r="R513" t="str">
            <v>36000</v>
          </cell>
          <cell r="S513" t="str">
            <v>200212</v>
          </cell>
          <cell r="T513" t="str">
            <v>PY42</v>
          </cell>
          <cell r="U513">
            <v>1875</v>
          </cell>
          <cell r="V513" t="str">
            <v>LDB</v>
          </cell>
          <cell r="W513">
            <v>0</v>
          </cell>
          <cell r="X513" t="str">
            <v>SHR</v>
          </cell>
          <cell r="Y513">
            <v>60</v>
          </cell>
          <cell r="Z513">
            <v>60</v>
          </cell>
          <cell r="AA513" t="str">
            <v>PYP</v>
          </cell>
          <cell r="AB513" t="str">
            <v xml:space="preserve"> 0000026</v>
          </cell>
          <cell r="AC513" t="str">
            <v>PYL</v>
          </cell>
          <cell r="AD513" t="str">
            <v>004366</v>
          </cell>
          <cell r="AE513" t="str">
            <v>EMP</v>
          </cell>
          <cell r="AF513" t="str">
            <v>49098</v>
          </cell>
          <cell r="AG513" t="str">
            <v>JUL</v>
          </cell>
          <cell r="AH513" t="str">
            <v xml:space="preserve"> 000.00</v>
          </cell>
          <cell r="AI513" t="str">
            <v>BCH</v>
          </cell>
          <cell r="AJ513" t="str">
            <v>500</v>
          </cell>
          <cell r="AK513" t="str">
            <v>CLS</v>
          </cell>
          <cell r="AL513" t="str">
            <v>R450</v>
          </cell>
          <cell r="AM513" t="str">
            <v>DTA</v>
          </cell>
          <cell r="AN513" t="str">
            <v xml:space="preserve"> 00000000000.00</v>
          </cell>
          <cell r="AO513" t="str">
            <v>DTH</v>
          </cell>
          <cell r="AP513" t="str">
            <v xml:space="preserve"> 00000000000.00</v>
          </cell>
          <cell r="AV513" t="str">
            <v>000000000</v>
          </cell>
          <cell r="AW513" t="str">
            <v>000</v>
          </cell>
          <cell r="AX513" t="str">
            <v>00</v>
          </cell>
          <cell r="AY513" t="str">
            <v>0</v>
          </cell>
          <cell r="AZ513" t="str">
            <v>FPL Fibernet</v>
          </cell>
        </row>
        <row r="514">
          <cell r="A514" t="str">
            <v>107100</v>
          </cell>
          <cell r="B514" t="str">
            <v>0312</v>
          </cell>
          <cell r="C514" t="str">
            <v>06080</v>
          </cell>
          <cell r="D514" t="str">
            <v>0FIBER</v>
          </cell>
          <cell r="E514" t="str">
            <v>312000</v>
          </cell>
          <cell r="F514" t="str">
            <v>0803</v>
          </cell>
          <cell r="G514" t="str">
            <v>36000</v>
          </cell>
          <cell r="H514" t="str">
            <v>A</v>
          </cell>
          <cell r="I514" t="str">
            <v>00000041</v>
          </cell>
          <cell r="J514">
            <v>60</v>
          </cell>
          <cell r="K514">
            <v>312</v>
          </cell>
          <cell r="L514">
            <v>6181</v>
          </cell>
          <cell r="M514">
            <v>107</v>
          </cell>
          <cell r="N514">
            <v>10</v>
          </cell>
          <cell r="O514">
            <v>0</v>
          </cell>
          <cell r="P514">
            <v>107.1</v>
          </cell>
          <cell r="Q514" t="str">
            <v>0803</v>
          </cell>
          <cell r="R514" t="str">
            <v>36000</v>
          </cell>
          <cell r="S514" t="str">
            <v>200212</v>
          </cell>
          <cell r="T514" t="str">
            <v>PY42</v>
          </cell>
          <cell r="U514">
            <v>373.84</v>
          </cell>
          <cell r="V514" t="str">
            <v>LDB</v>
          </cell>
          <cell r="W514">
            <v>0</v>
          </cell>
          <cell r="X514" t="str">
            <v>SHR</v>
          </cell>
          <cell r="Y514">
            <v>9</v>
          </cell>
          <cell r="Z514">
            <v>9</v>
          </cell>
          <cell r="AA514" t="str">
            <v>PYP</v>
          </cell>
          <cell r="AB514" t="str">
            <v xml:space="preserve"> 0000026</v>
          </cell>
          <cell r="AC514" t="str">
            <v>PYL</v>
          </cell>
          <cell r="AD514" t="str">
            <v>003054</v>
          </cell>
          <cell r="AE514" t="str">
            <v>EMP</v>
          </cell>
          <cell r="AF514" t="str">
            <v>16244</v>
          </cell>
          <cell r="AG514" t="str">
            <v>JUL</v>
          </cell>
          <cell r="AH514" t="str">
            <v xml:space="preserve"> 000.00</v>
          </cell>
          <cell r="AI514" t="str">
            <v>BCH</v>
          </cell>
          <cell r="AJ514" t="str">
            <v>500</v>
          </cell>
          <cell r="AK514" t="str">
            <v>CLS</v>
          </cell>
          <cell r="AL514" t="str">
            <v>R513</v>
          </cell>
          <cell r="AM514" t="str">
            <v>DTA</v>
          </cell>
          <cell r="AN514" t="str">
            <v xml:space="preserve"> 00000000000.00</v>
          </cell>
          <cell r="AO514" t="str">
            <v>DTH</v>
          </cell>
          <cell r="AP514" t="str">
            <v xml:space="preserve"> 00000000000.00</v>
          </cell>
          <cell r="AV514" t="str">
            <v>000000000</v>
          </cell>
          <cell r="AW514" t="str">
            <v>000</v>
          </cell>
          <cell r="AX514" t="str">
            <v>00</v>
          </cell>
          <cell r="AY514" t="str">
            <v>0</v>
          </cell>
          <cell r="AZ514" t="str">
            <v>FPL Fibernet</v>
          </cell>
        </row>
        <row r="515">
          <cell r="A515" t="str">
            <v>107100</v>
          </cell>
          <cell r="B515" t="str">
            <v>0312</v>
          </cell>
          <cell r="C515" t="str">
            <v>06080</v>
          </cell>
          <cell r="D515" t="str">
            <v>0ELECT</v>
          </cell>
          <cell r="E515" t="str">
            <v>312000</v>
          </cell>
          <cell r="F515" t="str">
            <v>0676</v>
          </cell>
          <cell r="G515" t="str">
            <v>11450</v>
          </cell>
          <cell r="H515" t="str">
            <v>A</v>
          </cell>
          <cell r="I515" t="str">
            <v>00000041</v>
          </cell>
          <cell r="J515">
            <v>65</v>
          </cell>
          <cell r="K515">
            <v>312</v>
          </cell>
          <cell r="L515">
            <v>6182</v>
          </cell>
          <cell r="M515">
            <v>398</v>
          </cell>
          <cell r="N515">
            <v>0</v>
          </cell>
          <cell r="O515">
            <v>1</v>
          </cell>
          <cell r="P515">
            <v>398.00099999999998</v>
          </cell>
          <cell r="Q515" t="str">
            <v>0676</v>
          </cell>
          <cell r="R515" t="str">
            <v>11450</v>
          </cell>
          <cell r="S515" t="str">
            <v>200212</v>
          </cell>
          <cell r="T515" t="str">
            <v>SA01</v>
          </cell>
          <cell r="U515">
            <v>13699.92</v>
          </cell>
          <cell r="V515" t="str">
            <v>LDB</v>
          </cell>
          <cell r="W515">
            <v>0</v>
          </cell>
          <cell r="Y515">
            <v>0</v>
          </cell>
          <cell r="Z515">
            <v>2</v>
          </cell>
          <cell r="AA515" t="str">
            <v>MS#</v>
          </cell>
          <cell r="AB515" t="str">
            <v xml:space="preserve">   998014514</v>
          </cell>
          <cell r="AC515" t="str">
            <v>BCH</v>
          </cell>
          <cell r="AD515" t="str">
            <v>017208</v>
          </cell>
          <cell r="AE515" t="str">
            <v>TML</v>
          </cell>
          <cell r="AF515" t="str">
            <v>12018</v>
          </cell>
          <cell r="AG515" t="str">
            <v>SRL</v>
          </cell>
          <cell r="AH515" t="str">
            <v>0368</v>
          </cell>
          <cell r="AI515" t="str">
            <v>DLV</v>
          </cell>
          <cell r="AJ515" t="str">
            <v>000</v>
          </cell>
          <cell r="AK515" t="str">
            <v>REL</v>
          </cell>
          <cell r="AL515" t="str">
            <v>000</v>
          </cell>
          <cell r="AM515" t="str">
            <v>LN#</v>
          </cell>
          <cell r="AO515" t="str">
            <v>UOI</v>
          </cell>
          <cell r="AP515" t="str">
            <v>EA</v>
          </cell>
          <cell r="AU515" t="str">
            <v>0</v>
          </cell>
          <cell r="AW515" t="str">
            <v>000</v>
          </cell>
          <cell r="AX515" t="str">
            <v>00</v>
          </cell>
          <cell r="AY515" t="str">
            <v>0</v>
          </cell>
          <cell r="AZ515" t="str">
            <v>FPL Fibernet</v>
          </cell>
        </row>
        <row r="516">
          <cell r="A516" t="str">
            <v>107100</v>
          </cell>
          <cell r="B516" t="str">
            <v>0312</v>
          </cell>
          <cell r="C516" t="str">
            <v>06080</v>
          </cell>
          <cell r="D516" t="str">
            <v>0ELECT</v>
          </cell>
          <cell r="E516" t="str">
            <v>312000</v>
          </cell>
          <cell r="F516" t="str">
            <v>0803</v>
          </cell>
          <cell r="G516" t="str">
            <v>36000</v>
          </cell>
          <cell r="H516" t="str">
            <v>A</v>
          </cell>
          <cell r="I516" t="str">
            <v>00000041</v>
          </cell>
          <cell r="J516">
            <v>65</v>
          </cell>
          <cell r="K516">
            <v>312</v>
          </cell>
          <cell r="L516">
            <v>6182</v>
          </cell>
          <cell r="M516">
            <v>107</v>
          </cell>
          <cell r="N516">
            <v>10</v>
          </cell>
          <cell r="O516">
            <v>0</v>
          </cell>
          <cell r="P516">
            <v>107.1</v>
          </cell>
          <cell r="Q516" t="str">
            <v>0803</v>
          </cell>
          <cell r="R516" t="str">
            <v>36000</v>
          </cell>
          <cell r="S516" t="str">
            <v>200212</v>
          </cell>
          <cell r="T516" t="str">
            <v>PY42</v>
          </cell>
          <cell r="U516">
            <v>625</v>
          </cell>
          <cell r="V516" t="str">
            <v>LDB</v>
          </cell>
          <cell r="W516">
            <v>0</v>
          </cell>
          <cell r="X516" t="str">
            <v>SHR</v>
          </cell>
          <cell r="Y516">
            <v>20</v>
          </cell>
          <cell r="Z516">
            <v>20</v>
          </cell>
          <cell r="AA516" t="str">
            <v>PYP</v>
          </cell>
          <cell r="AB516" t="str">
            <v xml:space="preserve"> 0000026</v>
          </cell>
          <cell r="AC516" t="str">
            <v>PYL</v>
          </cell>
          <cell r="AD516" t="str">
            <v>004366</v>
          </cell>
          <cell r="AE516" t="str">
            <v>EMP</v>
          </cell>
          <cell r="AF516" t="str">
            <v>49098</v>
          </cell>
          <cell r="AG516" t="str">
            <v>JUL</v>
          </cell>
          <cell r="AH516" t="str">
            <v xml:space="preserve"> 000.00</v>
          </cell>
          <cell r="AI516" t="str">
            <v>BCH</v>
          </cell>
          <cell r="AJ516" t="str">
            <v>500</v>
          </cell>
          <cell r="AK516" t="str">
            <v>CLS</v>
          </cell>
          <cell r="AL516" t="str">
            <v>R450</v>
          </cell>
          <cell r="AM516" t="str">
            <v>DTA</v>
          </cell>
          <cell r="AN516" t="str">
            <v xml:space="preserve"> 00000000000.00</v>
          </cell>
          <cell r="AO516" t="str">
            <v>DTH</v>
          </cell>
          <cell r="AP516" t="str">
            <v xml:space="preserve"> 00000000000.00</v>
          </cell>
          <cell r="AV516" t="str">
            <v>000000000</v>
          </cell>
          <cell r="AW516" t="str">
            <v>000</v>
          </cell>
          <cell r="AX516" t="str">
            <v>00</v>
          </cell>
          <cell r="AY516" t="str">
            <v>0</v>
          </cell>
          <cell r="AZ516" t="str">
            <v>FPL Fibernet</v>
          </cell>
        </row>
        <row r="517">
          <cell r="A517" t="str">
            <v>107100</v>
          </cell>
          <cell r="B517" t="str">
            <v>0312</v>
          </cell>
          <cell r="C517" t="str">
            <v>06080</v>
          </cell>
          <cell r="D517" t="str">
            <v>0ELECT</v>
          </cell>
          <cell r="E517" t="str">
            <v>312000</v>
          </cell>
          <cell r="F517" t="str">
            <v>0803</v>
          </cell>
          <cell r="G517" t="str">
            <v>36000</v>
          </cell>
          <cell r="H517" t="str">
            <v>A</v>
          </cell>
          <cell r="I517" t="str">
            <v>00000041</v>
          </cell>
          <cell r="J517">
            <v>65</v>
          </cell>
          <cell r="K517">
            <v>312</v>
          </cell>
          <cell r="L517">
            <v>6182</v>
          </cell>
          <cell r="M517">
            <v>107</v>
          </cell>
          <cell r="N517">
            <v>10</v>
          </cell>
          <cell r="O517">
            <v>0</v>
          </cell>
          <cell r="P517">
            <v>107.1</v>
          </cell>
          <cell r="Q517" t="str">
            <v>0803</v>
          </cell>
          <cell r="R517" t="str">
            <v>36000</v>
          </cell>
          <cell r="S517" t="str">
            <v>200212</v>
          </cell>
          <cell r="T517" t="str">
            <v>PY42</v>
          </cell>
          <cell r="U517">
            <v>1031.25</v>
          </cell>
          <cell r="V517" t="str">
            <v>LDB</v>
          </cell>
          <cell r="W517">
            <v>0</v>
          </cell>
          <cell r="X517" t="str">
            <v>SHR</v>
          </cell>
          <cell r="Y517">
            <v>33</v>
          </cell>
          <cell r="Z517">
            <v>33</v>
          </cell>
          <cell r="AA517" t="str">
            <v>PYP</v>
          </cell>
          <cell r="AB517" t="str">
            <v xml:space="preserve"> 0000001</v>
          </cell>
          <cell r="AC517" t="str">
            <v>PYL</v>
          </cell>
          <cell r="AD517" t="str">
            <v>004366</v>
          </cell>
          <cell r="AE517" t="str">
            <v>EMP</v>
          </cell>
          <cell r="AF517" t="str">
            <v>49098</v>
          </cell>
          <cell r="AG517" t="str">
            <v>JUL</v>
          </cell>
          <cell r="AH517" t="str">
            <v xml:space="preserve"> 000.00</v>
          </cell>
          <cell r="AI517" t="str">
            <v>BCH</v>
          </cell>
          <cell r="AJ517" t="str">
            <v>500</v>
          </cell>
          <cell r="AK517" t="str">
            <v>CLS</v>
          </cell>
          <cell r="AL517" t="str">
            <v>R450</v>
          </cell>
          <cell r="AM517" t="str">
            <v>DTA</v>
          </cell>
          <cell r="AN517" t="str">
            <v xml:space="preserve"> 00000000000.00</v>
          </cell>
          <cell r="AO517" t="str">
            <v>DTH</v>
          </cell>
          <cell r="AP517" t="str">
            <v xml:space="preserve"> 00000000000.00</v>
          </cell>
          <cell r="AV517" t="str">
            <v>000000000</v>
          </cell>
          <cell r="AW517" t="str">
            <v>000</v>
          </cell>
          <cell r="AX517" t="str">
            <v>00</v>
          </cell>
          <cell r="AY517" t="str">
            <v>0</v>
          </cell>
          <cell r="AZ517" t="str">
            <v>FPL Fibernet</v>
          </cell>
        </row>
        <row r="518">
          <cell r="A518" t="str">
            <v>107100</v>
          </cell>
          <cell r="B518" t="str">
            <v>0312</v>
          </cell>
          <cell r="C518" t="str">
            <v>06080</v>
          </cell>
          <cell r="D518" t="str">
            <v>0ELECT</v>
          </cell>
          <cell r="E518" t="str">
            <v>312000</v>
          </cell>
          <cell r="F518" t="str">
            <v>0812</v>
          </cell>
          <cell r="G518" t="str">
            <v>51450</v>
          </cell>
          <cell r="H518" t="str">
            <v>A</v>
          </cell>
          <cell r="I518" t="str">
            <v>00000041</v>
          </cell>
          <cell r="J518">
            <v>67</v>
          </cell>
          <cell r="K518">
            <v>312</v>
          </cell>
          <cell r="L518">
            <v>6182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 t="str">
            <v>0812</v>
          </cell>
          <cell r="R518" t="str">
            <v>51450</v>
          </cell>
          <cell r="S518" t="str">
            <v>200212</v>
          </cell>
          <cell r="T518" t="str">
            <v>SA01</v>
          </cell>
          <cell r="U518">
            <v>6268.64</v>
          </cell>
          <cell r="W518">
            <v>0</v>
          </cell>
          <cell r="Y518">
            <v>0</v>
          </cell>
          <cell r="Z518">
            <v>1</v>
          </cell>
          <cell r="AA518" t="str">
            <v>BCH</v>
          </cell>
          <cell r="AB518" t="str">
            <v>450002354</v>
          </cell>
          <cell r="AC518" t="str">
            <v>PO#</v>
          </cell>
          <cell r="AD518" t="str">
            <v>4500021286</v>
          </cell>
          <cell r="AE518" t="str">
            <v>S/R</v>
          </cell>
          <cell r="AF518" t="str">
            <v>NET</v>
          </cell>
          <cell r="AI518" t="str">
            <v>PYN</v>
          </cell>
          <cell r="AJ518" t="str">
            <v>BELLSOUTH TELECOMMUNICATI</v>
          </cell>
          <cell r="AK518" t="str">
            <v>VND</v>
          </cell>
          <cell r="AL518" t="str">
            <v>580436120</v>
          </cell>
          <cell r="AM518" t="str">
            <v>FAC</v>
          </cell>
          <cell r="AN518" t="str">
            <v>000</v>
          </cell>
          <cell r="AQ518" t="str">
            <v>NVD</v>
          </cell>
          <cell r="AR518" t="str">
            <v>2002-12-</v>
          </cell>
          <cell r="AU518" t="str">
            <v>954 C01-0249 249PLUSBELLSOUTH TELECOMMUN5000003667</v>
          </cell>
          <cell r="AV518" t="str">
            <v>WF-BATCH</v>
          </cell>
          <cell r="AW518" t="str">
            <v>000</v>
          </cell>
          <cell r="AX518" t="str">
            <v>00</v>
          </cell>
          <cell r="AY518" t="str">
            <v>0</v>
          </cell>
          <cell r="AZ518" t="str">
            <v>FPL Fibernet</v>
          </cell>
        </row>
        <row r="519">
          <cell r="A519" t="str">
            <v>107100</v>
          </cell>
          <cell r="B519" t="str">
            <v>0312</v>
          </cell>
          <cell r="C519" t="str">
            <v>06080</v>
          </cell>
          <cell r="D519" t="str">
            <v>0FIBER</v>
          </cell>
          <cell r="E519" t="str">
            <v>312000</v>
          </cell>
          <cell r="F519" t="str">
            <v>0803</v>
          </cell>
          <cell r="G519" t="str">
            <v>36000</v>
          </cell>
          <cell r="H519" t="str">
            <v>A</v>
          </cell>
          <cell r="I519" t="str">
            <v>00000041</v>
          </cell>
          <cell r="J519">
            <v>60</v>
          </cell>
          <cell r="K519">
            <v>312</v>
          </cell>
          <cell r="L519">
            <v>6182</v>
          </cell>
          <cell r="M519">
            <v>107</v>
          </cell>
          <cell r="N519">
            <v>10</v>
          </cell>
          <cell r="O519">
            <v>0</v>
          </cell>
          <cell r="P519">
            <v>107.1</v>
          </cell>
          <cell r="Q519" t="str">
            <v>0803</v>
          </cell>
          <cell r="R519" t="str">
            <v>36000</v>
          </cell>
          <cell r="S519" t="str">
            <v>200212</v>
          </cell>
          <cell r="T519" t="str">
            <v>PY42</v>
          </cell>
          <cell r="U519">
            <v>207.69</v>
          </cell>
          <cell r="V519" t="str">
            <v>LDB</v>
          </cell>
          <cell r="W519">
            <v>0</v>
          </cell>
          <cell r="X519" t="str">
            <v>SHR</v>
          </cell>
          <cell r="Y519">
            <v>5</v>
          </cell>
          <cell r="Z519">
            <v>5</v>
          </cell>
          <cell r="AA519" t="str">
            <v>PYP</v>
          </cell>
          <cell r="AB519" t="str">
            <v xml:space="preserve"> 0000001</v>
          </cell>
          <cell r="AC519" t="str">
            <v>PYL</v>
          </cell>
          <cell r="AD519" t="str">
            <v>003054</v>
          </cell>
          <cell r="AE519" t="str">
            <v>EMP</v>
          </cell>
          <cell r="AF519" t="str">
            <v>16244</v>
          </cell>
          <cell r="AG519" t="str">
            <v>JUL</v>
          </cell>
          <cell r="AH519" t="str">
            <v xml:space="preserve"> 000.00</v>
          </cell>
          <cell r="AI519" t="str">
            <v>BCH</v>
          </cell>
          <cell r="AJ519" t="str">
            <v>500</v>
          </cell>
          <cell r="AK519" t="str">
            <v>CLS</v>
          </cell>
          <cell r="AL519" t="str">
            <v>R513</v>
          </cell>
          <cell r="AM519" t="str">
            <v>DTA</v>
          </cell>
          <cell r="AN519" t="str">
            <v xml:space="preserve"> 00000000000.00</v>
          </cell>
          <cell r="AO519" t="str">
            <v>DTH</v>
          </cell>
          <cell r="AP519" t="str">
            <v xml:space="preserve"> 00000000000.00</v>
          </cell>
          <cell r="AV519" t="str">
            <v>000000000</v>
          </cell>
          <cell r="AW519" t="str">
            <v>000</v>
          </cell>
          <cell r="AX519" t="str">
            <v>00</v>
          </cell>
          <cell r="AY519" t="str">
            <v>0</v>
          </cell>
          <cell r="AZ519" t="str">
            <v>FPL Fibernet</v>
          </cell>
        </row>
        <row r="520">
          <cell r="A520" t="str">
            <v>107100</v>
          </cell>
          <cell r="B520" t="str">
            <v>0312</v>
          </cell>
          <cell r="C520" t="str">
            <v>06080</v>
          </cell>
          <cell r="D520" t="str">
            <v>0FIBER</v>
          </cell>
          <cell r="E520" t="str">
            <v>312000</v>
          </cell>
          <cell r="F520" t="str">
            <v>0803</v>
          </cell>
          <cell r="G520" t="str">
            <v>36000</v>
          </cell>
          <cell r="H520" t="str">
            <v>A</v>
          </cell>
          <cell r="I520" t="str">
            <v>00000041</v>
          </cell>
          <cell r="J520">
            <v>60</v>
          </cell>
          <cell r="K520">
            <v>312</v>
          </cell>
          <cell r="L520">
            <v>6182</v>
          </cell>
          <cell r="M520">
            <v>107</v>
          </cell>
          <cell r="N520">
            <v>10</v>
          </cell>
          <cell r="O520">
            <v>0</v>
          </cell>
          <cell r="P520">
            <v>107.1</v>
          </cell>
          <cell r="Q520" t="str">
            <v>0803</v>
          </cell>
          <cell r="R520" t="str">
            <v>36000</v>
          </cell>
          <cell r="S520" t="str">
            <v>200212</v>
          </cell>
          <cell r="T520" t="str">
            <v>PY42</v>
          </cell>
          <cell r="U520">
            <v>221.13</v>
          </cell>
          <cell r="V520" t="str">
            <v>LDB</v>
          </cell>
          <cell r="W520">
            <v>0</v>
          </cell>
          <cell r="X520" t="str">
            <v>SHR</v>
          </cell>
          <cell r="Y520">
            <v>10</v>
          </cell>
          <cell r="Z520">
            <v>10</v>
          </cell>
          <cell r="AA520" t="str">
            <v>PYP</v>
          </cell>
          <cell r="AB520" t="str">
            <v xml:space="preserve"> 0000025</v>
          </cell>
          <cell r="AC520" t="str">
            <v>PYL</v>
          </cell>
          <cell r="AD520" t="str">
            <v>004340</v>
          </cell>
          <cell r="AE520" t="str">
            <v>EMP</v>
          </cell>
          <cell r="AF520" t="str">
            <v>96483</v>
          </cell>
          <cell r="AG520" t="str">
            <v>JUL</v>
          </cell>
          <cell r="AH520" t="str">
            <v xml:space="preserve"> 000.00</v>
          </cell>
          <cell r="AI520" t="str">
            <v>BCH</v>
          </cell>
          <cell r="AJ520" t="str">
            <v>500</v>
          </cell>
          <cell r="AK520" t="str">
            <v>CLS</v>
          </cell>
          <cell r="AL520" t="str">
            <v>R453</v>
          </cell>
          <cell r="AM520" t="str">
            <v>DTA</v>
          </cell>
          <cell r="AN520" t="str">
            <v xml:space="preserve"> 00000000000.00</v>
          </cell>
          <cell r="AO520" t="str">
            <v>DTH</v>
          </cell>
          <cell r="AP520" t="str">
            <v xml:space="preserve"> 00000000000.00</v>
          </cell>
          <cell r="AV520" t="str">
            <v>000000000</v>
          </cell>
          <cell r="AW520" t="str">
            <v>000</v>
          </cell>
          <cell r="AX520" t="str">
            <v>00</v>
          </cell>
          <cell r="AY520" t="str">
            <v>0</v>
          </cell>
          <cell r="AZ520" t="str">
            <v>FPL Fibernet</v>
          </cell>
        </row>
        <row r="521">
          <cell r="A521" t="str">
            <v>107100</v>
          </cell>
          <cell r="B521" t="str">
            <v>0312</v>
          </cell>
          <cell r="C521" t="str">
            <v>06075</v>
          </cell>
          <cell r="D521" t="str">
            <v>0FIBER</v>
          </cell>
          <cell r="E521" t="str">
            <v>312000</v>
          </cell>
          <cell r="F521" t="str">
            <v>0790</v>
          </cell>
          <cell r="G521" t="str">
            <v>65000</v>
          </cell>
          <cell r="H521" t="str">
            <v>A</v>
          </cell>
          <cell r="I521" t="str">
            <v>00000041</v>
          </cell>
          <cell r="J521">
            <v>63</v>
          </cell>
          <cell r="K521">
            <v>312</v>
          </cell>
          <cell r="L521">
            <v>6183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 t="str">
            <v>0790</v>
          </cell>
          <cell r="R521" t="str">
            <v>65000</v>
          </cell>
          <cell r="S521" t="str">
            <v>200212</v>
          </cell>
          <cell r="T521" t="str">
            <v>CA01</v>
          </cell>
          <cell r="U521">
            <v>171289</v>
          </cell>
          <cell r="V521" t="str">
            <v>LDB</v>
          </cell>
          <cell r="W521">
            <v>0</v>
          </cell>
          <cell r="Y521">
            <v>0</v>
          </cell>
          <cell r="Z521">
            <v>0</v>
          </cell>
          <cell r="AA521" t="str">
            <v>BCH</v>
          </cell>
          <cell r="AB521" t="str">
            <v>0044</v>
          </cell>
          <cell r="AC521" t="str">
            <v>WKS</v>
          </cell>
          <cell r="AE521" t="str">
            <v>JV#</v>
          </cell>
          <cell r="AF521" t="str">
            <v>1232</v>
          </cell>
          <cell r="AG521" t="str">
            <v>FRN</v>
          </cell>
          <cell r="AH521" t="str">
            <v>6183</v>
          </cell>
          <cell r="AI521" t="str">
            <v>RP#</v>
          </cell>
          <cell r="AJ521" t="str">
            <v>000</v>
          </cell>
          <cell r="AK521" t="str">
            <v>CTL</v>
          </cell>
          <cell r="AM521" t="str">
            <v>RF#</v>
          </cell>
          <cell r="AU521" t="str">
            <v>ACCRUAL OF DEC 02 CAPITAL</v>
          </cell>
          <cell r="AZ521" t="str">
            <v>FPL Fibernet</v>
          </cell>
        </row>
        <row r="522">
          <cell r="A522" t="str">
            <v>107100</v>
          </cell>
          <cell r="B522" t="str">
            <v>0312</v>
          </cell>
          <cell r="C522" t="str">
            <v>06075</v>
          </cell>
          <cell r="D522" t="str">
            <v>0FIBER</v>
          </cell>
          <cell r="E522" t="str">
            <v>312000</v>
          </cell>
          <cell r="F522" t="str">
            <v>0790</v>
          </cell>
          <cell r="G522" t="str">
            <v>65000</v>
          </cell>
          <cell r="H522" t="str">
            <v>A</v>
          </cell>
          <cell r="I522" t="str">
            <v>00000041</v>
          </cell>
          <cell r="J522">
            <v>63</v>
          </cell>
          <cell r="K522">
            <v>312</v>
          </cell>
          <cell r="L522">
            <v>6183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0790</v>
          </cell>
          <cell r="R522" t="str">
            <v>65000</v>
          </cell>
          <cell r="S522" t="str">
            <v>200212</v>
          </cell>
          <cell r="T522" t="str">
            <v>CA01</v>
          </cell>
          <cell r="U522">
            <v>197233</v>
          </cell>
          <cell r="V522" t="str">
            <v>LDB</v>
          </cell>
          <cell r="W522">
            <v>0</v>
          </cell>
          <cell r="Y522">
            <v>0</v>
          </cell>
          <cell r="Z522">
            <v>0</v>
          </cell>
          <cell r="AA522" t="str">
            <v>BCH</v>
          </cell>
          <cell r="AB522" t="str">
            <v>0014</v>
          </cell>
          <cell r="AC522" t="str">
            <v>WKS</v>
          </cell>
          <cell r="AE522" t="str">
            <v>JV#</v>
          </cell>
          <cell r="AF522" t="str">
            <v>1232</v>
          </cell>
          <cell r="AG522" t="str">
            <v>FRN</v>
          </cell>
          <cell r="AH522" t="str">
            <v>6183</v>
          </cell>
          <cell r="AI522" t="str">
            <v>RP#</v>
          </cell>
          <cell r="AJ522" t="str">
            <v>000</v>
          </cell>
          <cell r="AK522" t="str">
            <v>CTL</v>
          </cell>
          <cell r="AM522" t="str">
            <v>RF#</v>
          </cell>
          <cell r="AU522" t="str">
            <v>ACCRUAL OF DEC 02 CAPITAL</v>
          </cell>
          <cell r="AZ522" t="str">
            <v>FPL Fibernet</v>
          </cell>
        </row>
        <row r="523">
          <cell r="A523" t="str">
            <v>107100</v>
          </cell>
          <cell r="B523" t="str">
            <v>0312</v>
          </cell>
          <cell r="C523" t="str">
            <v>06075</v>
          </cell>
          <cell r="D523" t="str">
            <v>0FIBER</v>
          </cell>
          <cell r="E523" t="str">
            <v>312000</v>
          </cell>
          <cell r="F523" t="str">
            <v>0790</v>
          </cell>
          <cell r="G523" t="str">
            <v>65000</v>
          </cell>
          <cell r="H523" t="str">
            <v>A</v>
          </cell>
          <cell r="I523" t="str">
            <v>00000041</v>
          </cell>
          <cell r="J523">
            <v>63</v>
          </cell>
          <cell r="K523">
            <v>312</v>
          </cell>
          <cell r="L523">
            <v>6183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 t="str">
            <v>0790</v>
          </cell>
          <cell r="R523" t="str">
            <v>65000</v>
          </cell>
          <cell r="S523" t="str">
            <v>200212</v>
          </cell>
          <cell r="T523" t="str">
            <v>CA01</v>
          </cell>
          <cell r="U523">
            <v>-197233</v>
          </cell>
          <cell r="V523" t="str">
            <v>LDB</v>
          </cell>
          <cell r="W523">
            <v>0</v>
          </cell>
          <cell r="Y523">
            <v>0</v>
          </cell>
          <cell r="Z523">
            <v>0</v>
          </cell>
          <cell r="AA523" t="str">
            <v>BCH</v>
          </cell>
          <cell r="AB523" t="str">
            <v>0047</v>
          </cell>
          <cell r="AC523" t="str">
            <v>WKS</v>
          </cell>
          <cell r="AE523" t="str">
            <v>JV#</v>
          </cell>
          <cell r="AF523" t="str">
            <v>1232</v>
          </cell>
          <cell r="AG523" t="str">
            <v>FRN</v>
          </cell>
          <cell r="AH523" t="str">
            <v>6183</v>
          </cell>
          <cell r="AI523" t="str">
            <v>RP#</v>
          </cell>
          <cell r="AJ523" t="str">
            <v>000</v>
          </cell>
          <cell r="AK523" t="str">
            <v>CTL</v>
          </cell>
          <cell r="AM523" t="str">
            <v>RF#</v>
          </cell>
          <cell r="AU523" t="str">
            <v>ACCR REVERSAL OF DEC 02</v>
          </cell>
          <cell r="AZ523" t="str">
            <v>FPL Fibernet</v>
          </cell>
        </row>
        <row r="524">
          <cell r="A524" t="str">
            <v>107100</v>
          </cell>
          <cell r="B524" t="str">
            <v>0385</v>
          </cell>
          <cell r="C524" t="str">
            <v>06075</v>
          </cell>
          <cell r="D524" t="str">
            <v>0FIBER</v>
          </cell>
          <cell r="E524" t="str">
            <v>385000</v>
          </cell>
          <cell r="F524" t="str">
            <v>0662</v>
          </cell>
          <cell r="G524" t="str">
            <v>65000</v>
          </cell>
          <cell r="H524" t="str">
            <v>A</v>
          </cell>
          <cell r="I524" t="str">
            <v>00000041</v>
          </cell>
          <cell r="J524">
            <v>63</v>
          </cell>
          <cell r="K524">
            <v>385</v>
          </cell>
          <cell r="L524">
            <v>6183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 t="str">
            <v>0662</v>
          </cell>
          <cell r="R524" t="str">
            <v>65000</v>
          </cell>
          <cell r="S524" t="str">
            <v>200212</v>
          </cell>
          <cell r="T524" t="str">
            <v>CA01</v>
          </cell>
          <cell r="U524">
            <v>17524.14</v>
          </cell>
          <cell r="V524" t="str">
            <v>LDB</v>
          </cell>
          <cell r="W524">
            <v>0</v>
          </cell>
          <cell r="Y524">
            <v>0</v>
          </cell>
          <cell r="Z524">
            <v>0</v>
          </cell>
          <cell r="AA524" t="str">
            <v>BCH</v>
          </cell>
          <cell r="AB524" t="str">
            <v>0029</v>
          </cell>
          <cell r="AC524" t="str">
            <v>WKS</v>
          </cell>
          <cell r="AE524" t="str">
            <v>JV#</v>
          </cell>
          <cell r="AF524" t="str">
            <v>1232</v>
          </cell>
          <cell r="AG524" t="str">
            <v>FRN</v>
          </cell>
          <cell r="AH524" t="str">
            <v>6183</v>
          </cell>
          <cell r="AI524" t="str">
            <v>RP#</v>
          </cell>
          <cell r="AJ524" t="str">
            <v>000</v>
          </cell>
          <cell r="AK524" t="str">
            <v>CTL</v>
          </cell>
          <cell r="AM524" t="str">
            <v>RF#</v>
          </cell>
          <cell r="AU524" t="str">
            <v>ACCR WD COMM UNPAID INV</v>
          </cell>
          <cell r="AZ524" t="str">
            <v>FPL Fibernet</v>
          </cell>
        </row>
        <row r="525">
          <cell r="A525" t="str">
            <v>107100</v>
          </cell>
          <cell r="B525" t="str">
            <v>0385</v>
          </cell>
          <cell r="C525" t="str">
            <v>06075</v>
          </cell>
          <cell r="D525" t="str">
            <v>0FIBER</v>
          </cell>
          <cell r="E525" t="str">
            <v>385000</v>
          </cell>
          <cell r="F525" t="str">
            <v>0662</v>
          </cell>
          <cell r="G525" t="str">
            <v>65000</v>
          </cell>
          <cell r="H525" t="str">
            <v>A</v>
          </cell>
          <cell r="I525" t="str">
            <v>00000041</v>
          </cell>
          <cell r="J525">
            <v>63</v>
          </cell>
          <cell r="K525">
            <v>385</v>
          </cell>
          <cell r="L525">
            <v>6183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 t="str">
            <v>0662</v>
          </cell>
          <cell r="R525" t="str">
            <v>65000</v>
          </cell>
          <cell r="S525" t="str">
            <v>200212</v>
          </cell>
          <cell r="T525" t="str">
            <v>CA01</v>
          </cell>
          <cell r="U525">
            <v>17524.14</v>
          </cell>
          <cell r="V525" t="str">
            <v>LDB</v>
          </cell>
          <cell r="W525">
            <v>0</v>
          </cell>
          <cell r="Y525">
            <v>0</v>
          </cell>
          <cell r="Z525">
            <v>0</v>
          </cell>
          <cell r="AA525" t="str">
            <v>BCH</v>
          </cell>
          <cell r="AB525" t="str">
            <v>0033</v>
          </cell>
          <cell r="AC525" t="str">
            <v>WKS</v>
          </cell>
          <cell r="AE525" t="str">
            <v>JV#</v>
          </cell>
          <cell r="AF525" t="str">
            <v>1232</v>
          </cell>
          <cell r="AG525" t="str">
            <v>FRN</v>
          </cell>
          <cell r="AH525" t="str">
            <v>6183</v>
          </cell>
          <cell r="AI525" t="str">
            <v>RP#</v>
          </cell>
          <cell r="AJ525" t="str">
            <v>000</v>
          </cell>
          <cell r="AK525" t="str">
            <v>CTL</v>
          </cell>
          <cell r="AM525" t="str">
            <v>RF#</v>
          </cell>
          <cell r="AU525" t="str">
            <v>ACCR WD COMM UNPAID INV</v>
          </cell>
          <cell r="AZ525" t="str">
            <v>FPL Fibernet</v>
          </cell>
        </row>
        <row r="526">
          <cell r="A526" t="str">
            <v>107100</v>
          </cell>
          <cell r="B526" t="str">
            <v>0385</v>
          </cell>
          <cell r="C526" t="str">
            <v>06075</v>
          </cell>
          <cell r="D526" t="str">
            <v>0FIBER</v>
          </cell>
          <cell r="E526" t="str">
            <v>385000</v>
          </cell>
          <cell r="F526" t="str">
            <v>0662</v>
          </cell>
          <cell r="G526" t="str">
            <v>65000</v>
          </cell>
          <cell r="H526" t="str">
            <v>A</v>
          </cell>
          <cell r="I526" t="str">
            <v>00000041</v>
          </cell>
          <cell r="J526">
            <v>63</v>
          </cell>
          <cell r="K526">
            <v>385</v>
          </cell>
          <cell r="L526">
            <v>6183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0662</v>
          </cell>
          <cell r="R526" t="str">
            <v>65000</v>
          </cell>
          <cell r="S526" t="str">
            <v>200212</v>
          </cell>
          <cell r="T526" t="str">
            <v>CA01</v>
          </cell>
          <cell r="U526">
            <v>-17524.14</v>
          </cell>
          <cell r="V526" t="str">
            <v>LDB</v>
          </cell>
          <cell r="W526">
            <v>0</v>
          </cell>
          <cell r="Y526">
            <v>0</v>
          </cell>
          <cell r="Z526">
            <v>0</v>
          </cell>
          <cell r="AA526" t="str">
            <v>BCH</v>
          </cell>
          <cell r="AB526" t="str">
            <v>0034</v>
          </cell>
          <cell r="AC526" t="str">
            <v>WKS</v>
          </cell>
          <cell r="AE526" t="str">
            <v>JV#</v>
          </cell>
          <cell r="AF526" t="str">
            <v>1232</v>
          </cell>
          <cell r="AG526" t="str">
            <v>FRN</v>
          </cell>
          <cell r="AH526" t="str">
            <v>6183</v>
          </cell>
          <cell r="AI526" t="str">
            <v>RP#</v>
          </cell>
          <cell r="AJ526" t="str">
            <v>000</v>
          </cell>
          <cell r="AK526" t="str">
            <v>CTL</v>
          </cell>
          <cell r="AM526" t="str">
            <v>RF#</v>
          </cell>
          <cell r="AU526" t="str">
            <v>ACCR WD COMM UNPAID INV</v>
          </cell>
          <cell r="AZ526" t="str">
            <v>FPL Fibernet</v>
          </cell>
        </row>
        <row r="527">
          <cell r="A527" t="str">
            <v>107100</v>
          </cell>
          <cell r="B527" t="str">
            <v>0312</v>
          </cell>
          <cell r="C527" t="str">
            <v>06080</v>
          </cell>
          <cell r="D527" t="str">
            <v>0ELECT</v>
          </cell>
          <cell r="E527" t="str">
            <v>312000</v>
          </cell>
          <cell r="F527" t="str">
            <v>0676</v>
          </cell>
          <cell r="G527" t="str">
            <v>11450</v>
          </cell>
          <cell r="H527" t="str">
            <v>A</v>
          </cell>
          <cell r="I527" t="str">
            <v>00000041</v>
          </cell>
          <cell r="J527">
            <v>65</v>
          </cell>
          <cell r="K527">
            <v>312</v>
          </cell>
          <cell r="L527">
            <v>6184</v>
          </cell>
          <cell r="M527">
            <v>398</v>
          </cell>
          <cell r="N527">
            <v>0</v>
          </cell>
          <cell r="O527">
            <v>1</v>
          </cell>
          <cell r="P527">
            <v>398.00099999999998</v>
          </cell>
          <cell r="Q527" t="str">
            <v>0676</v>
          </cell>
          <cell r="R527" t="str">
            <v>11450</v>
          </cell>
          <cell r="S527" t="str">
            <v>200212</v>
          </cell>
          <cell r="T527" t="str">
            <v>SA01</v>
          </cell>
          <cell r="U527">
            <v>2</v>
          </cell>
          <cell r="V527" t="str">
            <v>LDB</v>
          </cell>
          <cell r="W527">
            <v>0</v>
          </cell>
          <cell r="Y527">
            <v>0</v>
          </cell>
          <cell r="Z527">
            <v>2</v>
          </cell>
          <cell r="AA527" t="str">
            <v>MS#</v>
          </cell>
          <cell r="AB527" t="str">
            <v xml:space="preserve">   998001569</v>
          </cell>
          <cell r="AC527" t="str">
            <v>BCH</v>
          </cell>
          <cell r="AD527" t="str">
            <v>012360</v>
          </cell>
          <cell r="AE527" t="str">
            <v>TML</v>
          </cell>
          <cell r="AF527" t="str">
            <v>12026</v>
          </cell>
          <cell r="AG527" t="str">
            <v>SRL</v>
          </cell>
          <cell r="AH527" t="str">
            <v>0368</v>
          </cell>
          <cell r="AI527" t="str">
            <v>DLV</v>
          </cell>
          <cell r="AJ527" t="str">
            <v>000</v>
          </cell>
          <cell r="AK527" t="str">
            <v>REL</v>
          </cell>
          <cell r="AL527" t="str">
            <v>000</v>
          </cell>
          <cell r="AM527" t="str">
            <v>LN#</v>
          </cell>
          <cell r="AO527" t="str">
            <v>UOI</v>
          </cell>
          <cell r="AP527" t="str">
            <v>EA</v>
          </cell>
          <cell r="AU527" t="str">
            <v>0</v>
          </cell>
          <cell r="AW527" t="str">
            <v>000</v>
          </cell>
          <cell r="AX527" t="str">
            <v>00</v>
          </cell>
          <cell r="AY527" t="str">
            <v>0</v>
          </cell>
          <cell r="AZ527" t="str">
            <v>FPL Fibernet</v>
          </cell>
        </row>
        <row r="528">
          <cell r="A528" t="str">
            <v>107100</v>
          </cell>
          <cell r="B528" t="str">
            <v>0312</v>
          </cell>
          <cell r="C528" t="str">
            <v>06080</v>
          </cell>
          <cell r="D528" t="str">
            <v>0ELECT</v>
          </cell>
          <cell r="E528" t="str">
            <v>312000</v>
          </cell>
          <cell r="F528" t="str">
            <v>0676</v>
          </cell>
          <cell r="G528" t="str">
            <v>11450</v>
          </cell>
          <cell r="H528" t="str">
            <v>A</v>
          </cell>
          <cell r="I528" t="str">
            <v>00000041</v>
          </cell>
          <cell r="J528">
            <v>65</v>
          </cell>
          <cell r="K528">
            <v>312</v>
          </cell>
          <cell r="L528">
            <v>6184</v>
          </cell>
          <cell r="M528">
            <v>398</v>
          </cell>
          <cell r="N528">
            <v>0</v>
          </cell>
          <cell r="O528">
            <v>1</v>
          </cell>
          <cell r="P528">
            <v>398.00099999999998</v>
          </cell>
          <cell r="Q528" t="str">
            <v>0676</v>
          </cell>
          <cell r="R528" t="str">
            <v>11450</v>
          </cell>
          <cell r="S528" t="str">
            <v>200212</v>
          </cell>
          <cell r="T528" t="str">
            <v>SA01</v>
          </cell>
          <cell r="U528">
            <v>2</v>
          </cell>
          <cell r="V528" t="str">
            <v>LDB</v>
          </cell>
          <cell r="W528">
            <v>0</v>
          </cell>
          <cell r="Y528">
            <v>0</v>
          </cell>
          <cell r="Z528">
            <v>2</v>
          </cell>
          <cell r="AA528" t="str">
            <v>MS#</v>
          </cell>
          <cell r="AB528" t="str">
            <v xml:space="preserve">   998001732</v>
          </cell>
          <cell r="AC528" t="str">
            <v>BCH</v>
          </cell>
          <cell r="AD528" t="str">
            <v>012360</v>
          </cell>
          <cell r="AE528" t="str">
            <v>TML</v>
          </cell>
          <cell r="AF528" t="str">
            <v>12026</v>
          </cell>
          <cell r="AG528" t="str">
            <v>SRL</v>
          </cell>
          <cell r="AH528" t="str">
            <v>0368</v>
          </cell>
          <cell r="AI528" t="str">
            <v>DLV</v>
          </cell>
          <cell r="AJ528" t="str">
            <v>000</v>
          </cell>
          <cell r="AK528" t="str">
            <v>REL</v>
          </cell>
          <cell r="AL528" t="str">
            <v>000</v>
          </cell>
          <cell r="AM528" t="str">
            <v>LN#</v>
          </cell>
          <cell r="AO528" t="str">
            <v>UOI</v>
          </cell>
          <cell r="AP528" t="str">
            <v>EA</v>
          </cell>
          <cell r="AU528" t="str">
            <v>0</v>
          </cell>
          <cell r="AW528" t="str">
            <v>000</v>
          </cell>
          <cell r="AX528" t="str">
            <v>00</v>
          </cell>
          <cell r="AY528" t="str">
            <v>0</v>
          </cell>
          <cell r="AZ528" t="str">
            <v>FPL Fibernet</v>
          </cell>
        </row>
        <row r="529">
          <cell r="A529" t="str">
            <v>107100</v>
          </cell>
          <cell r="B529" t="str">
            <v>0312</v>
          </cell>
          <cell r="C529" t="str">
            <v>06080</v>
          </cell>
          <cell r="D529" t="str">
            <v>0ELECT</v>
          </cell>
          <cell r="E529" t="str">
            <v>312000</v>
          </cell>
          <cell r="F529" t="str">
            <v>0676</v>
          </cell>
          <cell r="G529" t="str">
            <v>11450</v>
          </cell>
          <cell r="H529" t="str">
            <v>A</v>
          </cell>
          <cell r="I529" t="str">
            <v>00000041</v>
          </cell>
          <cell r="J529">
            <v>65</v>
          </cell>
          <cell r="K529">
            <v>312</v>
          </cell>
          <cell r="L529">
            <v>6184</v>
          </cell>
          <cell r="M529">
            <v>398</v>
          </cell>
          <cell r="N529">
            <v>0</v>
          </cell>
          <cell r="O529">
            <v>1</v>
          </cell>
          <cell r="P529">
            <v>398.00099999999998</v>
          </cell>
          <cell r="Q529" t="str">
            <v>0676</v>
          </cell>
          <cell r="R529" t="str">
            <v>11450</v>
          </cell>
          <cell r="S529" t="str">
            <v>200212</v>
          </cell>
          <cell r="T529" t="str">
            <v>SA01</v>
          </cell>
          <cell r="U529">
            <v>2.88</v>
          </cell>
          <cell r="V529" t="str">
            <v>LDB</v>
          </cell>
          <cell r="W529">
            <v>0</v>
          </cell>
          <cell r="Y529">
            <v>0</v>
          </cell>
          <cell r="Z529">
            <v>1</v>
          </cell>
          <cell r="AA529" t="str">
            <v>MS#</v>
          </cell>
          <cell r="AB529" t="str">
            <v xml:space="preserve">   998014606</v>
          </cell>
          <cell r="AC529" t="str">
            <v>BCH</v>
          </cell>
          <cell r="AD529" t="str">
            <v>012364</v>
          </cell>
          <cell r="AE529" t="str">
            <v>TML</v>
          </cell>
          <cell r="AF529" t="str">
            <v>12026</v>
          </cell>
          <cell r="AG529" t="str">
            <v>SRL</v>
          </cell>
          <cell r="AH529" t="str">
            <v>0350</v>
          </cell>
          <cell r="AI529" t="str">
            <v>DLV</v>
          </cell>
          <cell r="AJ529" t="str">
            <v>000</v>
          </cell>
          <cell r="AK529" t="str">
            <v>REL</v>
          </cell>
          <cell r="AL529" t="str">
            <v>000</v>
          </cell>
          <cell r="AM529" t="str">
            <v>LN#</v>
          </cell>
          <cell r="AO529" t="str">
            <v>UOI</v>
          </cell>
          <cell r="AP529" t="str">
            <v>EA</v>
          </cell>
          <cell r="AU529" t="str">
            <v>0</v>
          </cell>
          <cell r="AW529" t="str">
            <v>000</v>
          </cell>
          <cell r="AX529" t="str">
            <v>00</v>
          </cell>
          <cell r="AY529" t="str">
            <v>0</v>
          </cell>
          <cell r="AZ529" t="str">
            <v>FPL Fibernet</v>
          </cell>
        </row>
        <row r="530">
          <cell r="A530" t="str">
            <v>107100</v>
          </cell>
          <cell r="B530" t="str">
            <v>0312</v>
          </cell>
          <cell r="C530" t="str">
            <v>06080</v>
          </cell>
          <cell r="D530" t="str">
            <v>0ELECT</v>
          </cell>
          <cell r="E530" t="str">
            <v>312000</v>
          </cell>
          <cell r="F530" t="str">
            <v>0676</v>
          </cell>
          <cell r="G530" t="str">
            <v>11450</v>
          </cell>
          <cell r="H530" t="str">
            <v>A</v>
          </cell>
          <cell r="I530" t="str">
            <v>00000041</v>
          </cell>
          <cell r="J530">
            <v>65</v>
          </cell>
          <cell r="K530">
            <v>312</v>
          </cell>
          <cell r="L530">
            <v>6184</v>
          </cell>
          <cell r="M530">
            <v>398</v>
          </cell>
          <cell r="N530">
            <v>0</v>
          </cell>
          <cell r="O530">
            <v>1</v>
          </cell>
          <cell r="P530">
            <v>398.00099999999998</v>
          </cell>
          <cell r="Q530" t="str">
            <v>0676</v>
          </cell>
          <cell r="R530" t="str">
            <v>11450</v>
          </cell>
          <cell r="S530" t="str">
            <v>200212</v>
          </cell>
          <cell r="T530" t="str">
            <v>SA01</v>
          </cell>
          <cell r="U530">
            <v>4.08</v>
          </cell>
          <cell r="V530" t="str">
            <v>LDB</v>
          </cell>
          <cell r="W530">
            <v>0</v>
          </cell>
          <cell r="Y530">
            <v>0</v>
          </cell>
          <cell r="Z530">
            <v>2</v>
          </cell>
          <cell r="AA530" t="str">
            <v>MS#</v>
          </cell>
          <cell r="AB530" t="str">
            <v xml:space="preserve">   998014607</v>
          </cell>
          <cell r="AC530" t="str">
            <v>BCH</v>
          </cell>
          <cell r="AD530" t="str">
            <v>012364</v>
          </cell>
          <cell r="AE530" t="str">
            <v>TML</v>
          </cell>
          <cell r="AF530" t="str">
            <v>12026</v>
          </cell>
          <cell r="AG530" t="str">
            <v>SRL</v>
          </cell>
          <cell r="AH530" t="str">
            <v>0350</v>
          </cell>
          <cell r="AI530" t="str">
            <v>DLV</v>
          </cell>
          <cell r="AJ530" t="str">
            <v>000</v>
          </cell>
          <cell r="AK530" t="str">
            <v>REL</v>
          </cell>
          <cell r="AL530" t="str">
            <v>000</v>
          </cell>
          <cell r="AM530" t="str">
            <v>LN#</v>
          </cell>
          <cell r="AO530" t="str">
            <v>UOI</v>
          </cell>
          <cell r="AP530" t="str">
            <v>EA</v>
          </cell>
          <cell r="AU530" t="str">
            <v>0</v>
          </cell>
          <cell r="AW530" t="str">
            <v>000</v>
          </cell>
          <cell r="AX530" t="str">
            <v>00</v>
          </cell>
          <cell r="AY530" t="str">
            <v>0</v>
          </cell>
          <cell r="AZ530" t="str">
            <v>FPL Fibernet</v>
          </cell>
        </row>
        <row r="531">
          <cell r="A531" t="str">
            <v>107100</v>
          </cell>
          <cell r="B531" t="str">
            <v>0312</v>
          </cell>
          <cell r="C531" t="str">
            <v>06080</v>
          </cell>
          <cell r="D531" t="str">
            <v>0ELECT</v>
          </cell>
          <cell r="E531" t="str">
            <v>312000</v>
          </cell>
          <cell r="F531" t="str">
            <v>0676</v>
          </cell>
          <cell r="G531" t="str">
            <v>11450</v>
          </cell>
          <cell r="H531" t="str">
            <v>A</v>
          </cell>
          <cell r="I531" t="str">
            <v>00000041</v>
          </cell>
          <cell r="J531">
            <v>65</v>
          </cell>
          <cell r="K531">
            <v>312</v>
          </cell>
          <cell r="L531">
            <v>6184</v>
          </cell>
          <cell r="M531">
            <v>398</v>
          </cell>
          <cell r="N531">
            <v>0</v>
          </cell>
          <cell r="O531">
            <v>1</v>
          </cell>
          <cell r="P531">
            <v>398.00099999999998</v>
          </cell>
          <cell r="Q531" t="str">
            <v>0676</v>
          </cell>
          <cell r="R531" t="str">
            <v>11450</v>
          </cell>
          <cell r="S531" t="str">
            <v>200212</v>
          </cell>
          <cell r="T531" t="str">
            <v>SA01</v>
          </cell>
          <cell r="U531">
            <v>9.52</v>
          </cell>
          <cell r="V531" t="str">
            <v>LDB</v>
          </cell>
          <cell r="W531">
            <v>0</v>
          </cell>
          <cell r="Y531">
            <v>0</v>
          </cell>
          <cell r="Z531">
            <v>2</v>
          </cell>
          <cell r="AA531" t="str">
            <v>MS#</v>
          </cell>
          <cell r="AB531" t="str">
            <v xml:space="preserve">   998014114</v>
          </cell>
          <cell r="AC531" t="str">
            <v>BCH</v>
          </cell>
          <cell r="AD531" t="str">
            <v>012361</v>
          </cell>
          <cell r="AE531" t="str">
            <v>TML</v>
          </cell>
          <cell r="AF531" t="str">
            <v>12026</v>
          </cell>
          <cell r="AG531" t="str">
            <v>SRL</v>
          </cell>
          <cell r="AH531" t="str">
            <v>0350</v>
          </cell>
          <cell r="AI531" t="str">
            <v>DLV</v>
          </cell>
          <cell r="AJ531" t="str">
            <v>000</v>
          </cell>
          <cell r="AK531" t="str">
            <v>REL</v>
          </cell>
          <cell r="AL531" t="str">
            <v>000</v>
          </cell>
          <cell r="AM531" t="str">
            <v>LN#</v>
          </cell>
          <cell r="AO531" t="str">
            <v>UOI</v>
          </cell>
          <cell r="AP531" t="str">
            <v>EA</v>
          </cell>
          <cell r="AU531" t="str">
            <v>0</v>
          </cell>
          <cell r="AW531" t="str">
            <v>000</v>
          </cell>
          <cell r="AX531" t="str">
            <v>00</v>
          </cell>
          <cell r="AY531" t="str">
            <v>0</v>
          </cell>
          <cell r="AZ531" t="str">
            <v>FPL Fibernet</v>
          </cell>
        </row>
        <row r="532">
          <cell r="A532" t="str">
            <v>107100</v>
          </cell>
          <cell r="B532" t="str">
            <v>0312</v>
          </cell>
          <cell r="C532" t="str">
            <v>06080</v>
          </cell>
          <cell r="D532" t="str">
            <v>0ELECT</v>
          </cell>
          <cell r="E532" t="str">
            <v>312000</v>
          </cell>
          <cell r="F532" t="str">
            <v>0676</v>
          </cell>
          <cell r="G532" t="str">
            <v>11450</v>
          </cell>
          <cell r="H532" t="str">
            <v>A</v>
          </cell>
          <cell r="I532" t="str">
            <v>00000041</v>
          </cell>
          <cell r="J532">
            <v>65</v>
          </cell>
          <cell r="K532">
            <v>312</v>
          </cell>
          <cell r="L532">
            <v>6184</v>
          </cell>
          <cell r="M532">
            <v>398</v>
          </cell>
          <cell r="N532">
            <v>0</v>
          </cell>
          <cell r="O532">
            <v>1</v>
          </cell>
          <cell r="P532">
            <v>398.00099999999998</v>
          </cell>
          <cell r="Q532" t="str">
            <v>0676</v>
          </cell>
          <cell r="R532" t="str">
            <v>11450</v>
          </cell>
          <cell r="S532" t="str">
            <v>200212</v>
          </cell>
          <cell r="T532" t="str">
            <v>SA01</v>
          </cell>
          <cell r="U532">
            <v>9.52</v>
          </cell>
          <cell r="V532" t="str">
            <v>LDB</v>
          </cell>
          <cell r="W532">
            <v>0</v>
          </cell>
          <cell r="Y532">
            <v>0</v>
          </cell>
          <cell r="Z532">
            <v>2</v>
          </cell>
          <cell r="AA532" t="str">
            <v>MS#</v>
          </cell>
          <cell r="AB532" t="str">
            <v xml:space="preserve">   998014114</v>
          </cell>
          <cell r="AC532" t="str">
            <v>BCH</v>
          </cell>
          <cell r="AD532" t="str">
            <v>012364</v>
          </cell>
          <cell r="AE532" t="str">
            <v>TML</v>
          </cell>
          <cell r="AF532" t="str">
            <v>12026</v>
          </cell>
          <cell r="AG532" t="str">
            <v>SRL</v>
          </cell>
          <cell r="AH532" t="str">
            <v>0350</v>
          </cell>
          <cell r="AI532" t="str">
            <v>DLV</v>
          </cell>
          <cell r="AJ532" t="str">
            <v>000</v>
          </cell>
          <cell r="AK532" t="str">
            <v>REL</v>
          </cell>
          <cell r="AL532" t="str">
            <v>000</v>
          </cell>
          <cell r="AM532" t="str">
            <v>LN#</v>
          </cell>
          <cell r="AO532" t="str">
            <v>UOI</v>
          </cell>
          <cell r="AP532" t="str">
            <v>EA</v>
          </cell>
          <cell r="AU532" t="str">
            <v>0</v>
          </cell>
          <cell r="AW532" t="str">
            <v>000</v>
          </cell>
          <cell r="AX532" t="str">
            <v>00</v>
          </cell>
          <cell r="AY532" t="str">
            <v>0</v>
          </cell>
          <cell r="AZ532" t="str">
            <v>FPL Fibernet</v>
          </cell>
        </row>
        <row r="533">
          <cell r="A533" t="str">
            <v>107100</v>
          </cell>
          <cell r="B533" t="str">
            <v>0312</v>
          </cell>
          <cell r="C533" t="str">
            <v>06080</v>
          </cell>
          <cell r="D533" t="str">
            <v>0ELECT</v>
          </cell>
          <cell r="E533" t="str">
            <v>312000</v>
          </cell>
          <cell r="F533" t="str">
            <v>0676</v>
          </cell>
          <cell r="G533" t="str">
            <v>11450</v>
          </cell>
          <cell r="H533" t="str">
            <v>A</v>
          </cell>
          <cell r="I533" t="str">
            <v>00000041</v>
          </cell>
          <cell r="J533">
            <v>65</v>
          </cell>
          <cell r="K533">
            <v>312</v>
          </cell>
          <cell r="L533">
            <v>6184</v>
          </cell>
          <cell r="M533">
            <v>398</v>
          </cell>
          <cell r="N533">
            <v>0</v>
          </cell>
          <cell r="O533">
            <v>1</v>
          </cell>
          <cell r="P533">
            <v>398.00099999999998</v>
          </cell>
          <cell r="Q533" t="str">
            <v>0676</v>
          </cell>
          <cell r="R533" t="str">
            <v>11450</v>
          </cell>
          <cell r="S533" t="str">
            <v>200212</v>
          </cell>
          <cell r="T533" t="str">
            <v>SA01</v>
          </cell>
          <cell r="U533">
            <v>13.94</v>
          </cell>
          <cell r="V533" t="str">
            <v>LDB</v>
          </cell>
          <cell r="W533">
            <v>0</v>
          </cell>
          <cell r="Y533">
            <v>0</v>
          </cell>
          <cell r="Z533">
            <v>1</v>
          </cell>
          <cell r="AA533" t="str">
            <v>MS#</v>
          </cell>
          <cell r="AB533" t="str">
            <v xml:space="preserve">   998014284</v>
          </cell>
          <cell r="AC533" t="str">
            <v>BCH</v>
          </cell>
          <cell r="AD533" t="str">
            <v>012361</v>
          </cell>
          <cell r="AE533" t="str">
            <v>TML</v>
          </cell>
          <cell r="AF533" t="str">
            <v>12026</v>
          </cell>
          <cell r="AG533" t="str">
            <v>SRL</v>
          </cell>
          <cell r="AH533" t="str">
            <v>0350</v>
          </cell>
          <cell r="AI533" t="str">
            <v>DLV</v>
          </cell>
          <cell r="AJ533" t="str">
            <v>000</v>
          </cell>
          <cell r="AK533" t="str">
            <v>REL</v>
          </cell>
          <cell r="AL533" t="str">
            <v>000</v>
          </cell>
          <cell r="AM533" t="str">
            <v>LN#</v>
          </cell>
          <cell r="AO533" t="str">
            <v>UOI</v>
          </cell>
          <cell r="AP533" t="str">
            <v>EA</v>
          </cell>
          <cell r="AU533" t="str">
            <v>0</v>
          </cell>
          <cell r="AW533" t="str">
            <v>000</v>
          </cell>
          <cell r="AX533" t="str">
            <v>00</v>
          </cell>
          <cell r="AY533" t="str">
            <v>0</v>
          </cell>
          <cell r="AZ533" t="str">
            <v>FPL Fibernet</v>
          </cell>
        </row>
        <row r="534">
          <cell r="A534" t="str">
            <v>107100</v>
          </cell>
          <cell r="B534" t="str">
            <v>0312</v>
          </cell>
          <cell r="C534" t="str">
            <v>06080</v>
          </cell>
          <cell r="D534" t="str">
            <v>0ELECT</v>
          </cell>
          <cell r="E534" t="str">
            <v>312000</v>
          </cell>
          <cell r="F534" t="str">
            <v>0676</v>
          </cell>
          <cell r="G534" t="str">
            <v>11450</v>
          </cell>
          <cell r="H534" t="str">
            <v>A</v>
          </cell>
          <cell r="I534" t="str">
            <v>00000041</v>
          </cell>
          <cell r="J534">
            <v>65</v>
          </cell>
          <cell r="K534">
            <v>312</v>
          </cell>
          <cell r="L534">
            <v>6184</v>
          </cell>
          <cell r="M534">
            <v>398</v>
          </cell>
          <cell r="N534">
            <v>0</v>
          </cell>
          <cell r="O534">
            <v>1</v>
          </cell>
          <cell r="P534">
            <v>398.00099999999998</v>
          </cell>
          <cell r="Q534" t="str">
            <v>0676</v>
          </cell>
          <cell r="R534" t="str">
            <v>11450</v>
          </cell>
          <cell r="S534" t="str">
            <v>200212</v>
          </cell>
          <cell r="T534" t="str">
            <v>SA01</v>
          </cell>
          <cell r="U534">
            <v>24</v>
          </cell>
          <cell r="V534" t="str">
            <v>LDB</v>
          </cell>
          <cell r="W534">
            <v>0</v>
          </cell>
          <cell r="Y534">
            <v>0</v>
          </cell>
          <cell r="Z534">
            <v>1</v>
          </cell>
          <cell r="AA534" t="str">
            <v>MS#</v>
          </cell>
          <cell r="AB534" t="str">
            <v xml:space="preserve">   998000170</v>
          </cell>
          <cell r="AC534" t="str">
            <v>BCH</v>
          </cell>
          <cell r="AD534" t="str">
            <v>012363</v>
          </cell>
          <cell r="AE534" t="str">
            <v>TML</v>
          </cell>
          <cell r="AF534" t="str">
            <v>12026</v>
          </cell>
          <cell r="AG534" t="str">
            <v>SRL</v>
          </cell>
          <cell r="AH534" t="str">
            <v>0368</v>
          </cell>
          <cell r="AI534" t="str">
            <v>DLV</v>
          </cell>
          <cell r="AJ534" t="str">
            <v>000</v>
          </cell>
          <cell r="AK534" t="str">
            <v>REL</v>
          </cell>
          <cell r="AL534" t="str">
            <v>000</v>
          </cell>
          <cell r="AM534" t="str">
            <v>LN#</v>
          </cell>
          <cell r="AO534" t="str">
            <v>UOI</v>
          </cell>
          <cell r="AP534" t="str">
            <v>EA</v>
          </cell>
          <cell r="AU534" t="str">
            <v>0</v>
          </cell>
          <cell r="AW534" t="str">
            <v>000</v>
          </cell>
          <cell r="AX534" t="str">
            <v>00</v>
          </cell>
          <cell r="AY534" t="str">
            <v>0</v>
          </cell>
          <cell r="AZ534" t="str">
            <v>FPL Fibernet</v>
          </cell>
        </row>
        <row r="535">
          <cell r="A535" t="str">
            <v>107100</v>
          </cell>
          <cell r="B535" t="str">
            <v>0312</v>
          </cell>
          <cell r="C535" t="str">
            <v>06080</v>
          </cell>
          <cell r="D535" t="str">
            <v>0ELECT</v>
          </cell>
          <cell r="E535" t="str">
            <v>312000</v>
          </cell>
          <cell r="F535" t="str">
            <v>0676</v>
          </cell>
          <cell r="G535" t="str">
            <v>11450</v>
          </cell>
          <cell r="H535" t="str">
            <v>A</v>
          </cell>
          <cell r="I535" t="str">
            <v>00000041</v>
          </cell>
          <cell r="J535">
            <v>65</v>
          </cell>
          <cell r="K535">
            <v>312</v>
          </cell>
          <cell r="L535">
            <v>6184</v>
          </cell>
          <cell r="M535">
            <v>398</v>
          </cell>
          <cell r="N535">
            <v>0</v>
          </cell>
          <cell r="O535">
            <v>1</v>
          </cell>
          <cell r="P535">
            <v>398.00099999999998</v>
          </cell>
          <cell r="Q535" t="str">
            <v>0676</v>
          </cell>
          <cell r="R535" t="str">
            <v>11450</v>
          </cell>
          <cell r="S535" t="str">
            <v>200212</v>
          </cell>
          <cell r="T535" t="str">
            <v>SA01</v>
          </cell>
          <cell r="U535">
            <v>24.85</v>
          </cell>
          <cell r="V535" t="str">
            <v>LDB</v>
          </cell>
          <cell r="W535">
            <v>0</v>
          </cell>
          <cell r="Y535">
            <v>0</v>
          </cell>
          <cell r="Z535">
            <v>2</v>
          </cell>
          <cell r="AA535" t="str">
            <v>MS#</v>
          </cell>
          <cell r="AB535" t="str">
            <v xml:space="preserve">   998000189</v>
          </cell>
          <cell r="AC535" t="str">
            <v>BCH</v>
          </cell>
          <cell r="AD535" t="str">
            <v>012363</v>
          </cell>
          <cell r="AE535" t="str">
            <v>TML</v>
          </cell>
          <cell r="AF535" t="str">
            <v>12026</v>
          </cell>
          <cell r="AG535" t="str">
            <v>SRL</v>
          </cell>
          <cell r="AH535" t="str">
            <v>0368</v>
          </cell>
          <cell r="AI535" t="str">
            <v>DLV</v>
          </cell>
          <cell r="AJ535" t="str">
            <v>000</v>
          </cell>
          <cell r="AK535" t="str">
            <v>REL</v>
          </cell>
          <cell r="AL535" t="str">
            <v>000</v>
          </cell>
          <cell r="AM535" t="str">
            <v>LN#</v>
          </cell>
          <cell r="AO535" t="str">
            <v>UOI</v>
          </cell>
          <cell r="AP535" t="str">
            <v>EA</v>
          </cell>
          <cell r="AU535" t="str">
            <v>0</v>
          </cell>
          <cell r="AW535" t="str">
            <v>000</v>
          </cell>
          <cell r="AX535" t="str">
            <v>00</v>
          </cell>
          <cell r="AY535" t="str">
            <v>0</v>
          </cell>
          <cell r="AZ535" t="str">
            <v>FPL Fibernet</v>
          </cell>
        </row>
        <row r="536">
          <cell r="A536" t="str">
            <v>107100</v>
          </cell>
          <cell r="B536" t="str">
            <v>0312</v>
          </cell>
          <cell r="C536" t="str">
            <v>06080</v>
          </cell>
          <cell r="D536" t="str">
            <v>0ELECT</v>
          </cell>
          <cell r="E536" t="str">
            <v>312000</v>
          </cell>
          <cell r="F536" t="str">
            <v>0676</v>
          </cell>
          <cell r="G536" t="str">
            <v>11450</v>
          </cell>
          <cell r="H536" t="str">
            <v>A</v>
          </cell>
          <cell r="I536" t="str">
            <v>00000041</v>
          </cell>
          <cell r="J536">
            <v>65</v>
          </cell>
          <cell r="K536">
            <v>312</v>
          </cell>
          <cell r="L536">
            <v>6184</v>
          </cell>
          <cell r="M536">
            <v>398</v>
          </cell>
          <cell r="N536">
            <v>0</v>
          </cell>
          <cell r="O536">
            <v>1</v>
          </cell>
          <cell r="P536">
            <v>398.00099999999998</v>
          </cell>
          <cell r="Q536" t="str">
            <v>0676</v>
          </cell>
          <cell r="R536" t="str">
            <v>11450</v>
          </cell>
          <cell r="S536" t="str">
            <v>200212</v>
          </cell>
          <cell r="T536" t="str">
            <v>SA01</v>
          </cell>
          <cell r="U536">
            <v>27.88</v>
          </cell>
          <cell r="V536" t="str">
            <v>LDB</v>
          </cell>
          <cell r="W536">
            <v>0</v>
          </cell>
          <cell r="Y536">
            <v>0</v>
          </cell>
          <cell r="Z536">
            <v>2</v>
          </cell>
          <cell r="AA536" t="str">
            <v>MS#</v>
          </cell>
          <cell r="AB536" t="str">
            <v xml:space="preserve">   998014284</v>
          </cell>
          <cell r="AC536" t="str">
            <v>BCH</v>
          </cell>
          <cell r="AD536" t="str">
            <v>012364</v>
          </cell>
          <cell r="AE536" t="str">
            <v>TML</v>
          </cell>
          <cell r="AF536" t="str">
            <v>12026</v>
          </cell>
          <cell r="AG536" t="str">
            <v>SRL</v>
          </cell>
          <cell r="AH536" t="str">
            <v>0350</v>
          </cell>
          <cell r="AI536" t="str">
            <v>DLV</v>
          </cell>
          <cell r="AJ536" t="str">
            <v>000</v>
          </cell>
          <cell r="AK536" t="str">
            <v>REL</v>
          </cell>
          <cell r="AL536" t="str">
            <v>000</v>
          </cell>
          <cell r="AM536" t="str">
            <v>LN#</v>
          </cell>
          <cell r="AO536" t="str">
            <v>UOI</v>
          </cell>
          <cell r="AP536" t="str">
            <v>EA</v>
          </cell>
          <cell r="AU536" t="str">
            <v>0</v>
          </cell>
          <cell r="AW536" t="str">
            <v>000</v>
          </cell>
          <cell r="AX536" t="str">
            <v>00</v>
          </cell>
          <cell r="AY536" t="str">
            <v>0</v>
          </cell>
          <cell r="AZ536" t="str">
            <v>FPL Fibernet</v>
          </cell>
        </row>
        <row r="537">
          <cell r="A537" t="str">
            <v>107100</v>
          </cell>
          <cell r="B537" t="str">
            <v>0312</v>
          </cell>
          <cell r="C537" t="str">
            <v>06080</v>
          </cell>
          <cell r="D537" t="str">
            <v>0ELECT</v>
          </cell>
          <cell r="E537" t="str">
            <v>312000</v>
          </cell>
          <cell r="F537" t="str">
            <v>0676</v>
          </cell>
          <cell r="G537" t="str">
            <v>11450</v>
          </cell>
          <cell r="H537" t="str">
            <v>A</v>
          </cell>
          <cell r="I537" t="str">
            <v>00000041</v>
          </cell>
          <cell r="J537">
            <v>65</v>
          </cell>
          <cell r="K537">
            <v>312</v>
          </cell>
          <cell r="L537">
            <v>6184</v>
          </cell>
          <cell r="M537">
            <v>398</v>
          </cell>
          <cell r="N537">
            <v>0</v>
          </cell>
          <cell r="O537">
            <v>1</v>
          </cell>
          <cell r="P537">
            <v>398.00099999999998</v>
          </cell>
          <cell r="Q537" t="str">
            <v>0676</v>
          </cell>
          <cell r="R537" t="str">
            <v>11450</v>
          </cell>
          <cell r="S537" t="str">
            <v>200212</v>
          </cell>
          <cell r="T537" t="str">
            <v>SA01</v>
          </cell>
          <cell r="U537">
            <v>33.94</v>
          </cell>
          <cell r="V537" t="str">
            <v>LDB</v>
          </cell>
          <cell r="W537">
            <v>0</v>
          </cell>
          <cell r="Y537">
            <v>0</v>
          </cell>
          <cell r="Z537">
            <v>2</v>
          </cell>
          <cell r="AA537" t="str">
            <v>MS#</v>
          </cell>
          <cell r="AB537" t="str">
            <v xml:space="preserve">   998014517</v>
          </cell>
          <cell r="AC537" t="str">
            <v>BCH</v>
          </cell>
          <cell r="AD537" t="str">
            <v>012364</v>
          </cell>
          <cell r="AE537" t="str">
            <v>TML</v>
          </cell>
          <cell r="AF537" t="str">
            <v>12026</v>
          </cell>
          <cell r="AG537" t="str">
            <v>SRL</v>
          </cell>
          <cell r="AH537" t="str">
            <v>0350</v>
          </cell>
          <cell r="AI537" t="str">
            <v>DLV</v>
          </cell>
          <cell r="AJ537" t="str">
            <v>000</v>
          </cell>
          <cell r="AK537" t="str">
            <v>REL</v>
          </cell>
          <cell r="AL537" t="str">
            <v>000</v>
          </cell>
          <cell r="AM537" t="str">
            <v>LN#</v>
          </cell>
          <cell r="AO537" t="str">
            <v>UOI</v>
          </cell>
          <cell r="AP537" t="str">
            <v>EA</v>
          </cell>
          <cell r="AU537" t="str">
            <v>0</v>
          </cell>
          <cell r="AW537" t="str">
            <v>000</v>
          </cell>
          <cell r="AX537" t="str">
            <v>00</v>
          </cell>
          <cell r="AY537" t="str">
            <v>0</v>
          </cell>
          <cell r="AZ537" t="str">
            <v>FPL Fibernet</v>
          </cell>
        </row>
        <row r="538">
          <cell r="A538" t="str">
            <v>107100</v>
          </cell>
          <cell r="B538" t="str">
            <v>0312</v>
          </cell>
          <cell r="C538" t="str">
            <v>06080</v>
          </cell>
          <cell r="D538" t="str">
            <v>0ELECT</v>
          </cell>
          <cell r="E538" t="str">
            <v>312000</v>
          </cell>
          <cell r="F538" t="str">
            <v>0676</v>
          </cell>
          <cell r="G538" t="str">
            <v>11450</v>
          </cell>
          <cell r="H538" t="str">
            <v>A</v>
          </cell>
          <cell r="I538" t="str">
            <v>00000041</v>
          </cell>
          <cell r="J538">
            <v>65</v>
          </cell>
          <cell r="K538">
            <v>312</v>
          </cell>
          <cell r="L538">
            <v>6184</v>
          </cell>
          <cell r="M538">
            <v>398</v>
          </cell>
          <cell r="N538">
            <v>0</v>
          </cell>
          <cell r="O538">
            <v>1</v>
          </cell>
          <cell r="P538">
            <v>398.00099999999998</v>
          </cell>
          <cell r="Q538" t="str">
            <v>0676</v>
          </cell>
          <cell r="R538" t="str">
            <v>11450</v>
          </cell>
          <cell r="S538" t="str">
            <v>200212</v>
          </cell>
          <cell r="T538" t="str">
            <v>SA01</v>
          </cell>
          <cell r="U538">
            <v>35.68</v>
          </cell>
          <cell r="V538" t="str">
            <v>LDB</v>
          </cell>
          <cell r="W538">
            <v>0</v>
          </cell>
          <cell r="Y538">
            <v>0</v>
          </cell>
          <cell r="Z538">
            <v>4</v>
          </cell>
          <cell r="AA538" t="str">
            <v>MS#</v>
          </cell>
          <cell r="AB538" t="str">
            <v xml:space="preserve">   998000167</v>
          </cell>
          <cell r="AC538" t="str">
            <v>BCH</v>
          </cell>
          <cell r="AD538" t="str">
            <v>012363</v>
          </cell>
          <cell r="AE538" t="str">
            <v>TML</v>
          </cell>
          <cell r="AF538" t="str">
            <v>12026</v>
          </cell>
          <cell r="AG538" t="str">
            <v>SRL</v>
          </cell>
          <cell r="AH538" t="str">
            <v>0368</v>
          </cell>
          <cell r="AI538" t="str">
            <v>DLV</v>
          </cell>
          <cell r="AJ538" t="str">
            <v>000</v>
          </cell>
          <cell r="AK538" t="str">
            <v>REL</v>
          </cell>
          <cell r="AL538" t="str">
            <v>000</v>
          </cell>
          <cell r="AM538" t="str">
            <v>LN#</v>
          </cell>
          <cell r="AO538" t="str">
            <v>UOI</v>
          </cell>
          <cell r="AP538" t="str">
            <v>EA</v>
          </cell>
          <cell r="AU538" t="str">
            <v>0</v>
          </cell>
          <cell r="AW538" t="str">
            <v>000</v>
          </cell>
          <cell r="AX538" t="str">
            <v>00</v>
          </cell>
          <cell r="AY538" t="str">
            <v>0</v>
          </cell>
          <cell r="AZ538" t="str">
            <v>FPL Fibernet</v>
          </cell>
        </row>
        <row r="539">
          <cell r="A539" t="str">
            <v>107100</v>
          </cell>
          <cell r="B539" t="str">
            <v>0312</v>
          </cell>
          <cell r="C539" t="str">
            <v>06080</v>
          </cell>
          <cell r="D539" t="str">
            <v>0ELECT</v>
          </cell>
          <cell r="E539" t="str">
            <v>312000</v>
          </cell>
          <cell r="F539" t="str">
            <v>0676</v>
          </cell>
          <cell r="G539" t="str">
            <v>11450</v>
          </cell>
          <cell r="H539" t="str">
            <v>A</v>
          </cell>
          <cell r="I539" t="str">
            <v>00000041</v>
          </cell>
          <cell r="J539">
            <v>65</v>
          </cell>
          <cell r="K539">
            <v>312</v>
          </cell>
          <cell r="L539">
            <v>6184</v>
          </cell>
          <cell r="M539">
            <v>398</v>
          </cell>
          <cell r="N539">
            <v>0</v>
          </cell>
          <cell r="O539">
            <v>1</v>
          </cell>
          <cell r="P539">
            <v>398.00099999999998</v>
          </cell>
          <cell r="Q539" t="str">
            <v>0676</v>
          </cell>
          <cell r="R539" t="str">
            <v>11450</v>
          </cell>
          <cell r="S539" t="str">
            <v>200212</v>
          </cell>
          <cell r="T539" t="str">
            <v>SA01</v>
          </cell>
          <cell r="U539">
            <v>36.799999999999997</v>
          </cell>
          <cell r="V539" t="str">
            <v>LDB</v>
          </cell>
          <cell r="W539">
            <v>0</v>
          </cell>
          <cell r="Y539">
            <v>0</v>
          </cell>
          <cell r="Z539">
            <v>80</v>
          </cell>
          <cell r="AA539" t="str">
            <v>MS#</v>
          </cell>
          <cell r="AB539" t="str">
            <v xml:space="preserve">   998000141</v>
          </cell>
          <cell r="AC539" t="str">
            <v>BCH</v>
          </cell>
          <cell r="AD539" t="str">
            <v>012363</v>
          </cell>
          <cell r="AE539" t="str">
            <v>TML</v>
          </cell>
          <cell r="AF539" t="str">
            <v>12026</v>
          </cell>
          <cell r="AG539" t="str">
            <v>SRL</v>
          </cell>
          <cell r="AH539" t="str">
            <v>0368</v>
          </cell>
          <cell r="AI539" t="str">
            <v>DLV</v>
          </cell>
          <cell r="AJ539" t="str">
            <v>000</v>
          </cell>
          <cell r="AK539" t="str">
            <v>REL</v>
          </cell>
          <cell r="AL539" t="str">
            <v>000</v>
          </cell>
          <cell r="AM539" t="str">
            <v>LN#</v>
          </cell>
          <cell r="AO539" t="str">
            <v>UOI</v>
          </cell>
          <cell r="AP539" t="str">
            <v>FT</v>
          </cell>
          <cell r="AU539" t="str">
            <v>0</v>
          </cell>
          <cell r="AW539" t="str">
            <v>000</v>
          </cell>
          <cell r="AX539" t="str">
            <v>00</v>
          </cell>
          <cell r="AY539" t="str">
            <v>0</v>
          </cell>
          <cell r="AZ539" t="str">
            <v>FPL Fibernet</v>
          </cell>
        </row>
        <row r="540">
          <cell r="A540" t="str">
            <v>107100</v>
          </cell>
          <cell r="B540" t="str">
            <v>0312</v>
          </cell>
          <cell r="C540" t="str">
            <v>06080</v>
          </cell>
          <cell r="D540" t="str">
            <v>0ELECT</v>
          </cell>
          <cell r="E540" t="str">
            <v>312000</v>
          </cell>
          <cell r="F540" t="str">
            <v>0676</v>
          </cell>
          <cell r="G540" t="str">
            <v>11450</v>
          </cell>
          <cell r="H540" t="str">
            <v>A</v>
          </cell>
          <cell r="I540" t="str">
            <v>00000041</v>
          </cell>
          <cell r="J540">
            <v>65</v>
          </cell>
          <cell r="K540">
            <v>312</v>
          </cell>
          <cell r="L540">
            <v>6184</v>
          </cell>
          <cell r="M540">
            <v>398</v>
          </cell>
          <cell r="N540">
            <v>0</v>
          </cell>
          <cell r="O540">
            <v>1</v>
          </cell>
          <cell r="P540">
            <v>398.00099999999998</v>
          </cell>
          <cell r="Q540" t="str">
            <v>0676</v>
          </cell>
          <cell r="R540" t="str">
            <v>11450</v>
          </cell>
          <cell r="S540" t="str">
            <v>200212</v>
          </cell>
          <cell r="T540" t="str">
            <v>SA01</v>
          </cell>
          <cell r="U540">
            <v>62.75</v>
          </cell>
          <cell r="V540" t="str">
            <v>LDB</v>
          </cell>
          <cell r="W540">
            <v>0</v>
          </cell>
          <cell r="Y540">
            <v>0</v>
          </cell>
          <cell r="Z540">
            <v>1</v>
          </cell>
          <cell r="AA540" t="str">
            <v>MS#</v>
          </cell>
          <cell r="AB540" t="str">
            <v xml:space="preserve">   998014502</v>
          </cell>
          <cell r="AC540" t="str">
            <v>BCH</v>
          </cell>
          <cell r="AD540" t="str">
            <v>012364</v>
          </cell>
          <cell r="AE540" t="str">
            <v>TML</v>
          </cell>
          <cell r="AF540" t="str">
            <v>12026</v>
          </cell>
          <cell r="AG540" t="str">
            <v>SRL</v>
          </cell>
          <cell r="AH540" t="str">
            <v>0350</v>
          </cell>
          <cell r="AI540" t="str">
            <v>DLV</v>
          </cell>
          <cell r="AJ540" t="str">
            <v>000</v>
          </cell>
          <cell r="AK540" t="str">
            <v>REL</v>
          </cell>
          <cell r="AL540" t="str">
            <v>000</v>
          </cell>
          <cell r="AM540" t="str">
            <v>LN#</v>
          </cell>
          <cell r="AO540" t="str">
            <v>UOI</v>
          </cell>
          <cell r="AP540" t="str">
            <v>EA</v>
          </cell>
          <cell r="AU540" t="str">
            <v>0</v>
          </cell>
          <cell r="AW540" t="str">
            <v>000</v>
          </cell>
          <cell r="AX540" t="str">
            <v>00</v>
          </cell>
          <cell r="AY540" t="str">
            <v>0</v>
          </cell>
          <cell r="AZ540" t="str">
            <v>FPL Fibernet</v>
          </cell>
        </row>
        <row r="541">
          <cell r="A541" t="str">
            <v>107100</v>
          </cell>
          <cell r="B541" t="str">
            <v>0312</v>
          </cell>
          <cell r="C541" t="str">
            <v>06080</v>
          </cell>
          <cell r="D541" t="str">
            <v>0ELECT</v>
          </cell>
          <cell r="E541" t="str">
            <v>312000</v>
          </cell>
          <cell r="F541" t="str">
            <v>0676</v>
          </cell>
          <cell r="G541" t="str">
            <v>11450</v>
          </cell>
          <cell r="H541" t="str">
            <v>A</v>
          </cell>
          <cell r="I541" t="str">
            <v>00000041</v>
          </cell>
          <cell r="J541">
            <v>65</v>
          </cell>
          <cell r="K541">
            <v>312</v>
          </cell>
          <cell r="L541">
            <v>6184</v>
          </cell>
          <cell r="M541">
            <v>398</v>
          </cell>
          <cell r="N541">
            <v>0</v>
          </cell>
          <cell r="O541">
            <v>1</v>
          </cell>
          <cell r="P541">
            <v>398.00099999999998</v>
          </cell>
          <cell r="Q541" t="str">
            <v>0676</v>
          </cell>
          <cell r="R541" t="str">
            <v>11450</v>
          </cell>
          <cell r="S541" t="str">
            <v>200212</v>
          </cell>
          <cell r="T541" t="str">
            <v>SA01</v>
          </cell>
          <cell r="U541">
            <v>73.040000000000006</v>
          </cell>
          <cell r="V541" t="str">
            <v>LDB</v>
          </cell>
          <cell r="W541">
            <v>0</v>
          </cell>
          <cell r="Y541">
            <v>0</v>
          </cell>
          <cell r="Z541">
            <v>1</v>
          </cell>
          <cell r="AA541" t="str">
            <v>MS#</v>
          </cell>
          <cell r="AB541" t="str">
            <v xml:space="preserve">   998000172</v>
          </cell>
          <cell r="AC541" t="str">
            <v>BCH</v>
          </cell>
          <cell r="AD541" t="str">
            <v>012363</v>
          </cell>
          <cell r="AE541" t="str">
            <v>TML</v>
          </cell>
          <cell r="AF541" t="str">
            <v>12026</v>
          </cell>
          <cell r="AG541" t="str">
            <v>SRL</v>
          </cell>
          <cell r="AH541" t="str">
            <v>0368</v>
          </cell>
          <cell r="AI541" t="str">
            <v>DLV</v>
          </cell>
          <cell r="AJ541" t="str">
            <v>000</v>
          </cell>
          <cell r="AK541" t="str">
            <v>REL</v>
          </cell>
          <cell r="AL541" t="str">
            <v>000</v>
          </cell>
          <cell r="AM541" t="str">
            <v>LN#</v>
          </cell>
          <cell r="AO541" t="str">
            <v>UOI</v>
          </cell>
          <cell r="AP541" t="str">
            <v>EA</v>
          </cell>
          <cell r="AU541" t="str">
            <v>0</v>
          </cell>
          <cell r="AW541" t="str">
            <v>000</v>
          </cell>
          <cell r="AX541" t="str">
            <v>00</v>
          </cell>
          <cell r="AY541" t="str">
            <v>0</v>
          </cell>
          <cell r="AZ541" t="str">
            <v>FPL Fibernet</v>
          </cell>
        </row>
        <row r="542">
          <cell r="A542" t="str">
            <v>107100</v>
          </cell>
          <cell r="B542" t="str">
            <v>0312</v>
          </cell>
          <cell r="C542" t="str">
            <v>06080</v>
          </cell>
          <cell r="D542" t="str">
            <v>0ELECT</v>
          </cell>
          <cell r="E542" t="str">
            <v>312000</v>
          </cell>
          <cell r="F542" t="str">
            <v>0676</v>
          </cell>
          <cell r="G542" t="str">
            <v>11450</v>
          </cell>
          <cell r="H542" t="str">
            <v>A</v>
          </cell>
          <cell r="I542" t="str">
            <v>00000041</v>
          </cell>
          <cell r="J542">
            <v>65</v>
          </cell>
          <cell r="K542">
            <v>312</v>
          </cell>
          <cell r="L542">
            <v>6184</v>
          </cell>
          <cell r="M542">
            <v>398</v>
          </cell>
          <cell r="N542">
            <v>0</v>
          </cell>
          <cell r="O542">
            <v>1</v>
          </cell>
          <cell r="P542">
            <v>398.00099999999998</v>
          </cell>
          <cell r="Q542" t="str">
            <v>0676</v>
          </cell>
          <cell r="R542" t="str">
            <v>11450</v>
          </cell>
          <cell r="S542" t="str">
            <v>200212</v>
          </cell>
          <cell r="T542" t="str">
            <v>SA01</v>
          </cell>
          <cell r="U542">
            <v>73.53</v>
          </cell>
          <cell r="V542" t="str">
            <v>LDB</v>
          </cell>
          <cell r="W542">
            <v>0</v>
          </cell>
          <cell r="Y542">
            <v>0</v>
          </cell>
          <cell r="Z542">
            <v>1</v>
          </cell>
          <cell r="AA542" t="str">
            <v>MS#</v>
          </cell>
          <cell r="AB542" t="str">
            <v xml:space="preserve">   998014105</v>
          </cell>
          <cell r="AC542" t="str">
            <v>BCH</v>
          </cell>
          <cell r="AD542" t="str">
            <v>012360</v>
          </cell>
          <cell r="AE542" t="str">
            <v>TML</v>
          </cell>
          <cell r="AF542" t="str">
            <v>12026</v>
          </cell>
          <cell r="AG542" t="str">
            <v>SRL</v>
          </cell>
          <cell r="AH542" t="str">
            <v>0368</v>
          </cell>
          <cell r="AI542" t="str">
            <v>DLV</v>
          </cell>
          <cell r="AJ542" t="str">
            <v>000</v>
          </cell>
          <cell r="AK542" t="str">
            <v>REL</v>
          </cell>
          <cell r="AL542" t="str">
            <v>000</v>
          </cell>
          <cell r="AM542" t="str">
            <v>LN#</v>
          </cell>
          <cell r="AO542" t="str">
            <v>UOI</v>
          </cell>
          <cell r="AP542" t="str">
            <v>EA</v>
          </cell>
          <cell r="AU542" t="str">
            <v>0</v>
          </cell>
          <cell r="AW542" t="str">
            <v>000</v>
          </cell>
          <cell r="AX542" t="str">
            <v>00</v>
          </cell>
          <cell r="AY542" t="str">
            <v>0</v>
          </cell>
          <cell r="AZ542" t="str">
            <v>FPL Fibernet</v>
          </cell>
        </row>
        <row r="543">
          <cell r="A543" t="str">
            <v>107100</v>
          </cell>
          <cell r="B543" t="str">
            <v>0312</v>
          </cell>
          <cell r="C543" t="str">
            <v>06080</v>
          </cell>
          <cell r="D543" t="str">
            <v>0ELECT</v>
          </cell>
          <cell r="E543" t="str">
            <v>312000</v>
          </cell>
          <cell r="F543" t="str">
            <v>0676</v>
          </cell>
          <cell r="G543" t="str">
            <v>11450</v>
          </cell>
          <cell r="H543" t="str">
            <v>A</v>
          </cell>
          <cell r="I543" t="str">
            <v>00000041</v>
          </cell>
          <cell r="J543">
            <v>65</v>
          </cell>
          <cell r="K543">
            <v>312</v>
          </cell>
          <cell r="L543">
            <v>6184</v>
          </cell>
          <cell r="M543">
            <v>398</v>
          </cell>
          <cell r="N543">
            <v>0</v>
          </cell>
          <cell r="O543">
            <v>1</v>
          </cell>
          <cell r="P543">
            <v>398.00099999999998</v>
          </cell>
          <cell r="Q543" t="str">
            <v>0676</v>
          </cell>
          <cell r="R543" t="str">
            <v>11450</v>
          </cell>
          <cell r="S543" t="str">
            <v>200212</v>
          </cell>
          <cell r="T543" t="str">
            <v>SA01</v>
          </cell>
          <cell r="U543">
            <v>83.2</v>
          </cell>
          <cell r="V543" t="str">
            <v>LDB</v>
          </cell>
          <cell r="W543">
            <v>0</v>
          </cell>
          <cell r="Y543">
            <v>0</v>
          </cell>
          <cell r="Z543">
            <v>4</v>
          </cell>
          <cell r="AA543" t="str">
            <v>MS#</v>
          </cell>
          <cell r="AB543" t="str">
            <v xml:space="preserve">   998003028</v>
          </cell>
          <cell r="AC543" t="str">
            <v>BCH</v>
          </cell>
          <cell r="AD543" t="str">
            <v>012635</v>
          </cell>
          <cell r="AE543" t="str">
            <v>TML</v>
          </cell>
          <cell r="AF543" t="str">
            <v>12027</v>
          </cell>
          <cell r="AG543" t="str">
            <v>SRL</v>
          </cell>
          <cell r="AH543" t="str">
            <v>0368</v>
          </cell>
          <cell r="AI543" t="str">
            <v>DLV</v>
          </cell>
          <cell r="AJ543" t="str">
            <v>000</v>
          </cell>
          <cell r="AK543" t="str">
            <v>REL</v>
          </cell>
          <cell r="AL543" t="str">
            <v>000</v>
          </cell>
          <cell r="AM543" t="str">
            <v>LN#</v>
          </cell>
          <cell r="AO543" t="str">
            <v>UOI</v>
          </cell>
          <cell r="AP543" t="str">
            <v>EA</v>
          </cell>
          <cell r="AU543" t="str">
            <v>0</v>
          </cell>
          <cell r="AW543" t="str">
            <v>000</v>
          </cell>
          <cell r="AX543" t="str">
            <v>00</v>
          </cell>
          <cell r="AY543" t="str">
            <v>0</v>
          </cell>
          <cell r="AZ543" t="str">
            <v>FPL Fibernet</v>
          </cell>
        </row>
        <row r="544">
          <cell r="A544" t="str">
            <v>107100</v>
          </cell>
          <cell r="B544" t="str">
            <v>0312</v>
          </cell>
          <cell r="C544" t="str">
            <v>06080</v>
          </cell>
          <cell r="D544" t="str">
            <v>0ELECT</v>
          </cell>
          <cell r="E544" t="str">
            <v>312000</v>
          </cell>
          <cell r="F544" t="str">
            <v>0676</v>
          </cell>
          <cell r="G544" t="str">
            <v>11450</v>
          </cell>
          <cell r="H544" t="str">
            <v>A</v>
          </cell>
          <cell r="I544" t="str">
            <v>00000041</v>
          </cell>
          <cell r="J544">
            <v>65</v>
          </cell>
          <cell r="K544">
            <v>312</v>
          </cell>
          <cell r="L544">
            <v>6184</v>
          </cell>
          <cell r="M544">
            <v>398</v>
          </cell>
          <cell r="N544">
            <v>0</v>
          </cell>
          <cell r="O544">
            <v>1</v>
          </cell>
          <cell r="P544">
            <v>398.00099999999998</v>
          </cell>
          <cell r="Q544" t="str">
            <v>0676</v>
          </cell>
          <cell r="R544" t="str">
            <v>11450</v>
          </cell>
          <cell r="S544" t="str">
            <v>200212</v>
          </cell>
          <cell r="T544" t="str">
            <v>SA01</v>
          </cell>
          <cell r="U544">
            <v>92</v>
          </cell>
          <cell r="V544" t="str">
            <v>LDB</v>
          </cell>
          <cell r="W544">
            <v>0</v>
          </cell>
          <cell r="Y544">
            <v>0</v>
          </cell>
          <cell r="Z544">
            <v>5</v>
          </cell>
          <cell r="AA544" t="str">
            <v>MS#</v>
          </cell>
          <cell r="AB544" t="str">
            <v xml:space="preserve">   998000199</v>
          </cell>
          <cell r="AC544" t="str">
            <v>BCH</v>
          </cell>
          <cell r="AD544" t="str">
            <v>012363</v>
          </cell>
          <cell r="AE544" t="str">
            <v>TML</v>
          </cell>
          <cell r="AF544" t="str">
            <v>12026</v>
          </cell>
          <cell r="AG544" t="str">
            <v>SRL</v>
          </cell>
          <cell r="AH544" t="str">
            <v>0368</v>
          </cell>
          <cell r="AI544" t="str">
            <v>DLV</v>
          </cell>
          <cell r="AJ544" t="str">
            <v>000</v>
          </cell>
          <cell r="AK544" t="str">
            <v>REL</v>
          </cell>
          <cell r="AL544" t="str">
            <v>000</v>
          </cell>
          <cell r="AM544" t="str">
            <v>LN#</v>
          </cell>
          <cell r="AO544" t="str">
            <v>UOI</v>
          </cell>
          <cell r="AP544" t="str">
            <v>EA</v>
          </cell>
          <cell r="AU544" t="str">
            <v>0</v>
          </cell>
          <cell r="AW544" t="str">
            <v>000</v>
          </cell>
          <cell r="AX544" t="str">
            <v>00</v>
          </cell>
          <cell r="AY544" t="str">
            <v>0</v>
          </cell>
          <cell r="AZ544" t="str">
            <v>FPL Fibernet</v>
          </cell>
        </row>
        <row r="545">
          <cell r="A545" t="str">
            <v>107100</v>
          </cell>
          <cell r="B545" t="str">
            <v>0312</v>
          </cell>
          <cell r="C545" t="str">
            <v>06080</v>
          </cell>
          <cell r="D545" t="str">
            <v>0ELECT</v>
          </cell>
          <cell r="E545" t="str">
            <v>312000</v>
          </cell>
          <cell r="F545" t="str">
            <v>0676</v>
          </cell>
          <cell r="G545" t="str">
            <v>11450</v>
          </cell>
          <cell r="H545" t="str">
            <v>A</v>
          </cell>
          <cell r="I545" t="str">
            <v>00000041</v>
          </cell>
          <cell r="J545">
            <v>65</v>
          </cell>
          <cell r="K545">
            <v>312</v>
          </cell>
          <cell r="L545">
            <v>6184</v>
          </cell>
          <cell r="M545">
            <v>398</v>
          </cell>
          <cell r="N545">
            <v>0</v>
          </cell>
          <cell r="O545">
            <v>1</v>
          </cell>
          <cell r="P545">
            <v>398.00099999999998</v>
          </cell>
          <cell r="Q545" t="str">
            <v>0676</v>
          </cell>
          <cell r="R545" t="str">
            <v>11450</v>
          </cell>
          <cell r="S545" t="str">
            <v>200212</v>
          </cell>
          <cell r="T545" t="str">
            <v>SA01</v>
          </cell>
          <cell r="U545">
            <v>135.24</v>
          </cell>
          <cell r="V545" t="str">
            <v>LDB</v>
          </cell>
          <cell r="W545">
            <v>0</v>
          </cell>
          <cell r="Y545">
            <v>0</v>
          </cell>
          <cell r="Z545">
            <v>69</v>
          </cell>
          <cell r="AA545" t="str">
            <v>MS#</v>
          </cell>
          <cell r="AB545" t="str">
            <v xml:space="preserve">   998000502</v>
          </cell>
          <cell r="AC545" t="str">
            <v>BCH</v>
          </cell>
          <cell r="AD545" t="str">
            <v>012363</v>
          </cell>
          <cell r="AE545" t="str">
            <v>TML</v>
          </cell>
          <cell r="AF545" t="str">
            <v>12026</v>
          </cell>
          <cell r="AG545" t="str">
            <v>SRL</v>
          </cell>
          <cell r="AH545" t="str">
            <v>0368</v>
          </cell>
          <cell r="AI545" t="str">
            <v>DLV</v>
          </cell>
          <cell r="AJ545" t="str">
            <v>000</v>
          </cell>
          <cell r="AK545" t="str">
            <v>REL</v>
          </cell>
          <cell r="AL545" t="str">
            <v>000</v>
          </cell>
          <cell r="AM545" t="str">
            <v>LN#</v>
          </cell>
          <cell r="AO545" t="str">
            <v>UOI</v>
          </cell>
          <cell r="AP545" t="str">
            <v>EA</v>
          </cell>
          <cell r="AU545" t="str">
            <v>0</v>
          </cell>
          <cell r="AW545" t="str">
            <v>000</v>
          </cell>
          <cell r="AX545" t="str">
            <v>00</v>
          </cell>
          <cell r="AY545" t="str">
            <v>0</v>
          </cell>
          <cell r="AZ545" t="str">
            <v>FPL Fibernet</v>
          </cell>
        </row>
        <row r="546">
          <cell r="A546" t="str">
            <v>107100</v>
          </cell>
          <cell r="B546" t="str">
            <v>0312</v>
          </cell>
          <cell r="C546" t="str">
            <v>06080</v>
          </cell>
          <cell r="D546" t="str">
            <v>0ELECT</v>
          </cell>
          <cell r="E546" t="str">
            <v>312000</v>
          </cell>
          <cell r="F546" t="str">
            <v>0676</v>
          </cell>
          <cell r="G546" t="str">
            <v>11450</v>
          </cell>
          <cell r="H546" t="str">
            <v>A</v>
          </cell>
          <cell r="I546" t="str">
            <v>00000041</v>
          </cell>
          <cell r="J546">
            <v>65</v>
          </cell>
          <cell r="K546">
            <v>312</v>
          </cell>
          <cell r="L546">
            <v>6184</v>
          </cell>
          <cell r="M546">
            <v>398</v>
          </cell>
          <cell r="N546">
            <v>0</v>
          </cell>
          <cell r="O546">
            <v>1</v>
          </cell>
          <cell r="P546">
            <v>398.00099999999998</v>
          </cell>
          <cell r="Q546" t="str">
            <v>0676</v>
          </cell>
          <cell r="R546" t="str">
            <v>11450</v>
          </cell>
          <cell r="S546" t="str">
            <v>200212</v>
          </cell>
          <cell r="T546" t="str">
            <v>SA01</v>
          </cell>
          <cell r="U546">
            <v>221.55</v>
          </cell>
          <cell r="V546" t="str">
            <v>LDB</v>
          </cell>
          <cell r="W546">
            <v>0</v>
          </cell>
          <cell r="Y546">
            <v>0</v>
          </cell>
          <cell r="Z546">
            <v>3</v>
          </cell>
          <cell r="AA546" t="str">
            <v>MS#</v>
          </cell>
          <cell r="AB546" t="str">
            <v xml:space="preserve">   998000171</v>
          </cell>
          <cell r="AC546" t="str">
            <v>BCH</v>
          </cell>
          <cell r="AD546" t="str">
            <v>012363</v>
          </cell>
          <cell r="AE546" t="str">
            <v>TML</v>
          </cell>
          <cell r="AF546" t="str">
            <v>12026</v>
          </cell>
          <cell r="AG546" t="str">
            <v>SRL</v>
          </cell>
          <cell r="AH546" t="str">
            <v>0368</v>
          </cell>
          <cell r="AI546" t="str">
            <v>DLV</v>
          </cell>
          <cell r="AJ546" t="str">
            <v>000</v>
          </cell>
          <cell r="AK546" t="str">
            <v>REL</v>
          </cell>
          <cell r="AL546" t="str">
            <v>000</v>
          </cell>
          <cell r="AM546" t="str">
            <v>LN#</v>
          </cell>
          <cell r="AO546" t="str">
            <v>UOI</v>
          </cell>
          <cell r="AP546" t="str">
            <v>EA</v>
          </cell>
          <cell r="AU546" t="str">
            <v>0</v>
          </cell>
          <cell r="AW546" t="str">
            <v>000</v>
          </cell>
          <cell r="AX546" t="str">
            <v>00</v>
          </cell>
          <cell r="AY546" t="str">
            <v>0</v>
          </cell>
          <cell r="AZ546" t="str">
            <v>FPL Fibernet</v>
          </cell>
        </row>
        <row r="547">
          <cell r="A547" t="str">
            <v>107100</v>
          </cell>
          <cell r="B547" t="str">
            <v>0312</v>
          </cell>
          <cell r="C547" t="str">
            <v>06080</v>
          </cell>
          <cell r="D547" t="str">
            <v>0ELECT</v>
          </cell>
          <cell r="E547" t="str">
            <v>312000</v>
          </cell>
          <cell r="F547" t="str">
            <v>0676</v>
          </cell>
          <cell r="G547" t="str">
            <v>11450</v>
          </cell>
          <cell r="H547" t="str">
            <v>A</v>
          </cell>
          <cell r="I547" t="str">
            <v>00000041</v>
          </cell>
          <cell r="J547">
            <v>65</v>
          </cell>
          <cell r="K547">
            <v>312</v>
          </cell>
          <cell r="L547">
            <v>6184</v>
          </cell>
          <cell r="M547">
            <v>398</v>
          </cell>
          <cell r="N547">
            <v>0</v>
          </cell>
          <cell r="O547">
            <v>1</v>
          </cell>
          <cell r="P547">
            <v>398.00099999999998</v>
          </cell>
          <cell r="Q547" t="str">
            <v>0676</v>
          </cell>
          <cell r="R547" t="str">
            <v>11450</v>
          </cell>
          <cell r="S547" t="str">
            <v>200212</v>
          </cell>
          <cell r="T547" t="str">
            <v>SA01</v>
          </cell>
          <cell r="U547">
            <v>392.2</v>
          </cell>
          <cell r="V547" t="str">
            <v>LDB</v>
          </cell>
          <cell r="W547">
            <v>0</v>
          </cell>
          <cell r="Y547">
            <v>0</v>
          </cell>
          <cell r="Z547">
            <v>200</v>
          </cell>
          <cell r="AA547" t="str">
            <v>MS#</v>
          </cell>
          <cell r="AB547" t="str">
            <v xml:space="preserve">   998000502</v>
          </cell>
          <cell r="AC547" t="str">
            <v>BCH</v>
          </cell>
          <cell r="AD547" t="str">
            <v>012360</v>
          </cell>
          <cell r="AE547" t="str">
            <v>TML</v>
          </cell>
          <cell r="AF547" t="str">
            <v>12026</v>
          </cell>
          <cell r="AG547" t="str">
            <v>SRL</v>
          </cell>
          <cell r="AH547" t="str">
            <v>0368</v>
          </cell>
          <cell r="AI547" t="str">
            <v>DLV</v>
          </cell>
          <cell r="AJ547" t="str">
            <v>000</v>
          </cell>
          <cell r="AK547" t="str">
            <v>REL</v>
          </cell>
          <cell r="AL547" t="str">
            <v>000</v>
          </cell>
          <cell r="AM547" t="str">
            <v>LN#</v>
          </cell>
          <cell r="AO547" t="str">
            <v>UOI</v>
          </cell>
          <cell r="AP547" t="str">
            <v>EA</v>
          </cell>
          <cell r="AU547" t="str">
            <v>0</v>
          </cell>
          <cell r="AW547" t="str">
            <v>000</v>
          </cell>
          <cell r="AX547" t="str">
            <v>00</v>
          </cell>
          <cell r="AY547" t="str">
            <v>0</v>
          </cell>
          <cell r="AZ547" t="str">
            <v>FPL Fibernet</v>
          </cell>
        </row>
        <row r="548">
          <cell r="A548" t="str">
            <v>107100</v>
          </cell>
          <cell r="B548" t="str">
            <v>0312</v>
          </cell>
          <cell r="C548" t="str">
            <v>06080</v>
          </cell>
          <cell r="D548" t="str">
            <v>0ELECT</v>
          </cell>
          <cell r="E548" t="str">
            <v>312000</v>
          </cell>
          <cell r="F548" t="str">
            <v>0676</v>
          </cell>
          <cell r="G548" t="str">
            <v>11450</v>
          </cell>
          <cell r="H548" t="str">
            <v>A</v>
          </cell>
          <cell r="I548" t="str">
            <v>00000041</v>
          </cell>
          <cell r="J548">
            <v>65</v>
          </cell>
          <cell r="K548">
            <v>312</v>
          </cell>
          <cell r="L548">
            <v>6184</v>
          </cell>
          <cell r="M548">
            <v>398</v>
          </cell>
          <cell r="N548">
            <v>0</v>
          </cell>
          <cell r="O548">
            <v>1</v>
          </cell>
          <cell r="P548">
            <v>398.00099999999998</v>
          </cell>
          <cell r="Q548" t="str">
            <v>0676</v>
          </cell>
          <cell r="R548" t="str">
            <v>11450</v>
          </cell>
          <cell r="S548" t="str">
            <v>200212</v>
          </cell>
          <cell r="T548" t="str">
            <v>SA01</v>
          </cell>
          <cell r="U548">
            <v>423</v>
          </cell>
          <cell r="V548" t="str">
            <v>LDB</v>
          </cell>
          <cell r="W548">
            <v>0</v>
          </cell>
          <cell r="Y548">
            <v>0</v>
          </cell>
          <cell r="Z548">
            <v>300</v>
          </cell>
          <cell r="AA548" t="str">
            <v>MS#</v>
          </cell>
          <cell r="AB548" t="str">
            <v xml:space="preserve">   998000092</v>
          </cell>
          <cell r="AC548" t="str">
            <v>BCH</v>
          </cell>
          <cell r="AD548" t="str">
            <v>012363</v>
          </cell>
          <cell r="AE548" t="str">
            <v>TML</v>
          </cell>
          <cell r="AF548" t="str">
            <v>12026</v>
          </cell>
          <cell r="AG548" t="str">
            <v>SRL</v>
          </cell>
          <cell r="AH548" t="str">
            <v>0368</v>
          </cell>
          <cell r="AI548" t="str">
            <v>DLV</v>
          </cell>
          <cell r="AJ548" t="str">
            <v>000</v>
          </cell>
          <cell r="AK548" t="str">
            <v>REL</v>
          </cell>
          <cell r="AL548" t="str">
            <v>000</v>
          </cell>
          <cell r="AM548" t="str">
            <v>LN#</v>
          </cell>
          <cell r="AO548" t="str">
            <v>UOI</v>
          </cell>
          <cell r="AP548" t="str">
            <v>FT</v>
          </cell>
          <cell r="AU548" t="str">
            <v>0</v>
          </cell>
          <cell r="AW548" t="str">
            <v>000</v>
          </cell>
          <cell r="AX548" t="str">
            <v>00</v>
          </cell>
          <cell r="AY548" t="str">
            <v>0</v>
          </cell>
          <cell r="AZ548" t="str">
            <v>FPL Fibernet</v>
          </cell>
        </row>
        <row r="549">
          <cell r="A549" t="str">
            <v>107100</v>
          </cell>
          <cell r="B549" t="str">
            <v>0312</v>
          </cell>
          <cell r="C549" t="str">
            <v>06080</v>
          </cell>
          <cell r="D549" t="str">
            <v>0ELECT</v>
          </cell>
          <cell r="E549" t="str">
            <v>312000</v>
          </cell>
          <cell r="F549" t="str">
            <v>0676</v>
          </cell>
          <cell r="G549" t="str">
            <v>11450</v>
          </cell>
          <cell r="H549" t="str">
            <v>A</v>
          </cell>
          <cell r="I549" t="str">
            <v>00000041</v>
          </cell>
          <cell r="J549">
            <v>65</v>
          </cell>
          <cell r="K549">
            <v>312</v>
          </cell>
          <cell r="L549">
            <v>6184</v>
          </cell>
          <cell r="M549">
            <v>398</v>
          </cell>
          <cell r="N549">
            <v>0</v>
          </cell>
          <cell r="O549">
            <v>1</v>
          </cell>
          <cell r="P549">
            <v>398.00099999999998</v>
          </cell>
          <cell r="Q549" t="str">
            <v>0676</v>
          </cell>
          <cell r="R549" t="str">
            <v>11450</v>
          </cell>
          <cell r="S549" t="str">
            <v>200212</v>
          </cell>
          <cell r="T549" t="str">
            <v>SA01</v>
          </cell>
          <cell r="U549">
            <v>585.12</v>
          </cell>
          <cell r="V549" t="str">
            <v>LDB</v>
          </cell>
          <cell r="W549">
            <v>0</v>
          </cell>
          <cell r="Y549">
            <v>0</v>
          </cell>
          <cell r="Z549">
            <v>3</v>
          </cell>
          <cell r="AA549" t="str">
            <v>MS#</v>
          </cell>
          <cell r="AB549" t="str">
            <v xml:space="preserve">   998000209</v>
          </cell>
          <cell r="AC549" t="str">
            <v>BCH</v>
          </cell>
          <cell r="AD549" t="str">
            <v>012363</v>
          </cell>
          <cell r="AE549" t="str">
            <v>TML</v>
          </cell>
          <cell r="AF549" t="str">
            <v>12026</v>
          </cell>
          <cell r="AG549" t="str">
            <v>SRL</v>
          </cell>
          <cell r="AH549" t="str">
            <v>0368</v>
          </cell>
          <cell r="AI549" t="str">
            <v>DLV</v>
          </cell>
          <cell r="AJ549" t="str">
            <v>000</v>
          </cell>
          <cell r="AK549" t="str">
            <v>REL</v>
          </cell>
          <cell r="AL549" t="str">
            <v>000</v>
          </cell>
          <cell r="AM549" t="str">
            <v>LN#</v>
          </cell>
          <cell r="AO549" t="str">
            <v>UOI</v>
          </cell>
          <cell r="AP549" t="str">
            <v>FT</v>
          </cell>
          <cell r="AU549" t="str">
            <v>0</v>
          </cell>
          <cell r="AW549" t="str">
            <v>000</v>
          </cell>
          <cell r="AX549" t="str">
            <v>00</v>
          </cell>
          <cell r="AY549" t="str">
            <v>0</v>
          </cell>
          <cell r="AZ549" t="str">
            <v>FPL Fibernet</v>
          </cell>
        </row>
        <row r="550">
          <cell r="A550" t="str">
            <v>107100</v>
          </cell>
          <cell r="B550" t="str">
            <v>0312</v>
          </cell>
          <cell r="C550" t="str">
            <v>06080</v>
          </cell>
          <cell r="D550" t="str">
            <v>0ELECT</v>
          </cell>
          <cell r="E550" t="str">
            <v>312000</v>
          </cell>
          <cell r="F550" t="str">
            <v>0676</v>
          </cell>
          <cell r="G550" t="str">
            <v>11450</v>
          </cell>
          <cell r="H550" t="str">
            <v>A</v>
          </cell>
          <cell r="I550" t="str">
            <v>00000041</v>
          </cell>
          <cell r="J550">
            <v>65</v>
          </cell>
          <cell r="K550">
            <v>312</v>
          </cell>
          <cell r="L550">
            <v>6184</v>
          </cell>
          <cell r="M550">
            <v>398</v>
          </cell>
          <cell r="N550">
            <v>0</v>
          </cell>
          <cell r="O550">
            <v>1</v>
          </cell>
          <cell r="P550">
            <v>398.00099999999998</v>
          </cell>
          <cell r="Q550" t="str">
            <v>0676</v>
          </cell>
          <cell r="R550" t="str">
            <v>11450</v>
          </cell>
          <cell r="S550" t="str">
            <v>200212</v>
          </cell>
          <cell r="T550" t="str">
            <v>SA01</v>
          </cell>
          <cell r="U550">
            <v>748.13</v>
          </cell>
          <cell r="V550" t="str">
            <v>LDB</v>
          </cell>
          <cell r="W550">
            <v>0</v>
          </cell>
          <cell r="Y550">
            <v>0</v>
          </cell>
          <cell r="Z550">
            <v>2</v>
          </cell>
          <cell r="AA550" t="str">
            <v>MS#</v>
          </cell>
          <cell r="AB550" t="str">
            <v xml:space="preserve">   998003502</v>
          </cell>
          <cell r="AC550" t="str">
            <v>BCH</v>
          </cell>
          <cell r="AD550" t="str">
            <v>012360</v>
          </cell>
          <cell r="AE550" t="str">
            <v>TML</v>
          </cell>
          <cell r="AF550" t="str">
            <v>12026</v>
          </cell>
          <cell r="AG550" t="str">
            <v>SRL</v>
          </cell>
          <cell r="AH550" t="str">
            <v>0368</v>
          </cell>
          <cell r="AI550" t="str">
            <v>DLV</v>
          </cell>
          <cell r="AJ550" t="str">
            <v>000</v>
          </cell>
          <cell r="AK550" t="str">
            <v>REL</v>
          </cell>
          <cell r="AL550" t="str">
            <v>000</v>
          </cell>
          <cell r="AM550" t="str">
            <v>LN#</v>
          </cell>
          <cell r="AO550" t="str">
            <v>UOI</v>
          </cell>
          <cell r="AP550" t="str">
            <v>EA</v>
          </cell>
          <cell r="AU550" t="str">
            <v>0</v>
          </cell>
          <cell r="AW550" t="str">
            <v>000</v>
          </cell>
          <cell r="AX550" t="str">
            <v>00</v>
          </cell>
          <cell r="AY550" t="str">
            <v>0</v>
          </cell>
          <cell r="AZ550" t="str">
            <v>FPL Fibernet</v>
          </cell>
        </row>
        <row r="551">
          <cell r="A551" t="str">
            <v>107100</v>
          </cell>
          <cell r="B551" t="str">
            <v>0312</v>
          </cell>
          <cell r="C551" t="str">
            <v>06080</v>
          </cell>
          <cell r="D551" t="str">
            <v>0ELECT</v>
          </cell>
          <cell r="E551" t="str">
            <v>312000</v>
          </cell>
          <cell r="F551" t="str">
            <v>0676</v>
          </cell>
          <cell r="G551" t="str">
            <v>11450</v>
          </cell>
          <cell r="H551" t="str">
            <v>A</v>
          </cell>
          <cell r="I551" t="str">
            <v>00000041</v>
          </cell>
          <cell r="J551">
            <v>65</v>
          </cell>
          <cell r="K551">
            <v>312</v>
          </cell>
          <cell r="L551">
            <v>6184</v>
          </cell>
          <cell r="M551">
            <v>398</v>
          </cell>
          <cell r="N551">
            <v>0</v>
          </cell>
          <cell r="O551">
            <v>1</v>
          </cell>
          <cell r="P551">
            <v>398.00099999999998</v>
          </cell>
          <cell r="Q551" t="str">
            <v>0676</v>
          </cell>
          <cell r="R551" t="str">
            <v>11450</v>
          </cell>
          <cell r="S551" t="str">
            <v>200212</v>
          </cell>
          <cell r="T551" t="str">
            <v>SA01</v>
          </cell>
          <cell r="U551">
            <v>987</v>
          </cell>
          <cell r="V551" t="str">
            <v>LDB</v>
          </cell>
          <cell r="W551">
            <v>0</v>
          </cell>
          <cell r="Y551">
            <v>0</v>
          </cell>
          <cell r="Z551">
            <v>700</v>
          </cell>
          <cell r="AA551" t="str">
            <v>MS#</v>
          </cell>
          <cell r="AB551" t="str">
            <v xml:space="preserve">   998000092</v>
          </cell>
          <cell r="AC551" t="str">
            <v>BCH</v>
          </cell>
          <cell r="AD551" t="str">
            <v>012360</v>
          </cell>
          <cell r="AE551" t="str">
            <v>TML</v>
          </cell>
          <cell r="AF551" t="str">
            <v>12026</v>
          </cell>
          <cell r="AG551" t="str">
            <v>SRL</v>
          </cell>
          <cell r="AH551" t="str">
            <v>0368</v>
          </cell>
          <cell r="AI551" t="str">
            <v>DLV</v>
          </cell>
          <cell r="AJ551" t="str">
            <v>000</v>
          </cell>
          <cell r="AK551" t="str">
            <v>REL</v>
          </cell>
          <cell r="AL551" t="str">
            <v>000</v>
          </cell>
          <cell r="AM551" t="str">
            <v>LN#</v>
          </cell>
          <cell r="AO551" t="str">
            <v>UOI</v>
          </cell>
          <cell r="AP551" t="str">
            <v>FT</v>
          </cell>
          <cell r="AU551" t="str">
            <v>0</v>
          </cell>
          <cell r="AW551" t="str">
            <v>000</v>
          </cell>
          <cell r="AX551" t="str">
            <v>00</v>
          </cell>
          <cell r="AY551" t="str">
            <v>0</v>
          </cell>
          <cell r="AZ551" t="str">
            <v>FPL Fibernet</v>
          </cell>
        </row>
        <row r="552">
          <cell r="A552" t="str">
            <v>107100</v>
          </cell>
          <cell r="B552" t="str">
            <v>0312</v>
          </cell>
          <cell r="C552" t="str">
            <v>06080</v>
          </cell>
          <cell r="D552" t="str">
            <v>0ELECT</v>
          </cell>
          <cell r="E552" t="str">
            <v>312000</v>
          </cell>
          <cell r="F552" t="str">
            <v>0676</v>
          </cell>
          <cell r="G552" t="str">
            <v>11450</v>
          </cell>
          <cell r="H552" t="str">
            <v>A</v>
          </cell>
          <cell r="I552" t="str">
            <v>00000041</v>
          </cell>
          <cell r="J552">
            <v>65</v>
          </cell>
          <cell r="K552">
            <v>312</v>
          </cell>
          <cell r="L552">
            <v>6184</v>
          </cell>
          <cell r="M552">
            <v>398</v>
          </cell>
          <cell r="N552">
            <v>0</v>
          </cell>
          <cell r="O552">
            <v>1</v>
          </cell>
          <cell r="P552">
            <v>398.00099999999998</v>
          </cell>
          <cell r="Q552" t="str">
            <v>0676</v>
          </cell>
          <cell r="R552" t="str">
            <v>11450</v>
          </cell>
          <cell r="S552" t="str">
            <v>200212</v>
          </cell>
          <cell r="T552" t="str">
            <v>SA01</v>
          </cell>
          <cell r="U552">
            <v>1120.5999999999999</v>
          </cell>
          <cell r="V552" t="str">
            <v>LDB</v>
          </cell>
          <cell r="W552">
            <v>0</v>
          </cell>
          <cell r="Y552">
            <v>0</v>
          </cell>
          <cell r="Z552">
            <v>4</v>
          </cell>
          <cell r="AA552" t="str">
            <v>MS#</v>
          </cell>
          <cell r="AB552" t="str">
            <v xml:space="preserve">   998014689</v>
          </cell>
          <cell r="AC552" t="str">
            <v>BCH</v>
          </cell>
          <cell r="AD552" t="str">
            <v>012638</v>
          </cell>
          <cell r="AE552" t="str">
            <v>TML</v>
          </cell>
          <cell r="AF552" t="str">
            <v>12027</v>
          </cell>
          <cell r="AG552" t="str">
            <v>SRL</v>
          </cell>
          <cell r="AH552" t="str">
            <v>0368</v>
          </cell>
          <cell r="AI552" t="str">
            <v>DLV</v>
          </cell>
          <cell r="AJ552" t="str">
            <v>000</v>
          </cell>
          <cell r="AK552" t="str">
            <v>REL</v>
          </cell>
          <cell r="AL552" t="str">
            <v>000</v>
          </cell>
          <cell r="AM552" t="str">
            <v>LN#</v>
          </cell>
          <cell r="AO552" t="str">
            <v>UOI</v>
          </cell>
          <cell r="AP552" t="str">
            <v>EA</v>
          </cell>
          <cell r="AU552" t="str">
            <v>0</v>
          </cell>
          <cell r="AW552" t="str">
            <v>000</v>
          </cell>
          <cell r="AX552" t="str">
            <v>00</v>
          </cell>
          <cell r="AY552" t="str">
            <v>0</v>
          </cell>
          <cell r="AZ552" t="str">
            <v>FPL Fibernet</v>
          </cell>
        </row>
        <row r="553">
          <cell r="A553" t="str">
            <v>107100</v>
          </cell>
          <cell r="B553" t="str">
            <v>0312</v>
          </cell>
          <cell r="C553" t="str">
            <v>06080</v>
          </cell>
          <cell r="D553" t="str">
            <v>0ELECT</v>
          </cell>
          <cell r="E553" t="str">
            <v>312000</v>
          </cell>
          <cell r="F553" t="str">
            <v>0676</v>
          </cell>
          <cell r="G553" t="str">
            <v>11450</v>
          </cell>
          <cell r="H553" t="str">
            <v>A</v>
          </cell>
          <cell r="I553" t="str">
            <v>00000041</v>
          </cell>
          <cell r="J553">
            <v>65</v>
          </cell>
          <cell r="K553">
            <v>312</v>
          </cell>
          <cell r="L553">
            <v>6184</v>
          </cell>
          <cell r="M553">
            <v>398</v>
          </cell>
          <cell r="N553">
            <v>0</v>
          </cell>
          <cell r="O553">
            <v>1</v>
          </cell>
          <cell r="P553">
            <v>398.00099999999998</v>
          </cell>
          <cell r="Q553" t="str">
            <v>0676</v>
          </cell>
          <cell r="R553" t="str">
            <v>11450</v>
          </cell>
          <cell r="S553" t="str">
            <v>200212</v>
          </cell>
          <cell r="T553" t="str">
            <v>SA01</v>
          </cell>
          <cell r="U553">
            <v>1591.92</v>
          </cell>
          <cell r="V553" t="str">
            <v>LDB</v>
          </cell>
          <cell r="W553">
            <v>0</v>
          </cell>
          <cell r="Y553">
            <v>0</v>
          </cell>
          <cell r="Z553">
            <v>12</v>
          </cell>
          <cell r="AA553" t="str">
            <v>MS#</v>
          </cell>
          <cell r="AB553" t="str">
            <v xml:space="preserve">   998003509</v>
          </cell>
          <cell r="AC553" t="str">
            <v>BCH</v>
          </cell>
          <cell r="AD553" t="str">
            <v>012360</v>
          </cell>
          <cell r="AE553" t="str">
            <v>TML</v>
          </cell>
          <cell r="AF553" t="str">
            <v>12026</v>
          </cell>
          <cell r="AG553" t="str">
            <v>SRL</v>
          </cell>
          <cell r="AH553" t="str">
            <v>0368</v>
          </cell>
          <cell r="AI553" t="str">
            <v>DLV</v>
          </cell>
          <cell r="AJ553" t="str">
            <v>000</v>
          </cell>
          <cell r="AK553" t="str">
            <v>REL</v>
          </cell>
          <cell r="AL553" t="str">
            <v>000</v>
          </cell>
          <cell r="AM553" t="str">
            <v>LN#</v>
          </cell>
          <cell r="AO553" t="str">
            <v>UOI</v>
          </cell>
          <cell r="AP553" t="str">
            <v>EA</v>
          </cell>
          <cell r="AU553" t="str">
            <v>0</v>
          </cell>
          <cell r="AW553" t="str">
            <v>000</v>
          </cell>
          <cell r="AX553" t="str">
            <v>00</v>
          </cell>
          <cell r="AY553" t="str">
            <v>0</v>
          </cell>
          <cell r="AZ553" t="str">
            <v>FPL Fibernet</v>
          </cell>
        </row>
        <row r="554">
          <cell r="A554" t="str">
            <v>107100</v>
          </cell>
          <cell r="B554" t="str">
            <v>0312</v>
          </cell>
          <cell r="C554" t="str">
            <v>06080</v>
          </cell>
          <cell r="D554" t="str">
            <v>0ELECT</v>
          </cell>
          <cell r="E554" t="str">
            <v>312000</v>
          </cell>
          <cell r="F554" t="str">
            <v>0676</v>
          </cell>
          <cell r="G554" t="str">
            <v>11450</v>
          </cell>
          <cell r="H554" t="str">
            <v>A</v>
          </cell>
          <cell r="I554" t="str">
            <v>00000041</v>
          </cell>
          <cell r="J554">
            <v>65</v>
          </cell>
          <cell r="K554">
            <v>312</v>
          </cell>
          <cell r="L554">
            <v>6184</v>
          </cell>
          <cell r="M554">
            <v>398</v>
          </cell>
          <cell r="N554">
            <v>0</v>
          </cell>
          <cell r="O554">
            <v>1</v>
          </cell>
          <cell r="P554">
            <v>398.00099999999998</v>
          </cell>
          <cell r="Q554" t="str">
            <v>0676</v>
          </cell>
          <cell r="R554" t="str">
            <v>11450</v>
          </cell>
          <cell r="S554" t="str">
            <v>200212</v>
          </cell>
          <cell r="T554" t="str">
            <v>SA01</v>
          </cell>
          <cell r="U554">
            <v>2004.73</v>
          </cell>
          <cell r="V554" t="str">
            <v>LDB</v>
          </cell>
          <cell r="W554">
            <v>0</v>
          </cell>
          <cell r="Y554">
            <v>0</v>
          </cell>
          <cell r="Z554">
            <v>1</v>
          </cell>
          <cell r="AA554" t="str">
            <v>MS#</v>
          </cell>
          <cell r="AB554" t="str">
            <v xml:space="preserve">   998000787</v>
          </cell>
          <cell r="AC554" t="str">
            <v>BCH</v>
          </cell>
          <cell r="AD554" t="str">
            <v>012638</v>
          </cell>
          <cell r="AE554" t="str">
            <v>TML</v>
          </cell>
          <cell r="AF554" t="str">
            <v>12027</v>
          </cell>
          <cell r="AG554" t="str">
            <v>SRL</v>
          </cell>
          <cell r="AH554" t="str">
            <v>0368</v>
          </cell>
          <cell r="AI554" t="str">
            <v>DLV</v>
          </cell>
          <cell r="AJ554" t="str">
            <v>000</v>
          </cell>
          <cell r="AK554" t="str">
            <v>REL</v>
          </cell>
          <cell r="AL554" t="str">
            <v>000</v>
          </cell>
          <cell r="AM554" t="str">
            <v>LN#</v>
          </cell>
          <cell r="AO554" t="str">
            <v>UOI</v>
          </cell>
          <cell r="AP554" t="str">
            <v>EA</v>
          </cell>
          <cell r="AU554" t="str">
            <v>0</v>
          </cell>
          <cell r="AW554" t="str">
            <v>000</v>
          </cell>
          <cell r="AX554" t="str">
            <v>00</v>
          </cell>
          <cell r="AY554" t="str">
            <v>0</v>
          </cell>
          <cell r="AZ554" t="str">
            <v>FPL Fibernet</v>
          </cell>
        </row>
        <row r="555">
          <cell r="A555" t="str">
            <v>107100</v>
          </cell>
          <cell r="B555" t="str">
            <v>0312</v>
          </cell>
          <cell r="C555" t="str">
            <v>06080</v>
          </cell>
          <cell r="D555" t="str">
            <v>0ELECT</v>
          </cell>
          <cell r="E555" t="str">
            <v>312000</v>
          </cell>
          <cell r="F555" t="str">
            <v>0676</v>
          </cell>
          <cell r="G555" t="str">
            <v>11450</v>
          </cell>
          <cell r="H555" t="str">
            <v>A</v>
          </cell>
          <cell r="I555" t="str">
            <v>00000041</v>
          </cell>
          <cell r="J555">
            <v>65</v>
          </cell>
          <cell r="K555">
            <v>312</v>
          </cell>
          <cell r="L555">
            <v>6184</v>
          </cell>
          <cell r="M555">
            <v>398</v>
          </cell>
          <cell r="N555">
            <v>0</v>
          </cell>
          <cell r="O555">
            <v>1</v>
          </cell>
          <cell r="P555">
            <v>398.00099999999998</v>
          </cell>
          <cell r="Q555" t="str">
            <v>0676</v>
          </cell>
          <cell r="R555" t="str">
            <v>11450</v>
          </cell>
          <cell r="S555" t="str">
            <v>200212</v>
          </cell>
          <cell r="T555" t="str">
            <v>SA01</v>
          </cell>
          <cell r="U555">
            <v>7535.4</v>
          </cell>
          <cell r="V555" t="str">
            <v>LDB</v>
          </cell>
          <cell r="W555">
            <v>0</v>
          </cell>
          <cell r="Y555">
            <v>0</v>
          </cell>
          <cell r="Z555">
            <v>2</v>
          </cell>
          <cell r="AA555" t="str">
            <v>MS#</v>
          </cell>
          <cell r="AB555" t="str">
            <v xml:space="preserve">   998014271</v>
          </cell>
          <cell r="AC555" t="str">
            <v>BCH</v>
          </cell>
          <cell r="AD555" t="str">
            <v>012360</v>
          </cell>
          <cell r="AE555" t="str">
            <v>TML</v>
          </cell>
          <cell r="AF555" t="str">
            <v>12026</v>
          </cell>
          <cell r="AG555" t="str">
            <v>SRL</v>
          </cell>
          <cell r="AH555" t="str">
            <v>0368</v>
          </cell>
          <cell r="AI555" t="str">
            <v>DLV</v>
          </cell>
          <cell r="AJ555" t="str">
            <v>000</v>
          </cell>
          <cell r="AK555" t="str">
            <v>REL</v>
          </cell>
          <cell r="AL555" t="str">
            <v>000</v>
          </cell>
          <cell r="AM555" t="str">
            <v>LN#</v>
          </cell>
          <cell r="AO555" t="str">
            <v>UOI</v>
          </cell>
          <cell r="AP555" t="str">
            <v>EA</v>
          </cell>
          <cell r="AU555" t="str">
            <v>0</v>
          </cell>
          <cell r="AW555" t="str">
            <v>000</v>
          </cell>
          <cell r="AX555" t="str">
            <v>00</v>
          </cell>
          <cell r="AY555" t="str">
            <v>0</v>
          </cell>
          <cell r="AZ555" t="str">
            <v>FPL Fibernet</v>
          </cell>
        </row>
        <row r="556">
          <cell r="A556" t="str">
            <v>107100</v>
          </cell>
          <cell r="B556" t="str">
            <v>0312</v>
          </cell>
          <cell r="C556" t="str">
            <v>06080</v>
          </cell>
          <cell r="D556" t="str">
            <v>0ELECT</v>
          </cell>
          <cell r="E556" t="str">
            <v>312000</v>
          </cell>
          <cell r="F556" t="str">
            <v>0676</v>
          </cell>
          <cell r="G556" t="str">
            <v>11450</v>
          </cell>
          <cell r="H556" t="str">
            <v>A</v>
          </cell>
          <cell r="I556" t="str">
            <v>00000041</v>
          </cell>
          <cell r="J556">
            <v>65</v>
          </cell>
          <cell r="K556">
            <v>312</v>
          </cell>
          <cell r="L556">
            <v>6184</v>
          </cell>
          <cell r="M556">
            <v>398</v>
          </cell>
          <cell r="N556">
            <v>0</v>
          </cell>
          <cell r="O556">
            <v>1</v>
          </cell>
          <cell r="P556">
            <v>398.00099999999998</v>
          </cell>
          <cell r="Q556" t="str">
            <v>0676</v>
          </cell>
          <cell r="R556" t="str">
            <v>11450</v>
          </cell>
          <cell r="S556" t="str">
            <v>200212</v>
          </cell>
          <cell r="T556" t="str">
            <v>SA01</v>
          </cell>
          <cell r="U556">
            <v>7535.4</v>
          </cell>
          <cell r="V556" t="str">
            <v>LDB</v>
          </cell>
          <cell r="W556">
            <v>0</v>
          </cell>
          <cell r="Y556">
            <v>0</v>
          </cell>
          <cell r="Z556">
            <v>2</v>
          </cell>
          <cell r="AA556" t="str">
            <v>MS#</v>
          </cell>
          <cell r="AB556" t="str">
            <v xml:space="preserve">   998014271</v>
          </cell>
          <cell r="AC556" t="str">
            <v>BCH</v>
          </cell>
          <cell r="AD556" t="str">
            <v>012363</v>
          </cell>
          <cell r="AE556" t="str">
            <v>TML</v>
          </cell>
          <cell r="AF556" t="str">
            <v>12026</v>
          </cell>
          <cell r="AG556" t="str">
            <v>SRL</v>
          </cell>
          <cell r="AH556" t="str">
            <v>0368</v>
          </cell>
          <cell r="AI556" t="str">
            <v>DLV</v>
          </cell>
          <cell r="AJ556" t="str">
            <v>000</v>
          </cell>
          <cell r="AK556" t="str">
            <v>REL</v>
          </cell>
          <cell r="AL556" t="str">
            <v>000</v>
          </cell>
          <cell r="AM556" t="str">
            <v>LN#</v>
          </cell>
          <cell r="AO556" t="str">
            <v>UOI</v>
          </cell>
          <cell r="AP556" t="str">
            <v>EA</v>
          </cell>
          <cell r="AU556" t="str">
            <v>0</v>
          </cell>
          <cell r="AW556" t="str">
            <v>000</v>
          </cell>
          <cell r="AX556" t="str">
            <v>00</v>
          </cell>
          <cell r="AY556" t="str">
            <v>0</v>
          </cell>
          <cell r="AZ556" t="str">
            <v>FPL Fibernet</v>
          </cell>
        </row>
        <row r="557">
          <cell r="A557" t="str">
            <v>107100</v>
          </cell>
          <cell r="B557" t="str">
            <v>0312</v>
          </cell>
          <cell r="C557" t="str">
            <v>06080</v>
          </cell>
          <cell r="D557" t="str">
            <v>0ELECT</v>
          </cell>
          <cell r="E557" t="str">
            <v>312000</v>
          </cell>
          <cell r="F557" t="str">
            <v>0676</v>
          </cell>
          <cell r="G557" t="str">
            <v>11450</v>
          </cell>
          <cell r="H557" t="str">
            <v>A</v>
          </cell>
          <cell r="I557" t="str">
            <v>00000041</v>
          </cell>
          <cell r="J557">
            <v>65</v>
          </cell>
          <cell r="K557">
            <v>312</v>
          </cell>
          <cell r="L557">
            <v>6184</v>
          </cell>
          <cell r="M557">
            <v>398</v>
          </cell>
          <cell r="N557">
            <v>0</v>
          </cell>
          <cell r="O557">
            <v>1</v>
          </cell>
          <cell r="P557">
            <v>398.00099999999998</v>
          </cell>
          <cell r="Q557" t="str">
            <v>0676</v>
          </cell>
          <cell r="R557" t="str">
            <v>11450</v>
          </cell>
          <cell r="S557" t="str">
            <v>200212</v>
          </cell>
          <cell r="T557" t="str">
            <v>SA01</v>
          </cell>
          <cell r="U557">
            <v>44974.5</v>
          </cell>
          <cell r="V557" t="str">
            <v>LDB</v>
          </cell>
          <cell r="W557">
            <v>0</v>
          </cell>
          <cell r="Y557">
            <v>0</v>
          </cell>
          <cell r="Z557">
            <v>1</v>
          </cell>
          <cell r="AA557" t="str">
            <v>MS#</v>
          </cell>
          <cell r="AB557" t="str">
            <v xml:space="preserve">   998014276</v>
          </cell>
          <cell r="AC557" t="str">
            <v>BCH</v>
          </cell>
          <cell r="AD557" t="str">
            <v>012360</v>
          </cell>
          <cell r="AE557" t="str">
            <v>TML</v>
          </cell>
          <cell r="AF557" t="str">
            <v>12026</v>
          </cell>
          <cell r="AG557" t="str">
            <v>SRL</v>
          </cell>
          <cell r="AH557" t="str">
            <v>0368</v>
          </cell>
          <cell r="AI557" t="str">
            <v>DLV</v>
          </cell>
          <cell r="AJ557" t="str">
            <v>000</v>
          </cell>
          <cell r="AK557" t="str">
            <v>REL</v>
          </cell>
          <cell r="AL557" t="str">
            <v>000</v>
          </cell>
          <cell r="AM557" t="str">
            <v>LN#</v>
          </cell>
          <cell r="AO557" t="str">
            <v>UOI</v>
          </cell>
          <cell r="AP557" t="str">
            <v>EA</v>
          </cell>
          <cell r="AU557" t="str">
            <v>0</v>
          </cell>
          <cell r="AW557" t="str">
            <v>000</v>
          </cell>
          <cell r="AX557" t="str">
            <v>00</v>
          </cell>
          <cell r="AY557" t="str">
            <v>0</v>
          </cell>
          <cell r="AZ557" t="str">
            <v>FPL Fibernet</v>
          </cell>
        </row>
        <row r="558">
          <cell r="A558" t="str">
            <v>107100</v>
          </cell>
          <cell r="B558" t="str">
            <v>0312</v>
          </cell>
          <cell r="C558" t="str">
            <v>06080</v>
          </cell>
          <cell r="D558" t="str">
            <v>0ELECT</v>
          </cell>
          <cell r="E558" t="str">
            <v>312000</v>
          </cell>
          <cell r="F558" t="str">
            <v>0676</v>
          </cell>
          <cell r="G558" t="str">
            <v>11450</v>
          </cell>
          <cell r="H558" t="str">
            <v>A</v>
          </cell>
          <cell r="I558" t="str">
            <v>00000041</v>
          </cell>
          <cell r="J558">
            <v>65</v>
          </cell>
          <cell r="K558">
            <v>312</v>
          </cell>
          <cell r="L558">
            <v>6184</v>
          </cell>
          <cell r="M558">
            <v>398</v>
          </cell>
          <cell r="N558">
            <v>0</v>
          </cell>
          <cell r="O558">
            <v>1</v>
          </cell>
          <cell r="P558">
            <v>398.00099999999998</v>
          </cell>
          <cell r="Q558" t="str">
            <v>0676</v>
          </cell>
          <cell r="R558" t="str">
            <v>11450</v>
          </cell>
          <cell r="S558" t="str">
            <v>200212</v>
          </cell>
          <cell r="T558" t="str">
            <v>SA01</v>
          </cell>
          <cell r="U558">
            <v>44974.5</v>
          </cell>
          <cell r="V558" t="str">
            <v>LDB</v>
          </cell>
          <cell r="W558">
            <v>0</v>
          </cell>
          <cell r="Y558">
            <v>0</v>
          </cell>
          <cell r="Z558">
            <v>1</v>
          </cell>
          <cell r="AA558" t="str">
            <v>MS#</v>
          </cell>
          <cell r="AB558" t="str">
            <v xml:space="preserve">   998014276</v>
          </cell>
          <cell r="AC558" t="str">
            <v>BCH</v>
          </cell>
          <cell r="AD558" t="str">
            <v>012363</v>
          </cell>
          <cell r="AE558" t="str">
            <v>TML</v>
          </cell>
          <cell r="AF558" t="str">
            <v>12026</v>
          </cell>
          <cell r="AG558" t="str">
            <v>SRL</v>
          </cell>
          <cell r="AH558" t="str">
            <v>0368</v>
          </cell>
          <cell r="AI558" t="str">
            <v>DLV</v>
          </cell>
          <cell r="AJ558" t="str">
            <v>000</v>
          </cell>
          <cell r="AK558" t="str">
            <v>REL</v>
          </cell>
          <cell r="AL558" t="str">
            <v>000</v>
          </cell>
          <cell r="AM558" t="str">
            <v>LN#</v>
          </cell>
          <cell r="AO558" t="str">
            <v>UOI</v>
          </cell>
          <cell r="AP558" t="str">
            <v>EA</v>
          </cell>
          <cell r="AU558" t="str">
            <v>0</v>
          </cell>
          <cell r="AW558" t="str">
            <v>000</v>
          </cell>
          <cell r="AX558" t="str">
            <v>00</v>
          </cell>
          <cell r="AY558" t="str">
            <v>0</v>
          </cell>
          <cell r="AZ558" t="str">
            <v>FPL Fibernet</v>
          </cell>
        </row>
        <row r="559">
          <cell r="A559" t="str">
            <v>107100</v>
          </cell>
          <cell r="B559" t="str">
            <v>0312</v>
          </cell>
          <cell r="C559" t="str">
            <v>06080</v>
          </cell>
          <cell r="D559" t="str">
            <v>0ELECT</v>
          </cell>
          <cell r="E559" t="str">
            <v>312000</v>
          </cell>
          <cell r="F559" t="str">
            <v>0676</v>
          </cell>
          <cell r="G559" t="str">
            <v>11450</v>
          </cell>
          <cell r="H559" t="str">
            <v>A</v>
          </cell>
          <cell r="I559" t="str">
            <v>00000041</v>
          </cell>
          <cell r="J559">
            <v>65</v>
          </cell>
          <cell r="K559">
            <v>312</v>
          </cell>
          <cell r="L559">
            <v>6184</v>
          </cell>
          <cell r="M559">
            <v>398</v>
          </cell>
          <cell r="N559">
            <v>0</v>
          </cell>
          <cell r="O559">
            <v>1</v>
          </cell>
          <cell r="P559">
            <v>398.00099999999998</v>
          </cell>
          <cell r="Q559" t="str">
            <v>0676</v>
          </cell>
          <cell r="R559" t="str">
            <v>11450</v>
          </cell>
          <cell r="S559" t="str">
            <v>200212</v>
          </cell>
          <cell r="T559" t="str">
            <v>SA01</v>
          </cell>
          <cell r="U559">
            <v>47223</v>
          </cell>
          <cell r="V559" t="str">
            <v>LDB</v>
          </cell>
          <cell r="W559">
            <v>0</v>
          </cell>
          <cell r="Y559">
            <v>0</v>
          </cell>
          <cell r="Z559">
            <v>1</v>
          </cell>
          <cell r="AA559" t="str">
            <v>MS#</v>
          </cell>
          <cell r="AB559" t="str">
            <v xml:space="preserve">   998014279</v>
          </cell>
          <cell r="AC559" t="str">
            <v>BCH</v>
          </cell>
          <cell r="AD559" t="str">
            <v>012360</v>
          </cell>
          <cell r="AE559" t="str">
            <v>TML</v>
          </cell>
          <cell r="AF559" t="str">
            <v>12026</v>
          </cell>
          <cell r="AG559" t="str">
            <v>SRL</v>
          </cell>
          <cell r="AH559" t="str">
            <v>0368</v>
          </cell>
          <cell r="AI559" t="str">
            <v>DLV</v>
          </cell>
          <cell r="AJ559" t="str">
            <v>000</v>
          </cell>
          <cell r="AK559" t="str">
            <v>REL</v>
          </cell>
          <cell r="AL559" t="str">
            <v>000</v>
          </cell>
          <cell r="AM559" t="str">
            <v>LN#</v>
          </cell>
          <cell r="AO559" t="str">
            <v>UOI</v>
          </cell>
          <cell r="AP559" t="str">
            <v>EA</v>
          </cell>
          <cell r="AU559" t="str">
            <v>0</v>
          </cell>
          <cell r="AW559" t="str">
            <v>000</v>
          </cell>
          <cell r="AX559" t="str">
            <v>00</v>
          </cell>
          <cell r="AY559" t="str">
            <v>0</v>
          </cell>
          <cell r="AZ559" t="str">
            <v>FPL Fibernet</v>
          </cell>
        </row>
        <row r="560">
          <cell r="A560" t="str">
            <v>107100</v>
          </cell>
          <cell r="B560" t="str">
            <v>0312</v>
          </cell>
          <cell r="C560" t="str">
            <v>06080</v>
          </cell>
          <cell r="D560" t="str">
            <v>0ELECT</v>
          </cell>
          <cell r="E560" t="str">
            <v>312000</v>
          </cell>
          <cell r="F560" t="str">
            <v>0676</v>
          </cell>
          <cell r="G560" t="str">
            <v>11450</v>
          </cell>
          <cell r="H560" t="str">
            <v>A</v>
          </cell>
          <cell r="I560" t="str">
            <v>00000041</v>
          </cell>
          <cell r="J560">
            <v>65</v>
          </cell>
          <cell r="K560">
            <v>312</v>
          </cell>
          <cell r="L560">
            <v>6184</v>
          </cell>
          <cell r="M560">
            <v>398</v>
          </cell>
          <cell r="N560">
            <v>0</v>
          </cell>
          <cell r="O560">
            <v>1</v>
          </cell>
          <cell r="P560">
            <v>398.00099999999998</v>
          </cell>
          <cell r="Q560" t="str">
            <v>0676</v>
          </cell>
          <cell r="R560" t="str">
            <v>11450</v>
          </cell>
          <cell r="S560" t="str">
            <v>200212</v>
          </cell>
          <cell r="T560" t="str">
            <v>SA01</v>
          </cell>
          <cell r="U560">
            <v>47223</v>
          </cell>
          <cell r="V560" t="str">
            <v>LDB</v>
          </cell>
          <cell r="W560">
            <v>0</v>
          </cell>
          <cell r="Y560">
            <v>0</v>
          </cell>
          <cell r="Z560">
            <v>1</v>
          </cell>
          <cell r="AA560" t="str">
            <v>MS#</v>
          </cell>
          <cell r="AB560" t="str">
            <v xml:space="preserve">   998014279</v>
          </cell>
          <cell r="AC560" t="str">
            <v>BCH</v>
          </cell>
          <cell r="AD560" t="str">
            <v>012363</v>
          </cell>
          <cell r="AE560" t="str">
            <v>TML</v>
          </cell>
          <cell r="AF560" t="str">
            <v>12026</v>
          </cell>
          <cell r="AG560" t="str">
            <v>SRL</v>
          </cell>
          <cell r="AH560" t="str">
            <v>0368</v>
          </cell>
          <cell r="AI560" t="str">
            <v>DLV</v>
          </cell>
          <cell r="AJ560" t="str">
            <v>000</v>
          </cell>
          <cell r="AK560" t="str">
            <v>REL</v>
          </cell>
          <cell r="AL560" t="str">
            <v>000</v>
          </cell>
          <cell r="AM560" t="str">
            <v>LN#</v>
          </cell>
          <cell r="AO560" t="str">
            <v>UOI</v>
          </cell>
          <cell r="AP560" t="str">
            <v>EA</v>
          </cell>
          <cell r="AU560" t="str">
            <v>0</v>
          </cell>
          <cell r="AW560" t="str">
            <v>000</v>
          </cell>
          <cell r="AX560" t="str">
            <v>00</v>
          </cell>
          <cell r="AY560" t="str">
            <v>0</v>
          </cell>
          <cell r="AZ560" t="str">
            <v>FPL Fibernet</v>
          </cell>
        </row>
        <row r="561">
          <cell r="A561" t="str">
            <v>107100</v>
          </cell>
          <cell r="B561" t="str">
            <v>0312</v>
          </cell>
          <cell r="C561" t="str">
            <v>06080</v>
          </cell>
          <cell r="D561" t="str">
            <v>0ELECT</v>
          </cell>
          <cell r="E561" t="str">
            <v>312000</v>
          </cell>
          <cell r="F561" t="str">
            <v>0790</v>
          </cell>
          <cell r="G561" t="str">
            <v>65000</v>
          </cell>
          <cell r="H561" t="str">
            <v>A</v>
          </cell>
          <cell r="I561" t="str">
            <v>00000041</v>
          </cell>
          <cell r="J561">
            <v>65</v>
          </cell>
          <cell r="K561">
            <v>312</v>
          </cell>
          <cell r="L561">
            <v>6184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 t="str">
            <v>0790</v>
          </cell>
          <cell r="R561" t="str">
            <v>65000</v>
          </cell>
          <cell r="S561" t="str">
            <v>200212</v>
          </cell>
          <cell r="T561" t="str">
            <v>CA01</v>
          </cell>
          <cell r="U561">
            <v>116000</v>
          </cell>
          <cell r="V561" t="str">
            <v>LDB</v>
          </cell>
          <cell r="W561">
            <v>0</v>
          </cell>
          <cell r="Y561">
            <v>0</v>
          </cell>
          <cell r="Z561">
            <v>0</v>
          </cell>
          <cell r="AA561" t="str">
            <v>BCH</v>
          </cell>
          <cell r="AB561" t="str">
            <v>0011</v>
          </cell>
          <cell r="AC561" t="str">
            <v>WKS</v>
          </cell>
          <cell r="AE561" t="str">
            <v>JV#</v>
          </cell>
          <cell r="AF561" t="str">
            <v>1232</v>
          </cell>
          <cell r="AG561" t="str">
            <v>FRN</v>
          </cell>
          <cell r="AH561" t="str">
            <v>6184</v>
          </cell>
          <cell r="AI561" t="str">
            <v>RP#</v>
          </cell>
          <cell r="AJ561" t="str">
            <v>000</v>
          </cell>
          <cell r="AK561" t="str">
            <v>CTL</v>
          </cell>
          <cell r="AM561" t="str">
            <v>RF#</v>
          </cell>
          <cell r="AU561" t="str">
            <v>ACCRUAL OF OCT 02 CAPITAL</v>
          </cell>
          <cell r="AZ561" t="str">
            <v>FPL Fibernet</v>
          </cell>
        </row>
        <row r="562">
          <cell r="A562" t="str">
            <v>107100</v>
          </cell>
          <cell r="B562" t="str">
            <v>0312</v>
          </cell>
          <cell r="C562" t="str">
            <v>06080</v>
          </cell>
          <cell r="D562" t="str">
            <v>0ELECT</v>
          </cell>
          <cell r="E562" t="str">
            <v>312000</v>
          </cell>
          <cell r="F562" t="str">
            <v>0803</v>
          </cell>
          <cell r="G562" t="str">
            <v>36000</v>
          </cell>
          <cell r="H562" t="str">
            <v>A</v>
          </cell>
          <cell r="I562" t="str">
            <v>00000041</v>
          </cell>
          <cell r="J562">
            <v>65</v>
          </cell>
          <cell r="K562">
            <v>312</v>
          </cell>
          <cell r="L562">
            <v>6184</v>
          </cell>
          <cell r="M562">
            <v>107</v>
          </cell>
          <cell r="N562">
            <v>10</v>
          </cell>
          <cell r="O562">
            <v>0</v>
          </cell>
          <cell r="P562">
            <v>107.1</v>
          </cell>
          <cell r="Q562" t="str">
            <v>0803</v>
          </cell>
          <cell r="R562" t="str">
            <v>36000</v>
          </cell>
          <cell r="S562" t="str">
            <v>200212</v>
          </cell>
          <cell r="T562" t="str">
            <v>PY42</v>
          </cell>
          <cell r="U562">
            <v>375</v>
          </cell>
          <cell r="V562" t="str">
            <v>LDB</v>
          </cell>
          <cell r="W562">
            <v>0</v>
          </cell>
          <cell r="X562" t="str">
            <v>SHR</v>
          </cell>
          <cell r="Y562">
            <v>12</v>
          </cell>
          <cell r="Z562">
            <v>12</v>
          </cell>
          <cell r="AA562" t="str">
            <v>PYP</v>
          </cell>
          <cell r="AB562" t="str">
            <v xml:space="preserve"> 0000025</v>
          </cell>
          <cell r="AC562" t="str">
            <v>PYL</v>
          </cell>
          <cell r="AD562" t="str">
            <v>004366</v>
          </cell>
          <cell r="AE562" t="str">
            <v>EMP</v>
          </cell>
          <cell r="AF562" t="str">
            <v>70959</v>
          </cell>
          <cell r="AG562" t="str">
            <v>JUL</v>
          </cell>
          <cell r="AH562" t="str">
            <v xml:space="preserve"> 000.00</v>
          </cell>
          <cell r="AI562" t="str">
            <v>BCH</v>
          </cell>
          <cell r="AJ562" t="str">
            <v>500</v>
          </cell>
          <cell r="AK562" t="str">
            <v>CLS</v>
          </cell>
          <cell r="AL562" t="str">
            <v>R450</v>
          </cell>
          <cell r="AM562" t="str">
            <v>DTA</v>
          </cell>
          <cell r="AN562" t="str">
            <v xml:space="preserve"> 00000000000.00</v>
          </cell>
          <cell r="AO562" t="str">
            <v>DTH</v>
          </cell>
          <cell r="AP562" t="str">
            <v xml:space="preserve"> 00000000000.00</v>
          </cell>
          <cell r="AV562" t="str">
            <v>000000000</v>
          </cell>
          <cell r="AW562" t="str">
            <v>000</v>
          </cell>
          <cell r="AX562" t="str">
            <v>00</v>
          </cell>
          <cell r="AY562" t="str">
            <v>0</v>
          </cell>
          <cell r="AZ562" t="str">
            <v>FPL Fibernet</v>
          </cell>
        </row>
        <row r="563">
          <cell r="A563" t="str">
            <v>107100</v>
          </cell>
          <cell r="B563" t="str">
            <v>0312</v>
          </cell>
          <cell r="C563" t="str">
            <v>06080</v>
          </cell>
          <cell r="D563" t="str">
            <v>0ELECT</v>
          </cell>
          <cell r="E563" t="str">
            <v>312000</v>
          </cell>
          <cell r="F563" t="str">
            <v>0803</v>
          </cell>
          <cell r="G563" t="str">
            <v>36000</v>
          </cell>
          <cell r="H563" t="str">
            <v>A</v>
          </cell>
          <cell r="I563" t="str">
            <v>00000041</v>
          </cell>
          <cell r="J563">
            <v>67</v>
          </cell>
          <cell r="K563">
            <v>312</v>
          </cell>
          <cell r="L563">
            <v>6184</v>
          </cell>
          <cell r="M563">
            <v>107</v>
          </cell>
          <cell r="N563">
            <v>10</v>
          </cell>
          <cell r="O563">
            <v>0</v>
          </cell>
          <cell r="P563">
            <v>107.1</v>
          </cell>
          <cell r="Q563" t="str">
            <v>0803</v>
          </cell>
          <cell r="R563" t="str">
            <v>36000</v>
          </cell>
          <cell r="S563" t="str">
            <v>200212</v>
          </cell>
          <cell r="T563" t="str">
            <v>PY42</v>
          </cell>
          <cell r="U563">
            <v>221.13</v>
          </cell>
          <cell r="V563" t="str">
            <v>LDB</v>
          </cell>
          <cell r="W563">
            <v>0</v>
          </cell>
          <cell r="X563" t="str">
            <v>SHR</v>
          </cell>
          <cell r="Y563">
            <v>10</v>
          </cell>
          <cell r="Z563">
            <v>10</v>
          </cell>
          <cell r="AA563" t="str">
            <v>PYP</v>
          </cell>
          <cell r="AB563" t="str">
            <v xml:space="preserve"> 0000025</v>
          </cell>
          <cell r="AC563" t="str">
            <v>PYL</v>
          </cell>
          <cell r="AD563" t="str">
            <v>004340</v>
          </cell>
          <cell r="AE563" t="str">
            <v>EMP</v>
          </cell>
          <cell r="AF563" t="str">
            <v>96483</v>
          </cell>
          <cell r="AG563" t="str">
            <v>JUL</v>
          </cell>
          <cell r="AH563" t="str">
            <v xml:space="preserve"> 000.00</v>
          </cell>
          <cell r="AI563" t="str">
            <v>BCH</v>
          </cell>
          <cell r="AJ563" t="str">
            <v>500</v>
          </cell>
          <cell r="AK563" t="str">
            <v>CLS</v>
          </cell>
          <cell r="AL563" t="str">
            <v>R453</v>
          </cell>
          <cell r="AM563" t="str">
            <v>DTA</v>
          </cell>
          <cell r="AN563" t="str">
            <v xml:space="preserve"> 00000000000.00</v>
          </cell>
          <cell r="AO563" t="str">
            <v>DTH</v>
          </cell>
          <cell r="AP563" t="str">
            <v xml:space="preserve"> 00000000000.00</v>
          </cell>
          <cell r="AV563" t="str">
            <v>000000000</v>
          </cell>
          <cell r="AW563" t="str">
            <v>000</v>
          </cell>
          <cell r="AX563" t="str">
            <v>00</v>
          </cell>
          <cell r="AY563" t="str">
            <v>0</v>
          </cell>
          <cell r="AZ563" t="str">
            <v>FPL Fibernet</v>
          </cell>
        </row>
        <row r="564">
          <cell r="A564" t="str">
            <v>107100</v>
          </cell>
          <cell r="B564" t="str">
            <v>0312</v>
          </cell>
          <cell r="C564" t="str">
            <v>06080</v>
          </cell>
          <cell r="D564" t="str">
            <v>0ELECT</v>
          </cell>
          <cell r="E564" t="str">
            <v>312000</v>
          </cell>
          <cell r="F564" t="str">
            <v>0812</v>
          </cell>
          <cell r="G564" t="str">
            <v>51450</v>
          </cell>
          <cell r="H564" t="str">
            <v>A</v>
          </cell>
          <cell r="I564" t="str">
            <v>00000041</v>
          </cell>
          <cell r="J564">
            <v>67</v>
          </cell>
          <cell r="K564">
            <v>312</v>
          </cell>
          <cell r="L564">
            <v>6184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 t="str">
            <v>0812</v>
          </cell>
          <cell r="R564" t="str">
            <v>51450</v>
          </cell>
          <cell r="S564" t="str">
            <v>200212</v>
          </cell>
          <cell r="T564" t="str">
            <v>SA01</v>
          </cell>
          <cell r="U564">
            <v>5982.62</v>
          </cell>
          <cell r="W564">
            <v>0</v>
          </cell>
          <cell r="Y564">
            <v>0</v>
          </cell>
          <cell r="Z564">
            <v>1</v>
          </cell>
          <cell r="AA564" t="str">
            <v>BCH</v>
          </cell>
          <cell r="AB564" t="str">
            <v>450002339</v>
          </cell>
          <cell r="AC564" t="str">
            <v>PO#</v>
          </cell>
          <cell r="AD564" t="str">
            <v>4500021286</v>
          </cell>
          <cell r="AE564" t="str">
            <v>S/R</v>
          </cell>
          <cell r="AF564" t="str">
            <v>NET</v>
          </cell>
          <cell r="AI564" t="str">
            <v>PYN</v>
          </cell>
          <cell r="AJ564" t="str">
            <v>BELLSOUTH TELECOMMUNICATI</v>
          </cell>
          <cell r="AK564" t="str">
            <v>VND</v>
          </cell>
          <cell r="AL564" t="str">
            <v>580436120</v>
          </cell>
          <cell r="AM564" t="str">
            <v>FAC</v>
          </cell>
          <cell r="AN564" t="str">
            <v>000</v>
          </cell>
          <cell r="AQ564" t="str">
            <v>NVD</v>
          </cell>
          <cell r="AR564" t="str">
            <v>2002-12-</v>
          </cell>
          <cell r="AU564" t="str">
            <v>305 C01-0701 701    BELLSOUTH TELECOMMUN5000003504</v>
          </cell>
          <cell r="AV564" t="str">
            <v>WF-BATCH</v>
          </cell>
          <cell r="AW564" t="str">
            <v>000</v>
          </cell>
          <cell r="AX564" t="str">
            <v>00</v>
          </cell>
          <cell r="AY564" t="str">
            <v>0</v>
          </cell>
          <cell r="AZ564" t="str">
            <v>FPL Fibernet</v>
          </cell>
        </row>
        <row r="565">
          <cell r="A565" t="str">
            <v>107100</v>
          </cell>
          <cell r="B565" t="str">
            <v>0312</v>
          </cell>
          <cell r="C565" t="str">
            <v>06080</v>
          </cell>
          <cell r="D565" t="str">
            <v>0FIBER</v>
          </cell>
          <cell r="E565" t="str">
            <v>312000</v>
          </cell>
          <cell r="F565" t="str">
            <v>0803</v>
          </cell>
          <cell r="G565" t="str">
            <v>36000</v>
          </cell>
          <cell r="H565" t="str">
            <v>A</v>
          </cell>
          <cell r="I565" t="str">
            <v>00000041</v>
          </cell>
          <cell r="J565">
            <v>60</v>
          </cell>
          <cell r="K565">
            <v>312</v>
          </cell>
          <cell r="L565">
            <v>6184</v>
          </cell>
          <cell r="M565">
            <v>107</v>
          </cell>
          <cell r="N565">
            <v>10</v>
          </cell>
          <cell r="O565">
            <v>0</v>
          </cell>
          <cell r="P565">
            <v>107.1</v>
          </cell>
          <cell r="Q565" t="str">
            <v>0803</v>
          </cell>
          <cell r="R565" t="str">
            <v>36000</v>
          </cell>
          <cell r="S565" t="str">
            <v>200212</v>
          </cell>
          <cell r="T565" t="str">
            <v>PY42</v>
          </cell>
          <cell r="U565">
            <v>73.08</v>
          </cell>
          <cell r="V565" t="str">
            <v>LDB</v>
          </cell>
          <cell r="W565">
            <v>0</v>
          </cell>
          <cell r="X565" t="str">
            <v>SHR</v>
          </cell>
          <cell r="Y565">
            <v>2</v>
          </cell>
          <cell r="Z565">
            <v>2</v>
          </cell>
          <cell r="AA565" t="str">
            <v>PYP</v>
          </cell>
          <cell r="AB565" t="str">
            <v xml:space="preserve"> 0000026</v>
          </cell>
          <cell r="AC565" t="str">
            <v>PYL</v>
          </cell>
          <cell r="AD565" t="str">
            <v>004382</v>
          </cell>
          <cell r="AE565" t="str">
            <v>EMP</v>
          </cell>
          <cell r="AF565" t="str">
            <v>90017</v>
          </cell>
          <cell r="AG565" t="str">
            <v>JUL</v>
          </cell>
          <cell r="AH565" t="str">
            <v xml:space="preserve"> 000.00</v>
          </cell>
          <cell r="AI565" t="str">
            <v>BCH</v>
          </cell>
          <cell r="AJ565" t="str">
            <v>500</v>
          </cell>
          <cell r="AK565" t="str">
            <v>CLS</v>
          </cell>
          <cell r="AL565" t="str">
            <v>R449</v>
          </cell>
          <cell r="AM565" t="str">
            <v>DTA</v>
          </cell>
          <cell r="AN565" t="str">
            <v xml:space="preserve"> 00000000000.00</v>
          </cell>
          <cell r="AO565" t="str">
            <v>DTH</v>
          </cell>
          <cell r="AP565" t="str">
            <v xml:space="preserve"> 00000000000.00</v>
          </cell>
          <cell r="AV565" t="str">
            <v>000000000</v>
          </cell>
          <cell r="AW565" t="str">
            <v>000</v>
          </cell>
          <cell r="AX565" t="str">
            <v>00</v>
          </cell>
          <cell r="AY565" t="str">
            <v>0</v>
          </cell>
          <cell r="AZ565" t="str">
            <v>FPL Fibernet</v>
          </cell>
        </row>
        <row r="566">
          <cell r="A566" t="str">
            <v>107100</v>
          </cell>
          <cell r="B566" t="str">
            <v>0312</v>
          </cell>
          <cell r="C566" t="str">
            <v>06080</v>
          </cell>
          <cell r="D566" t="str">
            <v>0FIBER</v>
          </cell>
          <cell r="E566" t="str">
            <v>312000</v>
          </cell>
          <cell r="F566" t="str">
            <v>0803</v>
          </cell>
          <cell r="G566" t="str">
            <v>36000</v>
          </cell>
          <cell r="H566" t="str">
            <v>A</v>
          </cell>
          <cell r="I566" t="str">
            <v>00000041</v>
          </cell>
          <cell r="J566">
            <v>60</v>
          </cell>
          <cell r="K566">
            <v>312</v>
          </cell>
          <cell r="L566">
            <v>6184</v>
          </cell>
          <cell r="M566">
            <v>107</v>
          </cell>
          <cell r="N566">
            <v>10</v>
          </cell>
          <cell r="O566">
            <v>0</v>
          </cell>
          <cell r="P566">
            <v>107.1</v>
          </cell>
          <cell r="Q566" t="str">
            <v>0803</v>
          </cell>
          <cell r="R566" t="str">
            <v>36000</v>
          </cell>
          <cell r="S566" t="str">
            <v>200212</v>
          </cell>
          <cell r="T566" t="str">
            <v>PY42</v>
          </cell>
          <cell r="U566">
            <v>124.61</v>
          </cell>
          <cell r="V566" t="str">
            <v>LDB</v>
          </cell>
          <cell r="W566">
            <v>0</v>
          </cell>
          <cell r="X566" t="str">
            <v>SHR</v>
          </cell>
          <cell r="Y566">
            <v>3</v>
          </cell>
          <cell r="Z566">
            <v>3</v>
          </cell>
          <cell r="AA566" t="str">
            <v>PYP</v>
          </cell>
          <cell r="AB566" t="str">
            <v xml:space="preserve"> 0000001</v>
          </cell>
          <cell r="AC566" t="str">
            <v>PYL</v>
          </cell>
          <cell r="AD566" t="str">
            <v>003054</v>
          </cell>
          <cell r="AE566" t="str">
            <v>EMP</v>
          </cell>
          <cell r="AF566" t="str">
            <v>16244</v>
          </cell>
          <cell r="AG566" t="str">
            <v>JUL</v>
          </cell>
          <cell r="AH566" t="str">
            <v xml:space="preserve"> 000.00</v>
          </cell>
          <cell r="AI566" t="str">
            <v>BCH</v>
          </cell>
          <cell r="AJ566" t="str">
            <v>500</v>
          </cell>
          <cell r="AK566" t="str">
            <v>CLS</v>
          </cell>
          <cell r="AL566" t="str">
            <v>R513</v>
          </cell>
          <cell r="AM566" t="str">
            <v>DTA</v>
          </cell>
          <cell r="AN566" t="str">
            <v xml:space="preserve"> 00000000000.00</v>
          </cell>
          <cell r="AO566" t="str">
            <v>DTH</v>
          </cell>
          <cell r="AP566" t="str">
            <v xml:space="preserve"> 00000000000.00</v>
          </cell>
          <cell r="AV566" t="str">
            <v>000000000</v>
          </cell>
          <cell r="AW566" t="str">
            <v>000</v>
          </cell>
          <cell r="AX566" t="str">
            <v>00</v>
          </cell>
          <cell r="AY566" t="str">
            <v>0</v>
          </cell>
          <cell r="AZ566" t="str">
            <v>FPL Fibernet</v>
          </cell>
        </row>
        <row r="567">
          <cell r="A567" t="str">
            <v>107100</v>
          </cell>
          <cell r="B567" t="str">
            <v>0312</v>
          </cell>
          <cell r="C567" t="str">
            <v>06080</v>
          </cell>
          <cell r="D567" t="str">
            <v>0FIBER</v>
          </cell>
          <cell r="E567" t="str">
            <v>312000</v>
          </cell>
          <cell r="F567" t="str">
            <v>0803</v>
          </cell>
          <cell r="G567" t="str">
            <v>36000</v>
          </cell>
          <cell r="H567" t="str">
            <v>A</v>
          </cell>
          <cell r="I567" t="str">
            <v>00000041</v>
          </cell>
          <cell r="J567">
            <v>60</v>
          </cell>
          <cell r="K567">
            <v>312</v>
          </cell>
          <cell r="L567">
            <v>6184</v>
          </cell>
          <cell r="M567">
            <v>107</v>
          </cell>
          <cell r="N567">
            <v>10</v>
          </cell>
          <cell r="O567">
            <v>0</v>
          </cell>
          <cell r="P567">
            <v>107.1</v>
          </cell>
          <cell r="Q567" t="str">
            <v>0803</v>
          </cell>
          <cell r="R567" t="str">
            <v>36000</v>
          </cell>
          <cell r="S567" t="str">
            <v>200212</v>
          </cell>
          <cell r="T567" t="str">
            <v>PY42</v>
          </cell>
          <cell r="U567">
            <v>146.15</v>
          </cell>
          <cell r="V567" t="str">
            <v>LDB</v>
          </cell>
          <cell r="W567">
            <v>0</v>
          </cell>
          <cell r="X567" t="str">
            <v>SHR</v>
          </cell>
          <cell r="Y567">
            <v>4</v>
          </cell>
          <cell r="Z567">
            <v>4</v>
          </cell>
          <cell r="AA567" t="str">
            <v>PYP</v>
          </cell>
          <cell r="AB567" t="str">
            <v xml:space="preserve"> 0000025</v>
          </cell>
          <cell r="AC567" t="str">
            <v>PYL</v>
          </cell>
          <cell r="AD567" t="str">
            <v>004382</v>
          </cell>
          <cell r="AE567" t="str">
            <v>EMP</v>
          </cell>
          <cell r="AF567" t="str">
            <v>90017</v>
          </cell>
          <cell r="AG567" t="str">
            <v>JUL</v>
          </cell>
          <cell r="AH567" t="str">
            <v xml:space="preserve"> 000.00</v>
          </cell>
          <cell r="AI567" t="str">
            <v>BCH</v>
          </cell>
          <cell r="AJ567" t="str">
            <v>500</v>
          </cell>
          <cell r="AK567" t="str">
            <v>CLS</v>
          </cell>
          <cell r="AL567" t="str">
            <v>R449</v>
          </cell>
          <cell r="AM567" t="str">
            <v>DTA</v>
          </cell>
          <cell r="AN567" t="str">
            <v xml:space="preserve"> 00000000000.00</v>
          </cell>
          <cell r="AO567" t="str">
            <v>DTH</v>
          </cell>
          <cell r="AP567" t="str">
            <v xml:space="preserve"> 00000000000.00</v>
          </cell>
          <cell r="AV567" t="str">
            <v>000000000</v>
          </cell>
          <cell r="AW567" t="str">
            <v>000</v>
          </cell>
          <cell r="AX567" t="str">
            <v>00</v>
          </cell>
          <cell r="AY567" t="str">
            <v>0</v>
          </cell>
          <cell r="AZ567" t="str">
            <v>FPL Fibernet</v>
          </cell>
        </row>
        <row r="568">
          <cell r="A568" t="str">
            <v>107100</v>
          </cell>
          <cell r="B568" t="str">
            <v>0312</v>
          </cell>
          <cell r="C568" t="str">
            <v>06080</v>
          </cell>
          <cell r="D568" t="str">
            <v>0FIBER</v>
          </cell>
          <cell r="E568" t="str">
            <v>312000</v>
          </cell>
          <cell r="F568" t="str">
            <v>0803</v>
          </cell>
          <cell r="G568" t="str">
            <v>36000</v>
          </cell>
          <cell r="H568" t="str">
            <v>A</v>
          </cell>
          <cell r="I568" t="str">
            <v>00000041</v>
          </cell>
          <cell r="J568">
            <v>60</v>
          </cell>
          <cell r="K568">
            <v>312</v>
          </cell>
          <cell r="L568">
            <v>6184</v>
          </cell>
          <cell r="M568">
            <v>107</v>
          </cell>
          <cell r="N568">
            <v>10</v>
          </cell>
          <cell r="O568">
            <v>0</v>
          </cell>
          <cell r="P568">
            <v>107.1</v>
          </cell>
          <cell r="Q568" t="str">
            <v>0803</v>
          </cell>
          <cell r="R568" t="str">
            <v>36000</v>
          </cell>
          <cell r="S568" t="str">
            <v>200212</v>
          </cell>
          <cell r="T568" t="str">
            <v>PY42</v>
          </cell>
          <cell r="U568">
            <v>328.3</v>
          </cell>
          <cell r="V568" t="str">
            <v>LDB</v>
          </cell>
          <cell r="W568">
            <v>0</v>
          </cell>
          <cell r="X568" t="str">
            <v>SHR</v>
          </cell>
          <cell r="Y568">
            <v>8</v>
          </cell>
          <cell r="Z568">
            <v>8</v>
          </cell>
          <cell r="AA568" t="str">
            <v>PYP</v>
          </cell>
          <cell r="AB568" t="str">
            <v xml:space="preserve"> 0000001</v>
          </cell>
          <cell r="AC568" t="str">
            <v>PYL</v>
          </cell>
          <cell r="AD568" t="str">
            <v>004399</v>
          </cell>
          <cell r="AE568" t="str">
            <v>EMP</v>
          </cell>
          <cell r="AF568" t="str">
            <v>35412</v>
          </cell>
          <cell r="AG568" t="str">
            <v>JUL</v>
          </cell>
          <cell r="AH568" t="str">
            <v xml:space="preserve"> 000.00</v>
          </cell>
          <cell r="AI568" t="str">
            <v>BCH</v>
          </cell>
          <cell r="AJ568" t="str">
            <v>500</v>
          </cell>
          <cell r="AK568" t="str">
            <v>CLS</v>
          </cell>
          <cell r="AL568" t="str">
            <v>R436</v>
          </cell>
          <cell r="AM568" t="str">
            <v>DTA</v>
          </cell>
          <cell r="AN568" t="str">
            <v xml:space="preserve"> 00000000000.00</v>
          </cell>
          <cell r="AO568" t="str">
            <v>DTH</v>
          </cell>
          <cell r="AP568" t="str">
            <v xml:space="preserve"> 00000000000.00</v>
          </cell>
          <cell r="AV568" t="str">
            <v>000000000</v>
          </cell>
          <cell r="AW568" t="str">
            <v>000</v>
          </cell>
          <cell r="AX568" t="str">
            <v>00</v>
          </cell>
          <cell r="AY568" t="str">
            <v>0</v>
          </cell>
          <cell r="AZ568" t="str">
            <v>FPL Fibernet</v>
          </cell>
        </row>
        <row r="569">
          <cell r="A569" t="str">
            <v>107100</v>
          </cell>
          <cell r="B569" t="str">
            <v>0312</v>
          </cell>
          <cell r="C569" t="str">
            <v>06080</v>
          </cell>
          <cell r="D569" t="str">
            <v>0FIBER</v>
          </cell>
          <cell r="E569" t="str">
            <v>312000</v>
          </cell>
          <cell r="F569" t="str">
            <v>0803</v>
          </cell>
          <cell r="G569" t="str">
            <v>36000</v>
          </cell>
          <cell r="H569" t="str">
            <v>A</v>
          </cell>
          <cell r="I569" t="str">
            <v>00000041</v>
          </cell>
          <cell r="J569">
            <v>60</v>
          </cell>
          <cell r="K569">
            <v>312</v>
          </cell>
          <cell r="L569">
            <v>6184</v>
          </cell>
          <cell r="M569">
            <v>107</v>
          </cell>
          <cell r="N569">
            <v>10</v>
          </cell>
          <cell r="O569">
            <v>0</v>
          </cell>
          <cell r="P569">
            <v>107.1</v>
          </cell>
          <cell r="Q569" t="str">
            <v>0803</v>
          </cell>
          <cell r="R569" t="str">
            <v>36000</v>
          </cell>
          <cell r="S569" t="str">
            <v>200212</v>
          </cell>
          <cell r="T569" t="str">
            <v>PY42</v>
          </cell>
          <cell r="U569">
            <v>328.3</v>
          </cell>
          <cell r="V569" t="str">
            <v>LDB</v>
          </cell>
          <cell r="W569">
            <v>0</v>
          </cell>
          <cell r="X569" t="str">
            <v>SHR</v>
          </cell>
          <cell r="Y569">
            <v>8</v>
          </cell>
          <cell r="Z569">
            <v>8</v>
          </cell>
          <cell r="AA569" t="str">
            <v>PYP</v>
          </cell>
          <cell r="AB569" t="str">
            <v xml:space="preserve"> 0000026</v>
          </cell>
          <cell r="AC569" t="str">
            <v>PYL</v>
          </cell>
          <cell r="AD569" t="str">
            <v>004399</v>
          </cell>
          <cell r="AE569" t="str">
            <v>EMP</v>
          </cell>
          <cell r="AF569" t="str">
            <v>35412</v>
          </cell>
          <cell r="AG569" t="str">
            <v>JUL</v>
          </cell>
          <cell r="AH569" t="str">
            <v xml:space="preserve"> 000.00</v>
          </cell>
          <cell r="AI569" t="str">
            <v>BCH</v>
          </cell>
          <cell r="AJ569" t="str">
            <v>500</v>
          </cell>
          <cell r="AK569" t="str">
            <v>CLS</v>
          </cell>
          <cell r="AL569" t="str">
            <v>R436</v>
          </cell>
          <cell r="AM569" t="str">
            <v>DTA</v>
          </cell>
          <cell r="AN569" t="str">
            <v xml:space="preserve"> 00000000000.00</v>
          </cell>
          <cell r="AO569" t="str">
            <v>DTH</v>
          </cell>
          <cell r="AP569" t="str">
            <v xml:space="preserve"> 00000000000.00</v>
          </cell>
          <cell r="AV569" t="str">
            <v>000000000</v>
          </cell>
          <cell r="AW569" t="str">
            <v>000</v>
          </cell>
          <cell r="AX569" t="str">
            <v>00</v>
          </cell>
          <cell r="AY569" t="str">
            <v>0</v>
          </cell>
          <cell r="AZ569" t="str">
            <v>FPL Fibernet</v>
          </cell>
        </row>
        <row r="570">
          <cell r="A570" t="str">
            <v>107100</v>
          </cell>
          <cell r="B570" t="str">
            <v>0312</v>
          </cell>
          <cell r="C570" t="str">
            <v>06080</v>
          </cell>
          <cell r="D570" t="str">
            <v>0FIBER</v>
          </cell>
          <cell r="E570" t="str">
            <v>312000</v>
          </cell>
          <cell r="F570" t="str">
            <v>0803</v>
          </cell>
          <cell r="G570" t="str">
            <v>36000</v>
          </cell>
          <cell r="H570" t="str">
            <v>A</v>
          </cell>
          <cell r="I570" t="str">
            <v>00000041</v>
          </cell>
          <cell r="J570">
            <v>60</v>
          </cell>
          <cell r="K570">
            <v>312</v>
          </cell>
          <cell r="L570">
            <v>6184</v>
          </cell>
          <cell r="M570">
            <v>107</v>
          </cell>
          <cell r="N570">
            <v>10</v>
          </cell>
          <cell r="O570">
            <v>0</v>
          </cell>
          <cell r="P570">
            <v>107.1</v>
          </cell>
          <cell r="Q570" t="str">
            <v>0803</v>
          </cell>
          <cell r="R570" t="str">
            <v>36000</v>
          </cell>
          <cell r="S570" t="str">
            <v>200212</v>
          </cell>
          <cell r="T570" t="str">
            <v>PY42</v>
          </cell>
          <cell r="U570">
            <v>332.3</v>
          </cell>
          <cell r="V570" t="str">
            <v>LDB</v>
          </cell>
          <cell r="W570">
            <v>0</v>
          </cell>
          <cell r="X570" t="str">
            <v>SHR</v>
          </cell>
          <cell r="Y570">
            <v>8</v>
          </cell>
          <cell r="Z570">
            <v>8</v>
          </cell>
          <cell r="AA570" t="str">
            <v>PYP</v>
          </cell>
          <cell r="AB570" t="str">
            <v xml:space="preserve"> 0000026</v>
          </cell>
          <cell r="AC570" t="str">
            <v>PYL</v>
          </cell>
          <cell r="AD570" t="str">
            <v>003054</v>
          </cell>
          <cell r="AE570" t="str">
            <v>EMP</v>
          </cell>
          <cell r="AF570" t="str">
            <v>16244</v>
          </cell>
          <cell r="AG570" t="str">
            <v>JUL</v>
          </cell>
          <cell r="AH570" t="str">
            <v xml:space="preserve"> 000.00</v>
          </cell>
          <cell r="AI570" t="str">
            <v>BCH</v>
          </cell>
          <cell r="AJ570" t="str">
            <v>500</v>
          </cell>
          <cell r="AK570" t="str">
            <v>CLS</v>
          </cell>
          <cell r="AL570" t="str">
            <v>R513</v>
          </cell>
          <cell r="AM570" t="str">
            <v>DTA</v>
          </cell>
          <cell r="AN570" t="str">
            <v xml:space="preserve"> 00000000000.00</v>
          </cell>
          <cell r="AO570" t="str">
            <v>DTH</v>
          </cell>
          <cell r="AP570" t="str">
            <v xml:space="preserve"> 00000000000.00</v>
          </cell>
          <cell r="AV570" t="str">
            <v>000000000</v>
          </cell>
          <cell r="AW570" t="str">
            <v>000</v>
          </cell>
          <cell r="AX570" t="str">
            <v>00</v>
          </cell>
          <cell r="AY570" t="str">
            <v>0</v>
          </cell>
          <cell r="AZ570" t="str">
            <v>FPL Fibernet</v>
          </cell>
        </row>
        <row r="571">
          <cell r="A571" t="str">
            <v>107100</v>
          </cell>
          <cell r="B571" t="str">
            <v>0385</v>
          </cell>
          <cell r="C571" t="str">
            <v>06080</v>
          </cell>
          <cell r="D571" t="str">
            <v>0FIBER</v>
          </cell>
          <cell r="E571" t="str">
            <v>385000</v>
          </cell>
          <cell r="F571" t="str">
            <v>0803</v>
          </cell>
          <cell r="G571" t="str">
            <v>36000</v>
          </cell>
          <cell r="H571" t="str">
            <v>A</v>
          </cell>
          <cell r="I571" t="str">
            <v>00000041</v>
          </cell>
          <cell r="J571">
            <v>60</v>
          </cell>
          <cell r="K571">
            <v>385</v>
          </cell>
          <cell r="L571">
            <v>6184</v>
          </cell>
          <cell r="M571">
            <v>107</v>
          </cell>
          <cell r="N571">
            <v>10</v>
          </cell>
          <cell r="O571">
            <v>0</v>
          </cell>
          <cell r="P571">
            <v>107.1</v>
          </cell>
          <cell r="Q571" t="str">
            <v>0803</v>
          </cell>
          <cell r="R571" t="str">
            <v>36000</v>
          </cell>
          <cell r="S571" t="str">
            <v>200212</v>
          </cell>
          <cell r="T571" t="str">
            <v>PY42</v>
          </cell>
          <cell r="U571">
            <v>328.3</v>
          </cell>
          <cell r="V571" t="str">
            <v>LDB</v>
          </cell>
          <cell r="W571">
            <v>0</v>
          </cell>
          <cell r="X571" t="str">
            <v>SHR</v>
          </cell>
          <cell r="Y571">
            <v>8</v>
          </cell>
          <cell r="Z571">
            <v>8</v>
          </cell>
          <cell r="AA571" t="str">
            <v>PYP</v>
          </cell>
          <cell r="AB571" t="str">
            <v xml:space="preserve"> 0000025</v>
          </cell>
          <cell r="AC571" t="str">
            <v>PYL</v>
          </cell>
          <cell r="AD571" t="str">
            <v>004399</v>
          </cell>
          <cell r="AE571" t="str">
            <v>EMP</v>
          </cell>
          <cell r="AF571" t="str">
            <v>35412</v>
          </cell>
          <cell r="AG571" t="str">
            <v>JUL</v>
          </cell>
          <cell r="AH571" t="str">
            <v xml:space="preserve"> 000.00</v>
          </cell>
          <cell r="AI571" t="str">
            <v>BCH</v>
          </cell>
          <cell r="AJ571" t="str">
            <v>500</v>
          </cell>
          <cell r="AK571" t="str">
            <v>CLS</v>
          </cell>
          <cell r="AL571" t="str">
            <v>R436</v>
          </cell>
          <cell r="AM571" t="str">
            <v>DTA</v>
          </cell>
          <cell r="AN571" t="str">
            <v xml:space="preserve"> 00000000000.00</v>
          </cell>
          <cell r="AO571" t="str">
            <v>DTH</v>
          </cell>
          <cell r="AP571" t="str">
            <v xml:space="preserve"> 00000000000.00</v>
          </cell>
          <cell r="AV571" t="str">
            <v>000000000</v>
          </cell>
          <cell r="AW571" t="str">
            <v>000</v>
          </cell>
          <cell r="AX571" t="str">
            <v>00</v>
          </cell>
          <cell r="AY571" t="str">
            <v>0</v>
          </cell>
          <cell r="AZ571" t="str">
            <v>FPL Fibernet</v>
          </cell>
        </row>
        <row r="572">
          <cell r="A572" t="str">
            <v>107100</v>
          </cell>
          <cell r="B572" t="str">
            <v>0385</v>
          </cell>
          <cell r="C572" t="str">
            <v>06080</v>
          </cell>
          <cell r="D572" t="str">
            <v>0FIBER</v>
          </cell>
          <cell r="E572" t="str">
            <v>385000</v>
          </cell>
          <cell r="F572" t="str">
            <v>0803</v>
          </cell>
          <cell r="G572" t="str">
            <v>36000</v>
          </cell>
          <cell r="H572" t="str">
            <v>A</v>
          </cell>
          <cell r="I572" t="str">
            <v>00000041</v>
          </cell>
          <cell r="J572">
            <v>60</v>
          </cell>
          <cell r="K572">
            <v>385</v>
          </cell>
          <cell r="L572">
            <v>6184</v>
          </cell>
          <cell r="M572">
            <v>107</v>
          </cell>
          <cell r="N572">
            <v>10</v>
          </cell>
          <cell r="O572">
            <v>0</v>
          </cell>
          <cell r="P572">
            <v>107.1</v>
          </cell>
          <cell r="Q572" t="str">
            <v>0803</v>
          </cell>
          <cell r="R572" t="str">
            <v>36000</v>
          </cell>
          <cell r="S572" t="str">
            <v>200212</v>
          </cell>
          <cell r="T572" t="str">
            <v>PY42</v>
          </cell>
          <cell r="U572">
            <v>473.1</v>
          </cell>
          <cell r="V572" t="str">
            <v>LDB</v>
          </cell>
          <cell r="W572">
            <v>0</v>
          </cell>
          <cell r="X572" t="str">
            <v>SHR</v>
          </cell>
          <cell r="Y572">
            <v>12</v>
          </cell>
          <cell r="Z572">
            <v>12</v>
          </cell>
          <cell r="AA572" t="str">
            <v>PYP</v>
          </cell>
          <cell r="AB572" t="str">
            <v xml:space="preserve"> 0000025</v>
          </cell>
          <cell r="AC572" t="str">
            <v>PYL</v>
          </cell>
          <cell r="AD572" t="str">
            <v>004367</v>
          </cell>
          <cell r="AE572" t="str">
            <v>EMP</v>
          </cell>
          <cell r="AF572" t="str">
            <v>49315</v>
          </cell>
          <cell r="AG572" t="str">
            <v>JUL</v>
          </cell>
          <cell r="AH572" t="str">
            <v xml:space="preserve"> 000.00</v>
          </cell>
          <cell r="AI572" t="str">
            <v>BCH</v>
          </cell>
          <cell r="AJ572" t="str">
            <v>500</v>
          </cell>
          <cell r="AK572" t="str">
            <v>CLS</v>
          </cell>
          <cell r="AL572" t="str">
            <v>R234</v>
          </cell>
          <cell r="AM572" t="str">
            <v>DTA</v>
          </cell>
          <cell r="AN572" t="str">
            <v xml:space="preserve"> 00000000000.00</v>
          </cell>
          <cell r="AO572" t="str">
            <v>DTH</v>
          </cell>
          <cell r="AP572" t="str">
            <v xml:space="preserve"> 00000000000.00</v>
          </cell>
          <cell r="AV572" t="str">
            <v>000000000</v>
          </cell>
          <cell r="AW572" t="str">
            <v>000</v>
          </cell>
          <cell r="AX572" t="str">
            <v>00</v>
          </cell>
          <cell r="AY572" t="str">
            <v>0</v>
          </cell>
          <cell r="AZ572" t="str">
            <v>FPL Fibernet</v>
          </cell>
        </row>
        <row r="573">
          <cell r="A573" t="str">
            <v>107100</v>
          </cell>
          <cell r="B573" t="str">
            <v>0385</v>
          </cell>
          <cell r="C573" t="str">
            <v>06080</v>
          </cell>
          <cell r="D573" t="str">
            <v>0FIBER</v>
          </cell>
          <cell r="E573" t="str">
            <v>385000</v>
          </cell>
          <cell r="F573" t="str">
            <v>0803</v>
          </cell>
          <cell r="G573" t="str">
            <v>36000</v>
          </cell>
          <cell r="H573" t="str">
            <v>A</v>
          </cell>
          <cell r="I573" t="str">
            <v>00000041</v>
          </cell>
          <cell r="J573">
            <v>60</v>
          </cell>
          <cell r="K573">
            <v>385</v>
          </cell>
          <cell r="L573">
            <v>6184</v>
          </cell>
          <cell r="M573">
            <v>107</v>
          </cell>
          <cell r="N573">
            <v>10</v>
          </cell>
          <cell r="O573">
            <v>0</v>
          </cell>
          <cell r="P573">
            <v>107.1</v>
          </cell>
          <cell r="Q573" t="str">
            <v>0803</v>
          </cell>
          <cell r="R573" t="str">
            <v>36000</v>
          </cell>
          <cell r="S573" t="str">
            <v>200212</v>
          </cell>
          <cell r="T573" t="str">
            <v>PY42</v>
          </cell>
          <cell r="U573">
            <v>473.1</v>
          </cell>
          <cell r="V573" t="str">
            <v>LDB</v>
          </cell>
          <cell r="W573">
            <v>0</v>
          </cell>
          <cell r="X573" t="str">
            <v>SHR</v>
          </cell>
          <cell r="Y573">
            <v>12</v>
          </cell>
          <cell r="Z573">
            <v>12</v>
          </cell>
          <cell r="AA573" t="str">
            <v>PYP</v>
          </cell>
          <cell r="AB573" t="str">
            <v xml:space="preserve"> 0000026</v>
          </cell>
          <cell r="AC573" t="str">
            <v>PYL</v>
          </cell>
          <cell r="AD573" t="str">
            <v>004367</v>
          </cell>
          <cell r="AE573" t="str">
            <v>EMP</v>
          </cell>
          <cell r="AF573" t="str">
            <v>49315</v>
          </cell>
          <cell r="AG573" t="str">
            <v>JUL</v>
          </cell>
          <cell r="AH573" t="str">
            <v xml:space="preserve"> 000.00</v>
          </cell>
          <cell r="AI573" t="str">
            <v>BCH</v>
          </cell>
          <cell r="AJ573" t="str">
            <v>500</v>
          </cell>
          <cell r="AK573" t="str">
            <v>CLS</v>
          </cell>
          <cell r="AL573" t="str">
            <v>R234</v>
          </cell>
          <cell r="AM573" t="str">
            <v>DTA</v>
          </cell>
          <cell r="AN573" t="str">
            <v xml:space="preserve"> 00000000000.00</v>
          </cell>
          <cell r="AO573" t="str">
            <v>DTH</v>
          </cell>
          <cell r="AP573" t="str">
            <v xml:space="preserve"> 00000000000.00</v>
          </cell>
          <cell r="AV573" t="str">
            <v>000000000</v>
          </cell>
          <cell r="AW573" t="str">
            <v>000</v>
          </cell>
          <cell r="AX573" t="str">
            <v>00</v>
          </cell>
          <cell r="AY573" t="str">
            <v>0</v>
          </cell>
          <cell r="AZ573" t="str">
            <v>FPL Fibernet</v>
          </cell>
        </row>
        <row r="574">
          <cell r="A574" t="str">
            <v>107100</v>
          </cell>
          <cell r="B574" t="str">
            <v>0312</v>
          </cell>
          <cell r="C574" t="str">
            <v>06080</v>
          </cell>
          <cell r="D574" t="str">
            <v>0FIBER</v>
          </cell>
          <cell r="E574" t="str">
            <v>312000</v>
          </cell>
          <cell r="F574" t="str">
            <v>0790</v>
          </cell>
          <cell r="G574" t="str">
            <v>65000</v>
          </cell>
          <cell r="H574" t="str">
            <v>A</v>
          </cell>
          <cell r="I574" t="str">
            <v>00000041</v>
          </cell>
          <cell r="J574">
            <v>63</v>
          </cell>
          <cell r="K574">
            <v>312</v>
          </cell>
          <cell r="L574">
            <v>6185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 t="str">
            <v>0790</v>
          </cell>
          <cell r="R574" t="str">
            <v>65000</v>
          </cell>
          <cell r="S574" t="str">
            <v>200212</v>
          </cell>
          <cell r="T574" t="str">
            <v>CA01</v>
          </cell>
          <cell r="U574">
            <v>130000</v>
          </cell>
          <cell r="V574" t="str">
            <v>LDB</v>
          </cell>
          <cell r="W574">
            <v>0</v>
          </cell>
          <cell r="Y574">
            <v>0</v>
          </cell>
          <cell r="Z574">
            <v>0</v>
          </cell>
          <cell r="AA574" t="str">
            <v>BCH</v>
          </cell>
          <cell r="AB574" t="str">
            <v>0011</v>
          </cell>
          <cell r="AC574" t="str">
            <v>WKS</v>
          </cell>
          <cell r="AE574" t="str">
            <v>JV#</v>
          </cell>
          <cell r="AF574" t="str">
            <v>1232</v>
          </cell>
          <cell r="AG574" t="str">
            <v>FRN</v>
          </cell>
          <cell r="AH574" t="str">
            <v>6185</v>
          </cell>
          <cell r="AI574" t="str">
            <v>RP#</v>
          </cell>
          <cell r="AJ574" t="str">
            <v>000</v>
          </cell>
          <cell r="AK574" t="str">
            <v>CTL</v>
          </cell>
          <cell r="AM574" t="str">
            <v>RF#</v>
          </cell>
          <cell r="AU574" t="str">
            <v>ACCRUAL OF OCT 02 CAPITAL</v>
          </cell>
          <cell r="AZ574" t="str">
            <v>FPL Fibernet</v>
          </cell>
        </row>
        <row r="575">
          <cell r="A575" t="str">
            <v>107100</v>
          </cell>
          <cell r="B575" t="str">
            <v>0312</v>
          </cell>
          <cell r="C575" t="str">
            <v>06080</v>
          </cell>
          <cell r="D575" t="str">
            <v>0FIBER</v>
          </cell>
          <cell r="E575" t="str">
            <v>312000</v>
          </cell>
          <cell r="F575" t="str">
            <v>0803</v>
          </cell>
          <cell r="G575" t="str">
            <v>36000</v>
          </cell>
          <cell r="H575" t="str">
            <v>A</v>
          </cell>
          <cell r="I575" t="str">
            <v>00000041</v>
          </cell>
          <cell r="J575">
            <v>60</v>
          </cell>
          <cell r="K575">
            <v>312</v>
          </cell>
          <cell r="L575">
            <v>6185</v>
          </cell>
          <cell r="M575">
            <v>107</v>
          </cell>
          <cell r="N575">
            <v>10</v>
          </cell>
          <cell r="O575">
            <v>0</v>
          </cell>
          <cell r="P575">
            <v>107.1</v>
          </cell>
          <cell r="Q575" t="str">
            <v>0803</v>
          </cell>
          <cell r="R575" t="str">
            <v>36000</v>
          </cell>
          <cell r="S575" t="str">
            <v>200212</v>
          </cell>
          <cell r="T575" t="str">
            <v>PY42</v>
          </cell>
          <cell r="U575">
            <v>249.23</v>
          </cell>
          <cell r="V575" t="str">
            <v>LDB</v>
          </cell>
          <cell r="W575">
            <v>0</v>
          </cell>
          <cell r="X575" t="str">
            <v>SHR</v>
          </cell>
          <cell r="Y575">
            <v>6</v>
          </cell>
          <cell r="Z575">
            <v>6</v>
          </cell>
          <cell r="AA575" t="str">
            <v>PYP</v>
          </cell>
          <cell r="AB575" t="str">
            <v xml:space="preserve"> 0000001</v>
          </cell>
          <cell r="AC575" t="str">
            <v>PYL</v>
          </cell>
          <cell r="AD575" t="str">
            <v>003054</v>
          </cell>
          <cell r="AE575" t="str">
            <v>EMP</v>
          </cell>
          <cell r="AF575" t="str">
            <v>16244</v>
          </cell>
          <cell r="AG575" t="str">
            <v>JUL</v>
          </cell>
          <cell r="AH575" t="str">
            <v xml:space="preserve"> 000.00</v>
          </cell>
          <cell r="AI575" t="str">
            <v>BCH</v>
          </cell>
          <cell r="AJ575" t="str">
            <v>500</v>
          </cell>
          <cell r="AK575" t="str">
            <v>CLS</v>
          </cell>
          <cell r="AL575" t="str">
            <v>R513</v>
          </cell>
          <cell r="AM575" t="str">
            <v>DTA</v>
          </cell>
          <cell r="AN575" t="str">
            <v xml:space="preserve"> 00000000000.00</v>
          </cell>
          <cell r="AO575" t="str">
            <v>DTH</v>
          </cell>
          <cell r="AP575" t="str">
            <v xml:space="preserve"> 00000000000.00</v>
          </cell>
          <cell r="AV575" t="str">
            <v>000000000</v>
          </cell>
          <cell r="AW575" t="str">
            <v>000</v>
          </cell>
          <cell r="AX575" t="str">
            <v>00</v>
          </cell>
          <cell r="AY575" t="str">
            <v>0</v>
          </cell>
          <cell r="AZ575" t="str">
            <v>FPL Fibernet</v>
          </cell>
        </row>
        <row r="576">
          <cell r="A576" t="str">
            <v>107100</v>
          </cell>
          <cell r="B576" t="str">
            <v>0312</v>
          </cell>
          <cell r="C576" t="str">
            <v>06080</v>
          </cell>
          <cell r="D576" t="str">
            <v>0FIBER</v>
          </cell>
          <cell r="E576" t="str">
            <v>312000</v>
          </cell>
          <cell r="F576" t="str">
            <v>0803</v>
          </cell>
          <cell r="G576" t="str">
            <v>36000</v>
          </cell>
          <cell r="H576" t="str">
            <v>A</v>
          </cell>
          <cell r="I576" t="str">
            <v>00000041</v>
          </cell>
          <cell r="J576">
            <v>60</v>
          </cell>
          <cell r="K576">
            <v>312</v>
          </cell>
          <cell r="L576">
            <v>6185</v>
          </cell>
          <cell r="M576">
            <v>107</v>
          </cell>
          <cell r="N576">
            <v>10</v>
          </cell>
          <cell r="O576">
            <v>0</v>
          </cell>
          <cell r="P576">
            <v>107.1</v>
          </cell>
          <cell r="Q576" t="str">
            <v>0803</v>
          </cell>
          <cell r="R576" t="str">
            <v>36000</v>
          </cell>
          <cell r="S576" t="str">
            <v>200212</v>
          </cell>
          <cell r="T576" t="str">
            <v>PY42</v>
          </cell>
          <cell r="U576">
            <v>332.3</v>
          </cell>
          <cell r="V576" t="str">
            <v>LDB</v>
          </cell>
          <cell r="W576">
            <v>0</v>
          </cell>
          <cell r="X576" t="str">
            <v>SHR</v>
          </cell>
          <cell r="Y576">
            <v>8</v>
          </cell>
          <cell r="Z576">
            <v>8</v>
          </cell>
          <cell r="AA576" t="str">
            <v>PYP</v>
          </cell>
          <cell r="AB576" t="str">
            <v xml:space="preserve"> 0000025</v>
          </cell>
          <cell r="AC576" t="str">
            <v>PYL</v>
          </cell>
          <cell r="AD576" t="str">
            <v>003054</v>
          </cell>
          <cell r="AE576" t="str">
            <v>EMP</v>
          </cell>
          <cell r="AF576" t="str">
            <v>16244</v>
          </cell>
          <cell r="AG576" t="str">
            <v>JUL</v>
          </cell>
          <cell r="AH576" t="str">
            <v xml:space="preserve"> 000.00</v>
          </cell>
          <cell r="AI576" t="str">
            <v>BCH</v>
          </cell>
          <cell r="AJ576" t="str">
            <v>500</v>
          </cell>
          <cell r="AK576" t="str">
            <v>CLS</v>
          </cell>
          <cell r="AL576" t="str">
            <v>R513</v>
          </cell>
          <cell r="AM576" t="str">
            <v>DTA</v>
          </cell>
          <cell r="AN576" t="str">
            <v xml:space="preserve"> 00000000000.00</v>
          </cell>
          <cell r="AO576" t="str">
            <v>DTH</v>
          </cell>
          <cell r="AP576" t="str">
            <v xml:space="preserve"> 00000000000.00</v>
          </cell>
          <cell r="AV576" t="str">
            <v>000000000</v>
          </cell>
          <cell r="AW576" t="str">
            <v>000</v>
          </cell>
          <cell r="AX576" t="str">
            <v>00</v>
          </cell>
          <cell r="AY576" t="str">
            <v>0</v>
          </cell>
          <cell r="AZ576" t="str">
            <v>FPL Fibernet</v>
          </cell>
        </row>
        <row r="577">
          <cell r="A577" t="str">
            <v>107100</v>
          </cell>
          <cell r="B577" t="str">
            <v>0312</v>
          </cell>
          <cell r="C577" t="str">
            <v>06080</v>
          </cell>
          <cell r="D577" t="str">
            <v>0FIBER</v>
          </cell>
          <cell r="E577" t="str">
            <v>312000</v>
          </cell>
          <cell r="F577" t="str">
            <v>0803</v>
          </cell>
          <cell r="G577" t="str">
            <v>36000</v>
          </cell>
          <cell r="H577" t="str">
            <v>A</v>
          </cell>
          <cell r="I577" t="str">
            <v>00000041</v>
          </cell>
          <cell r="J577">
            <v>65</v>
          </cell>
          <cell r="K577">
            <v>312</v>
          </cell>
          <cell r="L577">
            <v>6185</v>
          </cell>
          <cell r="M577">
            <v>107</v>
          </cell>
          <cell r="N577">
            <v>10</v>
          </cell>
          <cell r="O577">
            <v>0</v>
          </cell>
          <cell r="P577">
            <v>107.1</v>
          </cell>
          <cell r="Q577" t="str">
            <v>0803</v>
          </cell>
          <cell r="R577" t="str">
            <v>36000</v>
          </cell>
          <cell r="S577" t="str">
            <v>200212</v>
          </cell>
          <cell r="T577" t="str">
            <v>PY42</v>
          </cell>
          <cell r="U577">
            <v>543.6</v>
          </cell>
          <cell r="V577" t="str">
            <v>LDB</v>
          </cell>
          <cell r="W577">
            <v>0</v>
          </cell>
          <cell r="X577" t="str">
            <v>SHR</v>
          </cell>
          <cell r="Y577">
            <v>16</v>
          </cell>
          <cell r="Z577">
            <v>16</v>
          </cell>
          <cell r="AA577" t="str">
            <v>PYP</v>
          </cell>
          <cell r="AB577" t="str">
            <v xml:space="preserve"> 0000026</v>
          </cell>
          <cell r="AC577" t="str">
            <v>PYL</v>
          </cell>
          <cell r="AD577" t="str">
            <v>004366</v>
          </cell>
          <cell r="AE577" t="str">
            <v>EMP</v>
          </cell>
          <cell r="AF577" t="str">
            <v>36745</v>
          </cell>
          <cell r="AG577" t="str">
            <v>JUL</v>
          </cell>
          <cell r="AH577" t="str">
            <v xml:space="preserve"> 000.00</v>
          </cell>
          <cell r="AI577" t="str">
            <v>BCH</v>
          </cell>
          <cell r="AJ577" t="str">
            <v>500</v>
          </cell>
          <cell r="AK577" t="str">
            <v>CLS</v>
          </cell>
          <cell r="AL577" t="str">
            <v>R432</v>
          </cell>
          <cell r="AM577" t="str">
            <v>DTA</v>
          </cell>
          <cell r="AN577" t="str">
            <v xml:space="preserve"> 00000000000.00</v>
          </cell>
          <cell r="AO577" t="str">
            <v>DTH</v>
          </cell>
          <cell r="AP577" t="str">
            <v xml:space="preserve"> 00000000000.00</v>
          </cell>
          <cell r="AV577" t="str">
            <v>000000000</v>
          </cell>
          <cell r="AW577" t="str">
            <v>000</v>
          </cell>
          <cell r="AX577" t="str">
            <v>00</v>
          </cell>
          <cell r="AY577" t="str">
            <v>0</v>
          </cell>
          <cell r="AZ577" t="str">
            <v>FPL Fibernet</v>
          </cell>
        </row>
        <row r="578">
          <cell r="A578" t="str">
            <v>107100</v>
          </cell>
          <cell r="B578" t="str">
            <v>0312</v>
          </cell>
          <cell r="C578" t="str">
            <v>06080</v>
          </cell>
          <cell r="D578" t="str">
            <v>0FIBER</v>
          </cell>
          <cell r="E578" t="str">
            <v>312000</v>
          </cell>
          <cell r="F578" t="str">
            <v>0803</v>
          </cell>
          <cell r="G578" t="str">
            <v>36000</v>
          </cell>
          <cell r="H578" t="str">
            <v>A</v>
          </cell>
          <cell r="I578" t="str">
            <v>00000041</v>
          </cell>
          <cell r="J578">
            <v>65</v>
          </cell>
          <cell r="K578">
            <v>312</v>
          </cell>
          <cell r="L578">
            <v>6185</v>
          </cell>
          <cell r="M578">
            <v>107</v>
          </cell>
          <cell r="N578">
            <v>10</v>
          </cell>
          <cell r="O578">
            <v>0</v>
          </cell>
          <cell r="P578">
            <v>107.1</v>
          </cell>
          <cell r="Q578" t="str">
            <v>0803</v>
          </cell>
          <cell r="R578" t="str">
            <v>36000</v>
          </cell>
          <cell r="S578" t="str">
            <v>200212</v>
          </cell>
          <cell r="T578" t="str">
            <v>PY42</v>
          </cell>
          <cell r="U578">
            <v>1630.8</v>
          </cell>
          <cell r="V578" t="str">
            <v>LDB</v>
          </cell>
          <cell r="W578">
            <v>0</v>
          </cell>
          <cell r="X578" t="str">
            <v>SHR</v>
          </cell>
          <cell r="Y578">
            <v>48</v>
          </cell>
          <cell r="Z578">
            <v>48</v>
          </cell>
          <cell r="AA578" t="str">
            <v>PYP</v>
          </cell>
          <cell r="AB578" t="str">
            <v xml:space="preserve"> 0000025</v>
          </cell>
          <cell r="AC578" t="str">
            <v>PYL</v>
          </cell>
          <cell r="AD578" t="str">
            <v>004366</v>
          </cell>
          <cell r="AE578" t="str">
            <v>EMP</v>
          </cell>
          <cell r="AF578" t="str">
            <v>36745</v>
          </cell>
          <cell r="AG578" t="str">
            <v>JUL</v>
          </cell>
          <cell r="AH578" t="str">
            <v xml:space="preserve"> 000.00</v>
          </cell>
          <cell r="AI578" t="str">
            <v>BCH</v>
          </cell>
          <cell r="AJ578" t="str">
            <v>500</v>
          </cell>
          <cell r="AK578" t="str">
            <v>CLS</v>
          </cell>
          <cell r="AL578" t="str">
            <v>R432</v>
          </cell>
          <cell r="AM578" t="str">
            <v>DTA</v>
          </cell>
          <cell r="AN578" t="str">
            <v xml:space="preserve"> 00000000000.00</v>
          </cell>
          <cell r="AO578" t="str">
            <v>DTH</v>
          </cell>
          <cell r="AP578" t="str">
            <v xml:space="preserve"> 00000000000.00</v>
          </cell>
          <cell r="AV578" t="str">
            <v>000000000</v>
          </cell>
          <cell r="AW578" t="str">
            <v>000</v>
          </cell>
          <cell r="AX578" t="str">
            <v>00</v>
          </cell>
          <cell r="AY578" t="str">
            <v>0</v>
          </cell>
          <cell r="AZ578" t="str">
            <v>FPL Fibernet</v>
          </cell>
        </row>
        <row r="579">
          <cell r="A579" t="str">
            <v>107100</v>
          </cell>
          <cell r="B579" t="str">
            <v>0366</v>
          </cell>
          <cell r="C579" t="str">
            <v>06080</v>
          </cell>
          <cell r="D579" t="str">
            <v>0FIBER</v>
          </cell>
          <cell r="E579" t="str">
            <v>366000</v>
          </cell>
          <cell r="F579" t="str">
            <v>0662</v>
          </cell>
          <cell r="G579" t="str">
            <v>65000</v>
          </cell>
          <cell r="H579" t="str">
            <v>A</v>
          </cell>
          <cell r="I579" t="str">
            <v>00000041</v>
          </cell>
          <cell r="J579">
            <v>63</v>
          </cell>
          <cell r="K579">
            <v>366</v>
          </cell>
          <cell r="L579">
            <v>6185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0662</v>
          </cell>
          <cell r="R579" t="str">
            <v>65000</v>
          </cell>
          <cell r="S579" t="str">
            <v>200212</v>
          </cell>
          <cell r="T579" t="str">
            <v>CA01</v>
          </cell>
          <cell r="U579">
            <v>6355</v>
          </cell>
          <cell r="V579" t="str">
            <v>LDB</v>
          </cell>
          <cell r="W579">
            <v>0</v>
          </cell>
          <cell r="Y579">
            <v>0</v>
          </cell>
          <cell r="Z579">
            <v>0</v>
          </cell>
          <cell r="AA579" t="str">
            <v>BCH</v>
          </cell>
          <cell r="AB579" t="str">
            <v>0058</v>
          </cell>
          <cell r="AC579" t="str">
            <v>WKS</v>
          </cell>
          <cell r="AE579" t="str">
            <v>JV#</v>
          </cell>
          <cell r="AF579" t="str">
            <v>1232</v>
          </cell>
          <cell r="AG579" t="str">
            <v>FRN</v>
          </cell>
          <cell r="AH579" t="str">
            <v>6185</v>
          </cell>
          <cell r="AI579" t="str">
            <v>RP#</v>
          </cell>
          <cell r="AJ579" t="str">
            <v>000</v>
          </cell>
          <cell r="AK579" t="str">
            <v>CTL</v>
          </cell>
          <cell r="AM579" t="str">
            <v>RF#</v>
          </cell>
          <cell r="AU579" t="str">
            <v>K NEX INVOICES</v>
          </cell>
          <cell r="AZ579" t="str">
            <v>FPL Fibernet</v>
          </cell>
        </row>
        <row r="580">
          <cell r="A580" t="str">
            <v>107100</v>
          </cell>
          <cell r="B580" t="str">
            <v>0366</v>
          </cell>
          <cell r="C580" t="str">
            <v>06080</v>
          </cell>
          <cell r="D580" t="str">
            <v>0FIBER</v>
          </cell>
          <cell r="E580" t="str">
            <v>366000</v>
          </cell>
          <cell r="F580" t="str">
            <v>0803</v>
          </cell>
          <cell r="G580" t="str">
            <v>36000</v>
          </cell>
          <cell r="H580" t="str">
            <v>A</v>
          </cell>
          <cell r="I580" t="str">
            <v>00000041</v>
          </cell>
          <cell r="J580">
            <v>60</v>
          </cell>
          <cell r="K580">
            <v>366</v>
          </cell>
          <cell r="L580">
            <v>6185</v>
          </cell>
          <cell r="M580">
            <v>3</v>
          </cell>
          <cell r="N580">
            <v>98</v>
          </cell>
          <cell r="O580">
            <v>1</v>
          </cell>
          <cell r="P580">
            <v>3.9809999999999999</v>
          </cell>
          <cell r="Q580" t="str">
            <v>0803</v>
          </cell>
          <cell r="R580" t="str">
            <v>36000</v>
          </cell>
          <cell r="S580" t="str">
            <v>200212</v>
          </cell>
          <cell r="T580" t="str">
            <v>PY42</v>
          </cell>
          <cell r="U580">
            <v>1945.3</v>
          </cell>
          <cell r="V580" t="str">
            <v>LDB</v>
          </cell>
          <cell r="W580">
            <v>0</v>
          </cell>
          <cell r="X580" t="str">
            <v>SHR</v>
          </cell>
          <cell r="Y580">
            <v>56</v>
          </cell>
          <cell r="Z580">
            <v>56</v>
          </cell>
          <cell r="AA580" t="str">
            <v>PYP</v>
          </cell>
          <cell r="AB580" t="str">
            <v xml:space="preserve"> 0000026</v>
          </cell>
          <cell r="AC580" t="str">
            <v>PYL</v>
          </cell>
          <cell r="AD580" t="str">
            <v>004399</v>
          </cell>
          <cell r="AE580" t="str">
            <v>EMP</v>
          </cell>
          <cell r="AF580" t="str">
            <v>27026</v>
          </cell>
          <cell r="AG580" t="str">
            <v>JUL</v>
          </cell>
          <cell r="AH580" t="str">
            <v xml:space="preserve"> 000.00</v>
          </cell>
          <cell r="AI580" t="str">
            <v>BCH</v>
          </cell>
          <cell r="AJ580" t="str">
            <v>500</v>
          </cell>
          <cell r="AK580" t="str">
            <v>CLS</v>
          </cell>
          <cell r="AL580" t="str">
            <v>R445</v>
          </cell>
          <cell r="AM580" t="str">
            <v>DTA</v>
          </cell>
          <cell r="AN580" t="str">
            <v xml:space="preserve"> 00000000000.00</v>
          </cell>
          <cell r="AO580" t="str">
            <v>DTH</v>
          </cell>
          <cell r="AP580" t="str">
            <v xml:space="preserve"> 00000000000.00</v>
          </cell>
          <cell r="AV580" t="str">
            <v>000000000</v>
          </cell>
          <cell r="AW580" t="str">
            <v>000</v>
          </cell>
          <cell r="AX580" t="str">
            <v>00</v>
          </cell>
          <cell r="AY580" t="str">
            <v>0</v>
          </cell>
          <cell r="AZ580" t="str">
            <v>FPL Fibernet</v>
          </cell>
        </row>
        <row r="581">
          <cell r="A581" t="str">
            <v>107100</v>
          </cell>
          <cell r="B581" t="str">
            <v>0366</v>
          </cell>
          <cell r="C581" t="str">
            <v>06080</v>
          </cell>
          <cell r="D581" t="str">
            <v>0FIBER</v>
          </cell>
          <cell r="E581" t="str">
            <v>366000</v>
          </cell>
          <cell r="F581" t="str">
            <v>0803</v>
          </cell>
          <cell r="G581" t="str">
            <v>36000</v>
          </cell>
          <cell r="H581" t="str">
            <v>A</v>
          </cell>
          <cell r="I581" t="str">
            <v>00000041</v>
          </cell>
          <cell r="J581">
            <v>60</v>
          </cell>
          <cell r="K581">
            <v>366</v>
          </cell>
          <cell r="L581">
            <v>6185</v>
          </cell>
          <cell r="M581">
            <v>3</v>
          </cell>
          <cell r="N581">
            <v>98</v>
          </cell>
          <cell r="O581">
            <v>1</v>
          </cell>
          <cell r="P581">
            <v>3.9809999999999999</v>
          </cell>
          <cell r="Q581" t="str">
            <v>0803</v>
          </cell>
          <cell r="R581" t="str">
            <v>36000</v>
          </cell>
          <cell r="S581" t="str">
            <v>200212</v>
          </cell>
          <cell r="T581" t="str">
            <v>PY42</v>
          </cell>
          <cell r="U581">
            <v>2084.25</v>
          </cell>
          <cell r="V581" t="str">
            <v>LDB</v>
          </cell>
          <cell r="W581">
            <v>0</v>
          </cell>
          <cell r="X581" t="str">
            <v>SHR</v>
          </cell>
          <cell r="Y581">
            <v>60</v>
          </cell>
          <cell r="Z581">
            <v>60</v>
          </cell>
          <cell r="AA581" t="str">
            <v>PYP</v>
          </cell>
          <cell r="AB581" t="str">
            <v xml:space="preserve"> 0000025</v>
          </cell>
          <cell r="AC581" t="str">
            <v>PYL</v>
          </cell>
          <cell r="AD581" t="str">
            <v>004399</v>
          </cell>
          <cell r="AE581" t="str">
            <v>EMP</v>
          </cell>
          <cell r="AF581" t="str">
            <v>27026</v>
          </cell>
          <cell r="AG581" t="str">
            <v>JUL</v>
          </cell>
          <cell r="AH581" t="str">
            <v xml:space="preserve"> 000.00</v>
          </cell>
          <cell r="AI581" t="str">
            <v>BCH</v>
          </cell>
          <cell r="AJ581" t="str">
            <v>500</v>
          </cell>
          <cell r="AK581" t="str">
            <v>CLS</v>
          </cell>
          <cell r="AL581" t="str">
            <v>R445</v>
          </cell>
          <cell r="AM581" t="str">
            <v>DTA</v>
          </cell>
          <cell r="AN581" t="str">
            <v xml:space="preserve"> 00000000000.00</v>
          </cell>
          <cell r="AO581" t="str">
            <v>DTH</v>
          </cell>
          <cell r="AP581" t="str">
            <v xml:space="preserve"> 00000000000.00</v>
          </cell>
          <cell r="AV581" t="str">
            <v>000000000</v>
          </cell>
          <cell r="AW581" t="str">
            <v>000</v>
          </cell>
          <cell r="AX581" t="str">
            <v>00</v>
          </cell>
          <cell r="AY581" t="str">
            <v>0</v>
          </cell>
          <cell r="AZ581" t="str">
            <v>FPL Fibernet</v>
          </cell>
        </row>
        <row r="582">
          <cell r="A582" t="str">
            <v>107100</v>
          </cell>
          <cell r="B582" t="str">
            <v>0306</v>
          </cell>
          <cell r="C582" t="str">
            <v>06201</v>
          </cell>
          <cell r="D582" t="str">
            <v>0ELECT</v>
          </cell>
          <cell r="E582" t="str">
            <v>306000</v>
          </cell>
          <cell r="F582" t="str">
            <v>0675</v>
          </cell>
          <cell r="G582" t="str">
            <v>52450</v>
          </cell>
          <cell r="H582" t="str">
            <v>A</v>
          </cell>
          <cell r="I582" t="str">
            <v>00000041</v>
          </cell>
          <cell r="J582">
            <v>66</v>
          </cell>
          <cell r="K582">
            <v>306</v>
          </cell>
          <cell r="L582">
            <v>6201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 t="str">
            <v>0675</v>
          </cell>
          <cell r="R582" t="str">
            <v>52450</v>
          </cell>
          <cell r="S582" t="str">
            <v>200212</v>
          </cell>
          <cell r="T582" t="str">
            <v>SA01</v>
          </cell>
          <cell r="U582">
            <v>25.61</v>
          </cell>
          <cell r="W582">
            <v>0</v>
          </cell>
          <cell r="Y582">
            <v>0</v>
          </cell>
          <cell r="Z582">
            <v>0</v>
          </cell>
          <cell r="AA582" t="str">
            <v>BCH</v>
          </cell>
          <cell r="AB582" t="str">
            <v>450002351</v>
          </cell>
          <cell r="AC582" t="str">
            <v>PO#</v>
          </cell>
          <cell r="AE582" t="str">
            <v>S/R</v>
          </cell>
          <cell r="AI582" t="str">
            <v>PYN</v>
          </cell>
          <cell r="AJ582" t="str">
            <v>UNITED PARCEL SVC OF AMER</v>
          </cell>
          <cell r="AK582" t="str">
            <v>VND</v>
          </cell>
          <cell r="AL582" t="str">
            <v>362407381</v>
          </cell>
          <cell r="AM582" t="str">
            <v>FAC</v>
          </cell>
          <cell r="AN582" t="str">
            <v>000</v>
          </cell>
          <cell r="AQ582" t="str">
            <v>NVD</v>
          </cell>
          <cell r="AR582" t="str">
            <v>2002-11-</v>
          </cell>
          <cell r="AU582" t="str">
            <v>0000R454V3442       UNITED PARCEL SVC OF1900003361</v>
          </cell>
          <cell r="AV582" t="str">
            <v>WF-BATCH</v>
          </cell>
          <cell r="AW582" t="str">
            <v>000</v>
          </cell>
          <cell r="AX582" t="str">
            <v>00</v>
          </cell>
          <cell r="AY582" t="str">
            <v>0</v>
          </cell>
          <cell r="AZ582" t="str">
            <v>FPL Fibernet</v>
          </cell>
        </row>
        <row r="583">
          <cell r="A583" t="str">
            <v>107100</v>
          </cell>
          <cell r="B583" t="str">
            <v>0306</v>
          </cell>
          <cell r="C583" t="str">
            <v>06201</v>
          </cell>
          <cell r="D583" t="str">
            <v>0ELECT</v>
          </cell>
          <cell r="E583" t="str">
            <v>306000</v>
          </cell>
          <cell r="F583" t="str">
            <v>0675</v>
          </cell>
          <cell r="G583" t="str">
            <v>52450</v>
          </cell>
          <cell r="H583" t="str">
            <v>A</v>
          </cell>
          <cell r="I583" t="str">
            <v>00000041</v>
          </cell>
          <cell r="J583">
            <v>66</v>
          </cell>
          <cell r="K583">
            <v>306</v>
          </cell>
          <cell r="L583">
            <v>6201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 t="str">
            <v>0675</v>
          </cell>
          <cell r="R583" t="str">
            <v>52450</v>
          </cell>
          <cell r="S583" t="str">
            <v>200212</v>
          </cell>
          <cell r="T583" t="str">
            <v>SA01</v>
          </cell>
          <cell r="U583">
            <v>112.67</v>
          </cell>
          <cell r="W583">
            <v>0</v>
          </cell>
          <cell r="Y583">
            <v>0</v>
          </cell>
          <cell r="Z583">
            <v>0</v>
          </cell>
          <cell r="AA583" t="str">
            <v>BCH</v>
          </cell>
          <cell r="AB583" t="str">
            <v>450002361</v>
          </cell>
          <cell r="AC583" t="str">
            <v>PO#</v>
          </cell>
          <cell r="AE583" t="str">
            <v>S/R</v>
          </cell>
          <cell r="AI583" t="str">
            <v>PYN</v>
          </cell>
          <cell r="AJ583" t="str">
            <v>FEDERAL EXPRESS CORP</v>
          </cell>
          <cell r="AK583" t="str">
            <v>VND</v>
          </cell>
          <cell r="AL583" t="str">
            <v>710427007</v>
          </cell>
          <cell r="AM583" t="str">
            <v>FAC</v>
          </cell>
          <cell r="AN583" t="str">
            <v>000</v>
          </cell>
          <cell r="AQ583" t="str">
            <v>NVD</v>
          </cell>
          <cell r="AR583" t="str">
            <v>2002-11-</v>
          </cell>
          <cell r="AU583" t="str">
            <v>4-471-17820         FEDERAL EXPRESS CORP1900003491</v>
          </cell>
          <cell r="AV583" t="str">
            <v>WF-BATCH</v>
          </cell>
          <cell r="AW583" t="str">
            <v>000</v>
          </cell>
          <cell r="AX583" t="str">
            <v>00</v>
          </cell>
          <cell r="AY583" t="str">
            <v>0</v>
          </cell>
          <cell r="AZ583" t="str">
            <v>FPL Fibernet</v>
          </cell>
        </row>
        <row r="584">
          <cell r="A584" t="str">
            <v>107100</v>
          </cell>
          <cell r="B584" t="str">
            <v>0306</v>
          </cell>
          <cell r="C584" t="str">
            <v>06201</v>
          </cell>
          <cell r="D584" t="str">
            <v>0ELECT</v>
          </cell>
          <cell r="E584" t="str">
            <v>306000</v>
          </cell>
          <cell r="F584" t="str">
            <v>0676</v>
          </cell>
          <cell r="G584" t="str">
            <v>11450</v>
          </cell>
          <cell r="H584" t="str">
            <v>A</v>
          </cell>
          <cell r="I584" t="str">
            <v>00000041</v>
          </cell>
          <cell r="J584">
            <v>66</v>
          </cell>
          <cell r="K584">
            <v>306</v>
          </cell>
          <cell r="L584">
            <v>6201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 t="str">
            <v>0676</v>
          </cell>
          <cell r="R584" t="str">
            <v>11450</v>
          </cell>
          <cell r="S584" t="str">
            <v>200212</v>
          </cell>
          <cell r="T584" t="str">
            <v>SA01</v>
          </cell>
          <cell r="U584">
            <v>200.04</v>
          </cell>
          <cell r="V584" t="str">
            <v>LDB</v>
          </cell>
          <cell r="W584">
            <v>0</v>
          </cell>
          <cell r="Y584">
            <v>0</v>
          </cell>
          <cell r="Z584">
            <v>1</v>
          </cell>
          <cell r="AA584" t="str">
            <v>MS#</v>
          </cell>
          <cell r="AB584" t="str">
            <v xml:space="preserve">   998014037</v>
          </cell>
          <cell r="AC584" t="str">
            <v>BCH</v>
          </cell>
          <cell r="AD584" t="str">
            <v>021118</v>
          </cell>
          <cell r="AE584" t="str">
            <v>TML</v>
          </cell>
          <cell r="AF584" t="str">
            <v>12004</v>
          </cell>
          <cell r="AG584" t="str">
            <v>SRL</v>
          </cell>
          <cell r="AH584" t="str">
            <v>0366</v>
          </cell>
          <cell r="AI584" t="str">
            <v>DLV</v>
          </cell>
          <cell r="AJ584" t="str">
            <v>000</v>
          </cell>
          <cell r="AK584" t="str">
            <v>REL</v>
          </cell>
          <cell r="AL584" t="str">
            <v>000</v>
          </cell>
          <cell r="AM584" t="str">
            <v>LN#</v>
          </cell>
          <cell r="AO584" t="str">
            <v>UOI</v>
          </cell>
          <cell r="AP584" t="str">
            <v>EA</v>
          </cell>
          <cell r="AU584" t="str">
            <v>0</v>
          </cell>
          <cell r="AW584" t="str">
            <v>000</v>
          </cell>
          <cell r="AX584" t="str">
            <v>00</v>
          </cell>
          <cell r="AY584" t="str">
            <v>0</v>
          </cell>
          <cell r="AZ584" t="str">
            <v>FPL Fibernet</v>
          </cell>
        </row>
        <row r="585">
          <cell r="A585" t="str">
            <v>107100</v>
          </cell>
          <cell r="B585" t="str">
            <v>0306</v>
          </cell>
          <cell r="C585" t="str">
            <v>06201</v>
          </cell>
          <cell r="D585" t="str">
            <v>0ELECT</v>
          </cell>
          <cell r="E585" t="str">
            <v>306000</v>
          </cell>
          <cell r="F585" t="str">
            <v>0676</v>
          </cell>
          <cell r="G585" t="str">
            <v>11450</v>
          </cell>
          <cell r="H585" t="str">
            <v>A</v>
          </cell>
          <cell r="I585" t="str">
            <v>00000041</v>
          </cell>
          <cell r="J585">
            <v>66</v>
          </cell>
          <cell r="K585">
            <v>306</v>
          </cell>
          <cell r="L585">
            <v>6201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 t="str">
            <v>0676</v>
          </cell>
          <cell r="R585" t="str">
            <v>11450</v>
          </cell>
          <cell r="S585" t="str">
            <v>200212</v>
          </cell>
          <cell r="T585" t="str">
            <v>SA01</v>
          </cell>
          <cell r="U585">
            <v>399.82</v>
          </cell>
          <cell r="V585" t="str">
            <v>LDB</v>
          </cell>
          <cell r="W585">
            <v>0</v>
          </cell>
          <cell r="Y585">
            <v>0</v>
          </cell>
          <cell r="Z585">
            <v>1</v>
          </cell>
          <cell r="AA585" t="str">
            <v>MS#</v>
          </cell>
          <cell r="AB585" t="str">
            <v xml:space="preserve">   998003502</v>
          </cell>
          <cell r="AC585" t="str">
            <v>BCH</v>
          </cell>
          <cell r="AD585" t="str">
            <v>021140</v>
          </cell>
          <cell r="AE585" t="str">
            <v>TML</v>
          </cell>
          <cell r="AF585" t="str">
            <v>12004</v>
          </cell>
          <cell r="AG585" t="str">
            <v>SRL</v>
          </cell>
          <cell r="AH585" t="str">
            <v>0366</v>
          </cell>
          <cell r="AI585" t="str">
            <v>DLV</v>
          </cell>
          <cell r="AJ585" t="str">
            <v>000</v>
          </cell>
          <cell r="AK585" t="str">
            <v>REL</v>
          </cell>
          <cell r="AL585" t="str">
            <v>000</v>
          </cell>
          <cell r="AM585" t="str">
            <v>LN#</v>
          </cell>
          <cell r="AO585" t="str">
            <v>UOI</v>
          </cell>
          <cell r="AP585" t="str">
            <v>EA</v>
          </cell>
          <cell r="AU585" t="str">
            <v>0</v>
          </cell>
          <cell r="AW585" t="str">
            <v>000</v>
          </cell>
          <cell r="AX585" t="str">
            <v>00</v>
          </cell>
          <cell r="AY585" t="str">
            <v>0</v>
          </cell>
          <cell r="AZ585" t="str">
            <v>FPL Fibernet</v>
          </cell>
        </row>
        <row r="586">
          <cell r="A586" t="str">
            <v>107100</v>
          </cell>
          <cell r="B586" t="str">
            <v>0306</v>
          </cell>
          <cell r="C586" t="str">
            <v>06201</v>
          </cell>
          <cell r="D586" t="str">
            <v>0ELECT</v>
          </cell>
          <cell r="E586" t="str">
            <v>306000</v>
          </cell>
          <cell r="F586" t="str">
            <v>0676</v>
          </cell>
          <cell r="G586" t="str">
            <v>11450</v>
          </cell>
          <cell r="H586" t="str">
            <v>A</v>
          </cell>
          <cell r="I586" t="str">
            <v>00000041</v>
          </cell>
          <cell r="J586">
            <v>66</v>
          </cell>
          <cell r="K586">
            <v>306</v>
          </cell>
          <cell r="L586">
            <v>6201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 t="str">
            <v>0676</v>
          </cell>
          <cell r="R586" t="str">
            <v>11450</v>
          </cell>
          <cell r="S586" t="str">
            <v>200212</v>
          </cell>
          <cell r="T586" t="str">
            <v>SA01</v>
          </cell>
          <cell r="U586">
            <v>755.92</v>
          </cell>
          <cell r="V586" t="str">
            <v>LDB</v>
          </cell>
          <cell r="W586">
            <v>0</v>
          </cell>
          <cell r="Y586">
            <v>0</v>
          </cell>
          <cell r="Z586">
            <v>4</v>
          </cell>
          <cell r="AA586" t="str">
            <v>MS#</v>
          </cell>
          <cell r="AB586" t="str">
            <v xml:space="preserve">   998003509</v>
          </cell>
          <cell r="AC586" t="str">
            <v>BCH</v>
          </cell>
          <cell r="AD586" t="str">
            <v>021141</v>
          </cell>
          <cell r="AE586" t="str">
            <v>TML</v>
          </cell>
          <cell r="AF586" t="str">
            <v>12004</v>
          </cell>
          <cell r="AG586" t="str">
            <v>SRL</v>
          </cell>
          <cell r="AH586" t="str">
            <v>0366</v>
          </cell>
          <cell r="AI586" t="str">
            <v>DLV</v>
          </cell>
          <cell r="AJ586" t="str">
            <v>000</v>
          </cell>
          <cell r="AK586" t="str">
            <v>REL</v>
          </cell>
          <cell r="AL586" t="str">
            <v>000</v>
          </cell>
          <cell r="AM586" t="str">
            <v>LN#</v>
          </cell>
          <cell r="AO586" t="str">
            <v>UOI</v>
          </cell>
          <cell r="AP586" t="str">
            <v>EA</v>
          </cell>
          <cell r="AU586" t="str">
            <v>0</v>
          </cell>
          <cell r="AW586" t="str">
            <v>000</v>
          </cell>
          <cell r="AX586" t="str">
            <v>00</v>
          </cell>
          <cell r="AY586" t="str">
            <v>0</v>
          </cell>
          <cell r="AZ586" t="str">
            <v>FPL Fibernet</v>
          </cell>
        </row>
        <row r="587">
          <cell r="A587" t="str">
            <v>107100</v>
          </cell>
          <cell r="B587" t="str">
            <v>0306</v>
          </cell>
          <cell r="C587" t="str">
            <v>06201</v>
          </cell>
          <cell r="D587" t="str">
            <v>0ELECT</v>
          </cell>
          <cell r="E587" t="str">
            <v>306000</v>
          </cell>
          <cell r="F587" t="str">
            <v>0676</v>
          </cell>
          <cell r="G587" t="str">
            <v>11450</v>
          </cell>
          <cell r="H587" t="str">
            <v>A</v>
          </cell>
          <cell r="I587" t="str">
            <v>00000041</v>
          </cell>
          <cell r="J587">
            <v>66</v>
          </cell>
          <cell r="K587">
            <v>306</v>
          </cell>
          <cell r="L587">
            <v>6201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 t="str">
            <v>0676</v>
          </cell>
          <cell r="R587" t="str">
            <v>11450</v>
          </cell>
          <cell r="S587" t="str">
            <v>200212</v>
          </cell>
          <cell r="T587" t="str">
            <v>SA01</v>
          </cell>
          <cell r="U587">
            <v>2267.7600000000002</v>
          </cell>
          <cell r="V587" t="str">
            <v>LDB</v>
          </cell>
          <cell r="W587">
            <v>0</v>
          </cell>
          <cell r="Y587">
            <v>0</v>
          </cell>
          <cell r="Z587">
            <v>12</v>
          </cell>
          <cell r="AA587" t="str">
            <v>MS#</v>
          </cell>
          <cell r="AB587" t="str">
            <v xml:space="preserve">   998003509</v>
          </cell>
          <cell r="AC587" t="str">
            <v>BCH</v>
          </cell>
          <cell r="AD587" t="str">
            <v>021139</v>
          </cell>
          <cell r="AE587" t="str">
            <v>TML</v>
          </cell>
          <cell r="AF587" t="str">
            <v>12004</v>
          </cell>
          <cell r="AG587" t="str">
            <v>SRL</v>
          </cell>
          <cell r="AH587" t="str">
            <v>0366</v>
          </cell>
          <cell r="AI587" t="str">
            <v>DLV</v>
          </cell>
          <cell r="AJ587" t="str">
            <v>000</v>
          </cell>
          <cell r="AK587" t="str">
            <v>REL</v>
          </cell>
          <cell r="AL587" t="str">
            <v>000</v>
          </cell>
          <cell r="AM587" t="str">
            <v>LN#</v>
          </cell>
          <cell r="AO587" t="str">
            <v>UOI</v>
          </cell>
          <cell r="AP587" t="str">
            <v>EA</v>
          </cell>
          <cell r="AU587" t="str">
            <v>0</v>
          </cell>
          <cell r="AW587" t="str">
            <v>000</v>
          </cell>
          <cell r="AX587" t="str">
            <v>00</v>
          </cell>
          <cell r="AY587" t="str">
            <v>0</v>
          </cell>
          <cell r="AZ587" t="str">
            <v>FPL Fibernet</v>
          </cell>
        </row>
        <row r="588">
          <cell r="A588" t="str">
            <v>107100</v>
          </cell>
          <cell r="B588" t="str">
            <v>0306</v>
          </cell>
          <cell r="C588" t="str">
            <v>06201</v>
          </cell>
          <cell r="D588" t="str">
            <v>0ELECT</v>
          </cell>
          <cell r="E588" t="str">
            <v>306000</v>
          </cell>
          <cell r="F588" t="str">
            <v>0676</v>
          </cell>
          <cell r="G588" t="str">
            <v>11450</v>
          </cell>
          <cell r="H588" t="str">
            <v>A</v>
          </cell>
          <cell r="I588" t="str">
            <v>00000041</v>
          </cell>
          <cell r="J588">
            <v>66</v>
          </cell>
          <cell r="K588">
            <v>306</v>
          </cell>
          <cell r="L588">
            <v>6201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 t="str">
            <v>0676</v>
          </cell>
          <cell r="R588" t="str">
            <v>11450</v>
          </cell>
          <cell r="S588" t="str">
            <v>200212</v>
          </cell>
          <cell r="T588" t="str">
            <v>SA01</v>
          </cell>
          <cell r="U588">
            <v>5812.92</v>
          </cell>
          <cell r="V588" t="str">
            <v>LDB</v>
          </cell>
          <cell r="W588">
            <v>0</v>
          </cell>
          <cell r="Y588">
            <v>0</v>
          </cell>
          <cell r="Z588">
            <v>2</v>
          </cell>
          <cell r="AA588" t="str">
            <v>MS#</v>
          </cell>
          <cell r="AB588" t="str">
            <v xml:space="preserve">   998014506</v>
          </cell>
          <cell r="AC588" t="str">
            <v>BCH</v>
          </cell>
          <cell r="AD588" t="str">
            <v>021138</v>
          </cell>
          <cell r="AE588" t="str">
            <v>TML</v>
          </cell>
          <cell r="AF588" t="str">
            <v>12004</v>
          </cell>
          <cell r="AG588" t="str">
            <v>SRL</v>
          </cell>
          <cell r="AH588" t="str">
            <v>0366</v>
          </cell>
          <cell r="AI588" t="str">
            <v>DLV</v>
          </cell>
          <cell r="AJ588" t="str">
            <v>000</v>
          </cell>
          <cell r="AK588" t="str">
            <v>REL</v>
          </cell>
          <cell r="AL588" t="str">
            <v>000</v>
          </cell>
          <cell r="AM588" t="str">
            <v>LN#</v>
          </cell>
          <cell r="AO588" t="str">
            <v>UOI</v>
          </cell>
          <cell r="AP588" t="str">
            <v>EA</v>
          </cell>
          <cell r="AU588" t="str">
            <v>0</v>
          </cell>
          <cell r="AW588" t="str">
            <v>000</v>
          </cell>
          <cell r="AX588" t="str">
            <v>00</v>
          </cell>
          <cell r="AY588" t="str">
            <v>0</v>
          </cell>
          <cell r="AZ588" t="str">
            <v>FPL Fibernet</v>
          </cell>
        </row>
        <row r="589">
          <cell r="A589" t="str">
            <v>107100</v>
          </cell>
          <cell r="B589" t="str">
            <v>0306</v>
          </cell>
          <cell r="C589" t="str">
            <v>06201</v>
          </cell>
          <cell r="D589" t="str">
            <v>0ELECT</v>
          </cell>
          <cell r="E589" t="str">
            <v>306000</v>
          </cell>
          <cell r="F589" t="str">
            <v>0676</v>
          </cell>
          <cell r="G589" t="str">
            <v>11450</v>
          </cell>
          <cell r="H589" t="str">
            <v>A</v>
          </cell>
          <cell r="I589" t="str">
            <v>00000041</v>
          </cell>
          <cell r="J589">
            <v>66</v>
          </cell>
          <cell r="K589">
            <v>306</v>
          </cell>
          <cell r="L589">
            <v>6201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 t="str">
            <v>0676</v>
          </cell>
          <cell r="R589" t="str">
            <v>11450</v>
          </cell>
          <cell r="S589" t="str">
            <v>200212</v>
          </cell>
          <cell r="T589" t="str">
            <v>SA01</v>
          </cell>
          <cell r="U589">
            <v>5812.93</v>
          </cell>
          <cell r="V589" t="str">
            <v>LDB</v>
          </cell>
          <cell r="W589">
            <v>0</v>
          </cell>
          <cell r="Y589">
            <v>0</v>
          </cell>
          <cell r="Z589">
            <v>2</v>
          </cell>
          <cell r="AA589" t="str">
            <v>MS#</v>
          </cell>
          <cell r="AB589" t="str">
            <v xml:space="preserve">   998014506</v>
          </cell>
          <cell r="AC589" t="str">
            <v>BCH</v>
          </cell>
          <cell r="AD589" t="str">
            <v>021119</v>
          </cell>
          <cell r="AE589" t="str">
            <v>TML</v>
          </cell>
          <cell r="AF589" t="str">
            <v>12004</v>
          </cell>
          <cell r="AG589" t="str">
            <v>SRL</v>
          </cell>
          <cell r="AH589" t="str">
            <v>0366</v>
          </cell>
          <cell r="AI589" t="str">
            <v>DLV</v>
          </cell>
          <cell r="AJ589" t="str">
            <v>000</v>
          </cell>
          <cell r="AK589" t="str">
            <v>REL</v>
          </cell>
          <cell r="AL589" t="str">
            <v>000</v>
          </cell>
          <cell r="AM589" t="str">
            <v>LN#</v>
          </cell>
          <cell r="AO589" t="str">
            <v>UOI</v>
          </cell>
          <cell r="AP589" t="str">
            <v>EA</v>
          </cell>
          <cell r="AU589" t="str">
            <v>0</v>
          </cell>
          <cell r="AW589" t="str">
            <v>000</v>
          </cell>
          <cell r="AX589" t="str">
            <v>00</v>
          </cell>
          <cell r="AY589" t="str">
            <v>0</v>
          </cell>
          <cell r="AZ589" t="str">
            <v>FPL Fibernet</v>
          </cell>
        </row>
        <row r="590">
          <cell r="A590" t="str">
            <v>107100</v>
          </cell>
          <cell r="B590" t="str">
            <v>0312</v>
          </cell>
          <cell r="C590" t="str">
            <v>06201</v>
          </cell>
          <cell r="D590" t="str">
            <v>0ELECT</v>
          </cell>
          <cell r="E590" t="str">
            <v>312000</v>
          </cell>
          <cell r="F590" t="str">
            <v>0675</v>
          </cell>
          <cell r="G590" t="str">
            <v>52450</v>
          </cell>
          <cell r="H590" t="str">
            <v>A</v>
          </cell>
          <cell r="I590" t="str">
            <v>00000041</v>
          </cell>
          <cell r="J590">
            <v>65</v>
          </cell>
          <cell r="K590">
            <v>312</v>
          </cell>
          <cell r="L590">
            <v>6201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 t="str">
            <v>0675</v>
          </cell>
          <cell r="R590" t="str">
            <v>52450</v>
          </cell>
          <cell r="S590" t="str">
            <v>200212</v>
          </cell>
          <cell r="T590" t="str">
            <v>SA01</v>
          </cell>
          <cell r="U590">
            <v>146.52000000000001</v>
          </cell>
          <cell r="W590">
            <v>0</v>
          </cell>
          <cell r="Y590">
            <v>0</v>
          </cell>
          <cell r="Z590">
            <v>0</v>
          </cell>
          <cell r="AA590" t="str">
            <v>BCH</v>
          </cell>
          <cell r="AB590" t="str">
            <v>450002361</v>
          </cell>
          <cell r="AC590" t="str">
            <v>PO#</v>
          </cell>
          <cell r="AE590" t="str">
            <v>S/R</v>
          </cell>
          <cell r="AI590" t="str">
            <v>PYN</v>
          </cell>
          <cell r="AJ590" t="str">
            <v>AAA COOPER TRANSPORTATION</v>
          </cell>
          <cell r="AK590" t="str">
            <v>VND</v>
          </cell>
          <cell r="AL590" t="str">
            <v>630364620</v>
          </cell>
          <cell r="AM590" t="str">
            <v>FAC</v>
          </cell>
          <cell r="AN590" t="str">
            <v>000</v>
          </cell>
          <cell r="AQ590" t="str">
            <v>NVD</v>
          </cell>
          <cell r="AR590" t="str">
            <v>2002-10-</v>
          </cell>
          <cell r="AU590" t="str">
            <v>CUSTOMER# 098369    AAA COOPER TRANSPORT1900003489</v>
          </cell>
          <cell r="AV590" t="str">
            <v>WF-BATCH</v>
          </cell>
          <cell r="AW590" t="str">
            <v>000</v>
          </cell>
          <cell r="AX590" t="str">
            <v>00</v>
          </cell>
          <cell r="AY590" t="str">
            <v>0</v>
          </cell>
          <cell r="AZ590" t="str">
            <v>FPL Fibernet</v>
          </cell>
        </row>
        <row r="591">
          <cell r="A591" t="str">
            <v>107100</v>
          </cell>
          <cell r="B591" t="str">
            <v>0312</v>
          </cell>
          <cell r="C591" t="str">
            <v>06201</v>
          </cell>
          <cell r="D591" t="str">
            <v>0ELECT</v>
          </cell>
          <cell r="E591" t="str">
            <v>312000</v>
          </cell>
          <cell r="F591" t="str">
            <v>0675</v>
          </cell>
          <cell r="G591" t="str">
            <v>52450</v>
          </cell>
          <cell r="H591" t="str">
            <v>A</v>
          </cell>
          <cell r="I591" t="str">
            <v>00000041</v>
          </cell>
          <cell r="J591">
            <v>65</v>
          </cell>
          <cell r="K591">
            <v>312</v>
          </cell>
          <cell r="L591">
            <v>6201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 t="str">
            <v>0675</v>
          </cell>
          <cell r="R591" t="str">
            <v>52450</v>
          </cell>
          <cell r="S591" t="str">
            <v>200212</v>
          </cell>
          <cell r="T591" t="str">
            <v>SA01</v>
          </cell>
          <cell r="U591">
            <v>352</v>
          </cell>
          <cell r="W591">
            <v>0</v>
          </cell>
          <cell r="Y591">
            <v>0</v>
          </cell>
          <cell r="Z591">
            <v>0</v>
          </cell>
          <cell r="AA591" t="str">
            <v>BCH</v>
          </cell>
          <cell r="AB591" t="str">
            <v>450002351</v>
          </cell>
          <cell r="AC591" t="str">
            <v>PO#</v>
          </cell>
          <cell r="AE591" t="str">
            <v>S/R</v>
          </cell>
          <cell r="AI591" t="str">
            <v>PYN</v>
          </cell>
          <cell r="AJ591" t="str">
            <v>SOMERA COMMUNICATIONS INC</v>
          </cell>
          <cell r="AK591" t="str">
            <v>VND</v>
          </cell>
          <cell r="AL591" t="str">
            <v>770521878</v>
          </cell>
          <cell r="AM591" t="str">
            <v>FAC</v>
          </cell>
          <cell r="AN591" t="str">
            <v>000</v>
          </cell>
          <cell r="AQ591" t="str">
            <v>NVD</v>
          </cell>
          <cell r="AR591" t="str">
            <v>2002-10-</v>
          </cell>
          <cell r="AU591" t="str">
            <v>141997-FREIGHT      SOMERA COMMUNICATION1900003353</v>
          </cell>
          <cell r="AV591" t="str">
            <v>WF-BATCH</v>
          </cell>
          <cell r="AW591" t="str">
            <v>000</v>
          </cell>
          <cell r="AX591" t="str">
            <v>00</v>
          </cell>
          <cell r="AY591" t="str">
            <v>0</v>
          </cell>
          <cell r="AZ591" t="str">
            <v>FPL Fibernet</v>
          </cell>
        </row>
        <row r="592">
          <cell r="A592" t="str">
            <v>107100</v>
          </cell>
          <cell r="B592" t="str">
            <v>0312</v>
          </cell>
          <cell r="C592" t="str">
            <v>06201</v>
          </cell>
          <cell r="D592" t="str">
            <v>0ELECT</v>
          </cell>
          <cell r="E592" t="str">
            <v>312000</v>
          </cell>
          <cell r="F592" t="str">
            <v>0675</v>
          </cell>
          <cell r="G592" t="str">
            <v>52450</v>
          </cell>
          <cell r="H592" t="str">
            <v>A</v>
          </cell>
          <cell r="I592" t="str">
            <v>00000041</v>
          </cell>
          <cell r="J592">
            <v>66</v>
          </cell>
          <cell r="K592">
            <v>312</v>
          </cell>
          <cell r="L592">
            <v>6201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 t="str">
            <v>0675</v>
          </cell>
          <cell r="R592" t="str">
            <v>52450</v>
          </cell>
          <cell r="S592" t="str">
            <v>200212</v>
          </cell>
          <cell r="T592" t="str">
            <v>SA01</v>
          </cell>
          <cell r="U592">
            <v>51.45</v>
          </cell>
          <cell r="W592">
            <v>0</v>
          </cell>
          <cell r="Y592">
            <v>0</v>
          </cell>
          <cell r="Z592">
            <v>0</v>
          </cell>
          <cell r="AA592" t="str">
            <v>BCH</v>
          </cell>
          <cell r="AB592" t="str">
            <v>450002361</v>
          </cell>
          <cell r="AC592" t="str">
            <v>PO#</v>
          </cell>
          <cell r="AE592" t="str">
            <v>S/R</v>
          </cell>
          <cell r="AI592" t="str">
            <v>PYN</v>
          </cell>
          <cell r="AJ592" t="str">
            <v>FEDERAL EXPRESS CORP</v>
          </cell>
          <cell r="AK592" t="str">
            <v>VND</v>
          </cell>
          <cell r="AL592" t="str">
            <v>710427007</v>
          </cell>
          <cell r="AM592" t="str">
            <v>FAC</v>
          </cell>
          <cell r="AN592" t="str">
            <v>000</v>
          </cell>
          <cell r="AQ592" t="str">
            <v>NVD</v>
          </cell>
          <cell r="AR592" t="str">
            <v>2002-11-</v>
          </cell>
          <cell r="AU592" t="str">
            <v>4-471-17820         FEDERAL EXPRESS CORP1900003491</v>
          </cell>
          <cell r="AV592" t="str">
            <v>WF-BATCH</v>
          </cell>
          <cell r="AW592" t="str">
            <v>000</v>
          </cell>
          <cell r="AX592" t="str">
            <v>00</v>
          </cell>
          <cell r="AY592" t="str">
            <v>0</v>
          </cell>
          <cell r="AZ592" t="str">
            <v>FPL Fibernet</v>
          </cell>
        </row>
        <row r="593">
          <cell r="A593" t="str">
            <v>107100</v>
          </cell>
          <cell r="B593" t="str">
            <v>0312</v>
          </cell>
          <cell r="C593" t="str">
            <v>06201</v>
          </cell>
          <cell r="D593" t="str">
            <v>0ELECT</v>
          </cell>
          <cell r="E593" t="str">
            <v>312000</v>
          </cell>
          <cell r="F593" t="str">
            <v>0675</v>
          </cell>
          <cell r="G593" t="str">
            <v>52450</v>
          </cell>
          <cell r="H593" t="str">
            <v>A</v>
          </cell>
          <cell r="I593" t="str">
            <v>00000041</v>
          </cell>
          <cell r="J593">
            <v>66</v>
          </cell>
          <cell r="K593">
            <v>312</v>
          </cell>
          <cell r="L593">
            <v>6201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 t="str">
            <v>0675</v>
          </cell>
          <cell r="R593" t="str">
            <v>52450</v>
          </cell>
          <cell r="S593" t="str">
            <v>200212</v>
          </cell>
          <cell r="T593" t="str">
            <v>SA01</v>
          </cell>
          <cell r="U593">
            <v>113.04</v>
          </cell>
          <cell r="W593">
            <v>0</v>
          </cell>
          <cell r="Y593">
            <v>0</v>
          </cell>
          <cell r="Z593">
            <v>0</v>
          </cell>
          <cell r="AA593" t="str">
            <v>BCH</v>
          </cell>
          <cell r="AB593" t="str">
            <v>450002361</v>
          </cell>
          <cell r="AC593" t="str">
            <v>PO#</v>
          </cell>
          <cell r="AE593" t="str">
            <v>S/R</v>
          </cell>
          <cell r="AI593" t="str">
            <v>PYN</v>
          </cell>
          <cell r="AJ593" t="str">
            <v>FEDERAL EXPRESS CORP</v>
          </cell>
          <cell r="AK593" t="str">
            <v>VND</v>
          </cell>
          <cell r="AL593" t="str">
            <v>710427007</v>
          </cell>
          <cell r="AM593" t="str">
            <v>FAC</v>
          </cell>
          <cell r="AN593" t="str">
            <v>000</v>
          </cell>
          <cell r="AQ593" t="str">
            <v>NVD</v>
          </cell>
          <cell r="AR593" t="str">
            <v>2002-11-</v>
          </cell>
          <cell r="AU593" t="str">
            <v>4-470-79055         FEDERAL EXPRESS CORP1900003490</v>
          </cell>
          <cell r="AV593" t="str">
            <v>WF-BATCH</v>
          </cell>
          <cell r="AW593" t="str">
            <v>000</v>
          </cell>
          <cell r="AX593" t="str">
            <v>00</v>
          </cell>
          <cell r="AY593" t="str">
            <v>0</v>
          </cell>
          <cell r="AZ593" t="str">
            <v>FPL Fibernet</v>
          </cell>
        </row>
        <row r="594">
          <cell r="A594" t="str">
            <v>107100</v>
          </cell>
          <cell r="B594" t="str">
            <v>0312</v>
          </cell>
          <cell r="C594" t="str">
            <v>06201</v>
          </cell>
          <cell r="D594" t="str">
            <v>0ELECT</v>
          </cell>
          <cell r="E594" t="str">
            <v>312000</v>
          </cell>
          <cell r="F594" t="str">
            <v>0676</v>
          </cell>
          <cell r="G594" t="str">
            <v>11450</v>
          </cell>
          <cell r="H594" t="str">
            <v>A</v>
          </cell>
          <cell r="I594" t="str">
            <v>00000041</v>
          </cell>
          <cell r="J594">
            <v>66</v>
          </cell>
          <cell r="K594">
            <v>312</v>
          </cell>
          <cell r="L594">
            <v>6201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 t="str">
            <v>0676</v>
          </cell>
          <cell r="R594" t="str">
            <v>11450</v>
          </cell>
          <cell r="S594" t="str">
            <v>200212</v>
          </cell>
          <cell r="T594" t="str">
            <v>SA01</v>
          </cell>
          <cell r="U594">
            <v>188.98</v>
          </cell>
          <cell r="V594" t="str">
            <v>LDB</v>
          </cell>
          <cell r="W594">
            <v>0</v>
          </cell>
          <cell r="Y594">
            <v>0</v>
          </cell>
          <cell r="Z594">
            <v>1</v>
          </cell>
          <cell r="AA594" t="str">
            <v>MS#</v>
          </cell>
          <cell r="AB594" t="str">
            <v xml:space="preserve">   998003509</v>
          </cell>
          <cell r="AC594" t="str">
            <v>BCH</v>
          </cell>
          <cell r="AD594" t="str">
            <v>014934</v>
          </cell>
          <cell r="AE594" t="str">
            <v>TML</v>
          </cell>
          <cell r="AF594" t="str">
            <v>12011</v>
          </cell>
          <cell r="AG594" t="str">
            <v>SRL</v>
          </cell>
          <cell r="AH594" t="str">
            <v>0366</v>
          </cell>
          <cell r="AI594" t="str">
            <v>DLV</v>
          </cell>
          <cell r="AJ594" t="str">
            <v>000</v>
          </cell>
          <cell r="AK594" t="str">
            <v>REL</v>
          </cell>
          <cell r="AL594" t="str">
            <v>000</v>
          </cell>
          <cell r="AM594" t="str">
            <v>LN#</v>
          </cell>
          <cell r="AO594" t="str">
            <v>UOI</v>
          </cell>
          <cell r="AP594" t="str">
            <v>EA</v>
          </cell>
          <cell r="AU594" t="str">
            <v>0</v>
          </cell>
          <cell r="AW594" t="str">
            <v>000</v>
          </cell>
          <cell r="AX594" t="str">
            <v>00</v>
          </cell>
          <cell r="AY594" t="str">
            <v>0</v>
          </cell>
          <cell r="AZ594" t="str">
            <v>FPL Fibernet</v>
          </cell>
        </row>
        <row r="595">
          <cell r="A595" t="str">
            <v>107100</v>
          </cell>
          <cell r="B595" t="str">
            <v>0312</v>
          </cell>
          <cell r="C595" t="str">
            <v>06201</v>
          </cell>
          <cell r="D595" t="str">
            <v>0ELECT</v>
          </cell>
          <cell r="E595" t="str">
            <v>312000</v>
          </cell>
          <cell r="F595" t="str">
            <v>0676</v>
          </cell>
          <cell r="G595" t="str">
            <v>11450</v>
          </cell>
          <cell r="H595" t="str">
            <v>A</v>
          </cell>
          <cell r="I595" t="str">
            <v>00000041</v>
          </cell>
          <cell r="J595">
            <v>66</v>
          </cell>
          <cell r="K595">
            <v>312</v>
          </cell>
          <cell r="L595">
            <v>6201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0676</v>
          </cell>
          <cell r="R595" t="str">
            <v>11450</v>
          </cell>
          <cell r="S595" t="str">
            <v>200212</v>
          </cell>
          <cell r="T595" t="str">
            <v>SA01</v>
          </cell>
          <cell r="U595">
            <v>263.7</v>
          </cell>
          <cell r="V595" t="str">
            <v>LDB</v>
          </cell>
          <cell r="W595">
            <v>0</v>
          </cell>
          <cell r="Y595">
            <v>0</v>
          </cell>
          <cell r="Z595">
            <v>3</v>
          </cell>
          <cell r="AA595" t="str">
            <v>MS#</v>
          </cell>
          <cell r="AB595" t="str">
            <v xml:space="preserve">   998014073</v>
          </cell>
          <cell r="AC595" t="str">
            <v>BCH</v>
          </cell>
          <cell r="AD595" t="str">
            <v>015508</v>
          </cell>
          <cell r="AE595" t="str">
            <v>TML</v>
          </cell>
          <cell r="AF595" t="str">
            <v>12019</v>
          </cell>
          <cell r="AG595" t="str">
            <v>SRL</v>
          </cell>
          <cell r="AH595" t="str">
            <v>0366</v>
          </cell>
          <cell r="AI595" t="str">
            <v>DLV</v>
          </cell>
          <cell r="AJ595" t="str">
            <v>000</v>
          </cell>
          <cell r="AK595" t="str">
            <v>REL</v>
          </cell>
          <cell r="AL595" t="str">
            <v>000</v>
          </cell>
          <cell r="AM595" t="str">
            <v>LN#</v>
          </cell>
          <cell r="AO595" t="str">
            <v>UOI</v>
          </cell>
          <cell r="AP595" t="str">
            <v>EA</v>
          </cell>
          <cell r="AU595" t="str">
            <v>0</v>
          </cell>
          <cell r="AW595" t="str">
            <v>000</v>
          </cell>
          <cell r="AX595" t="str">
            <v>00</v>
          </cell>
          <cell r="AY595" t="str">
            <v>0</v>
          </cell>
          <cell r="AZ595" t="str">
            <v>FPL Fibernet</v>
          </cell>
        </row>
        <row r="596">
          <cell r="A596" t="str">
            <v>107100</v>
          </cell>
          <cell r="B596" t="str">
            <v>0312</v>
          </cell>
          <cell r="C596" t="str">
            <v>06201</v>
          </cell>
          <cell r="D596" t="str">
            <v>0ELECT</v>
          </cell>
          <cell r="E596" t="str">
            <v>312000</v>
          </cell>
          <cell r="F596" t="str">
            <v>0676</v>
          </cell>
          <cell r="G596" t="str">
            <v>11450</v>
          </cell>
          <cell r="H596" t="str">
            <v>A</v>
          </cell>
          <cell r="I596" t="str">
            <v>00000041</v>
          </cell>
          <cell r="J596">
            <v>66</v>
          </cell>
          <cell r="K596">
            <v>312</v>
          </cell>
          <cell r="L596">
            <v>6201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 t="str">
            <v>0676</v>
          </cell>
          <cell r="R596" t="str">
            <v>11450</v>
          </cell>
          <cell r="S596" t="str">
            <v>200212</v>
          </cell>
          <cell r="T596" t="str">
            <v>SA01</v>
          </cell>
          <cell r="U596">
            <v>263.7</v>
          </cell>
          <cell r="V596" t="str">
            <v>LDB</v>
          </cell>
          <cell r="W596">
            <v>0</v>
          </cell>
          <cell r="Y596">
            <v>0</v>
          </cell>
          <cell r="Z596">
            <v>3</v>
          </cell>
          <cell r="AA596" t="str">
            <v>MS#</v>
          </cell>
          <cell r="AB596" t="str">
            <v xml:space="preserve">   998014073</v>
          </cell>
          <cell r="AC596" t="str">
            <v>BCH</v>
          </cell>
          <cell r="AD596" t="str">
            <v>015893</v>
          </cell>
          <cell r="AE596" t="str">
            <v>TML</v>
          </cell>
          <cell r="AF596" t="str">
            <v>12005</v>
          </cell>
          <cell r="AG596" t="str">
            <v>SRL</v>
          </cell>
          <cell r="AH596" t="str">
            <v>0366</v>
          </cell>
          <cell r="AI596" t="str">
            <v>DLV</v>
          </cell>
          <cell r="AJ596" t="str">
            <v>000</v>
          </cell>
          <cell r="AK596" t="str">
            <v>REL</v>
          </cell>
          <cell r="AL596" t="str">
            <v>000</v>
          </cell>
          <cell r="AM596" t="str">
            <v>LN#</v>
          </cell>
          <cell r="AO596" t="str">
            <v>UOI</v>
          </cell>
          <cell r="AP596" t="str">
            <v>EA</v>
          </cell>
          <cell r="AU596" t="str">
            <v>0</v>
          </cell>
          <cell r="AW596" t="str">
            <v>000</v>
          </cell>
          <cell r="AX596" t="str">
            <v>00</v>
          </cell>
          <cell r="AY596" t="str">
            <v>0</v>
          </cell>
          <cell r="AZ596" t="str">
            <v>FPL Fibernet</v>
          </cell>
        </row>
        <row r="597">
          <cell r="A597" t="str">
            <v>107100</v>
          </cell>
          <cell r="B597" t="str">
            <v>0312</v>
          </cell>
          <cell r="C597" t="str">
            <v>06201</v>
          </cell>
          <cell r="D597" t="str">
            <v>0ELECT</v>
          </cell>
          <cell r="E597" t="str">
            <v>312000</v>
          </cell>
          <cell r="F597" t="str">
            <v>0676</v>
          </cell>
          <cell r="G597" t="str">
            <v>11450</v>
          </cell>
          <cell r="H597" t="str">
            <v>A</v>
          </cell>
          <cell r="I597" t="str">
            <v>00000041</v>
          </cell>
          <cell r="J597">
            <v>66</v>
          </cell>
          <cell r="K597">
            <v>312</v>
          </cell>
          <cell r="L597">
            <v>6201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0676</v>
          </cell>
          <cell r="R597" t="str">
            <v>11450</v>
          </cell>
          <cell r="S597" t="str">
            <v>200212</v>
          </cell>
          <cell r="T597" t="str">
            <v>SA01</v>
          </cell>
          <cell r="U597">
            <v>263.7</v>
          </cell>
          <cell r="V597" t="str">
            <v>LDB</v>
          </cell>
          <cell r="W597">
            <v>0</v>
          </cell>
          <cell r="Y597">
            <v>0</v>
          </cell>
          <cell r="Z597">
            <v>3</v>
          </cell>
          <cell r="AA597" t="str">
            <v>MS#</v>
          </cell>
          <cell r="AB597" t="str">
            <v xml:space="preserve">   998014073</v>
          </cell>
          <cell r="AC597" t="str">
            <v>BCH</v>
          </cell>
          <cell r="AD597" t="str">
            <v>021112</v>
          </cell>
          <cell r="AE597" t="str">
            <v>TML</v>
          </cell>
          <cell r="AF597" t="str">
            <v>12004</v>
          </cell>
          <cell r="AG597" t="str">
            <v>SRL</v>
          </cell>
          <cell r="AH597" t="str">
            <v>0366</v>
          </cell>
          <cell r="AI597" t="str">
            <v>DLV</v>
          </cell>
          <cell r="AJ597" t="str">
            <v>000</v>
          </cell>
          <cell r="AK597" t="str">
            <v>REL</v>
          </cell>
          <cell r="AL597" t="str">
            <v>000</v>
          </cell>
          <cell r="AM597" t="str">
            <v>LN#</v>
          </cell>
          <cell r="AO597" t="str">
            <v>UOI</v>
          </cell>
          <cell r="AP597" t="str">
            <v>EA</v>
          </cell>
          <cell r="AU597" t="str">
            <v>0</v>
          </cell>
          <cell r="AW597" t="str">
            <v>000</v>
          </cell>
          <cell r="AX597" t="str">
            <v>00</v>
          </cell>
          <cell r="AY597" t="str">
            <v>0</v>
          </cell>
          <cell r="AZ597" t="str">
            <v>FPL Fibernet</v>
          </cell>
        </row>
        <row r="598">
          <cell r="A598" t="str">
            <v>107100</v>
          </cell>
          <cell r="B598" t="str">
            <v>0312</v>
          </cell>
          <cell r="C598" t="str">
            <v>06201</v>
          </cell>
          <cell r="D598" t="str">
            <v>0ELECT</v>
          </cell>
          <cell r="E598" t="str">
            <v>312000</v>
          </cell>
          <cell r="F598" t="str">
            <v>0676</v>
          </cell>
          <cell r="G598" t="str">
            <v>11450</v>
          </cell>
          <cell r="H598" t="str">
            <v>A</v>
          </cell>
          <cell r="I598" t="str">
            <v>00000041</v>
          </cell>
          <cell r="J598">
            <v>66</v>
          </cell>
          <cell r="K598">
            <v>312</v>
          </cell>
          <cell r="L598">
            <v>6201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 t="str">
            <v>0676</v>
          </cell>
          <cell r="R598" t="str">
            <v>11450</v>
          </cell>
          <cell r="S598" t="str">
            <v>200212</v>
          </cell>
          <cell r="T598" t="str">
            <v>SA01</v>
          </cell>
          <cell r="U598">
            <v>263.7</v>
          </cell>
          <cell r="V598" t="str">
            <v>LDB</v>
          </cell>
          <cell r="W598">
            <v>0</v>
          </cell>
          <cell r="Y598">
            <v>0</v>
          </cell>
          <cell r="Z598">
            <v>3</v>
          </cell>
          <cell r="AA598" t="str">
            <v>MS#</v>
          </cell>
          <cell r="AB598" t="str">
            <v xml:space="preserve">   998014073</v>
          </cell>
          <cell r="AC598" t="str">
            <v>BCH</v>
          </cell>
          <cell r="AD598" t="str">
            <v>021116</v>
          </cell>
          <cell r="AE598" t="str">
            <v>TML</v>
          </cell>
          <cell r="AF598" t="str">
            <v>12004</v>
          </cell>
          <cell r="AG598" t="str">
            <v>SRL</v>
          </cell>
          <cell r="AH598" t="str">
            <v>0366</v>
          </cell>
          <cell r="AI598" t="str">
            <v>DLV</v>
          </cell>
          <cell r="AJ598" t="str">
            <v>000</v>
          </cell>
          <cell r="AK598" t="str">
            <v>REL</v>
          </cell>
          <cell r="AL598" t="str">
            <v>000</v>
          </cell>
          <cell r="AM598" t="str">
            <v>LN#</v>
          </cell>
          <cell r="AO598" t="str">
            <v>UOI</v>
          </cell>
          <cell r="AP598" t="str">
            <v>EA</v>
          </cell>
          <cell r="AU598" t="str">
            <v>0</v>
          </cell>
          <cell r="AW598" t="str">
            <v>000</v>
          </cell>
          <cell r="AX598" t="str">
            <v>00</v>
          </cell>
          <cell r="AY598" t="str">
            <v>0</v>
          </cell>
          <cell r="AZ598" t="str">
            <v>FPL Fibernet</v>
          </cell>
        </row>
        <row r="599">
          <cell r="A599" t="str">
            <v>107100</v>
          </cell>
          <cell r="B599" t="str">
            <v>0312</v>
          </cell>
          <cell r="C599" t="str">
            <v>06201</v>
          </cell>
          <cell r="D599" t="str">
            <v>0ELECT</v>
          </cell>
          <cell r="E599" t="str">
            <v>312000</v>
          </cell>
          <cell r="F599" t="str">
            <v>0676</v>
          </cell>
          <cell r="G599" t="str">
            <v>11450</v>
          </cell>
          <cell r="H599" t="str">
            <v>A</v>
          </cell>
          <cell r="I599" t="str">
            <v>00000041</v>
          </cell>
          <cell r="J599">
            <v>66</v>
          </cell>
          <cell r="K599">
            <v>312</v>
          </cell>
          <cell r="L599">
            <v>6201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 t="str">
            <v>0676</v>
          </cell>
          <cell r="R599" t="str">
            <v>11450</v>
          </cell>
          <cell r="S599" t="str">
            <v>200212</v>
          </cell>
          <cell r="T599" t="str">
            <v>SA01</v>
          </cell>
          <cell r="U599">
            <v>263.7</v>
          </cell>
          <cell r="V599" t="str">
            <v>LDB</v>
          </cell>
          <cell r="W599">
            <v>0</v>
          </cell>
          <cell r="Y599">
            <v>0</v>
          </cell>
          <cell r="Z599">
            <v>3</v>
          </cell>
          <cell r="AA599" t="str">
            <v>MS#</v>
          </cell>
          <cell r="AB599" t="str">
            <v xml:space="preserve">   998014073</v>
          </cell>
          <cell r="AC599" t="str">
            <v>BCH</v>
          </cell>
          <cell r="AD599" t="str">
            <v>021126</v>
          </cell>
          <cell r="AE599" t="str">
            <v>TML</v>
          </cell>
          <cell r="AF599" t="str">
            <v>12004</v>
          </cell>
          <cell r="AG599" t="str">
            <v>SRL</v>
          </cell>
          <cell r="AH599" t="str">
            <v>0366</v>
          </cell>
          <cell r="AI599" t="str">
            <v>DLV</v>
          </cell>
          <cell r="AJ599" t="str">
            <v>000</v>
          </cell>
          <cell r="AK599" t="str">
            <v>REL</v>
          </cell>
          <cell r="AL599" t="str">
            <v>000</v>
          </cell>
          <cell r="AM599" t="str">
            <v>LN#</v>
          </cell>
          <cell r="AO599" t="str">
            <v>UOI</v>
          </cell>
          <cell r="AP599" t="str">
            <v>EA</v>
          </cell>
          <cell r="AU599" t="str">
            <v>0</v>
          </cell>
          <cell r="AW599" t="str">
            <v>000</v>
          </cell>
          <cell r="AX599" t="str">
            <v>00</v>
          </cell>
          <cell r="AY599" t="str">
            <v>0</v>
          </cell>
          <cell r="AZ599" t="str">
            <v>FPL Fibernet</v>
          </cell>
        </row>
        <row r="600">
          <cell r="A600" t="str">
            <v>107100</v>
          </cell>
          <cell r="B600" t="str">
            <v>0312</v>
          </cell>
          <cell r="C600" t="str">
            <v>06201</v>
          </cell>
          <cell r="D600" t="str">
            <v>0ELECT</v>
          </cell>
          <cell r="E600" t="str">
            <v>312000</v>
          </cell>
          <cell r="F600" t="str">
            <v>0676</v>
          </cell>
          <cell r="G600" t="str">
            <v>11450</v>
          </cell>
          <cell r="H600" t="str">
            <v>A</v>
          </cell>
          <cell r="I600" t="str">
            <v>00000041</v>
          </cell>
          <cell r="J600">
            <v>66</v>
          </cell>
          <cell r="K600">
            <v>312</v>
          </cell>
          <cell r="L600">
            <v>6201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 t="str">
            <v>0676</v>
          </cell>
          <cell r="R600" t="str">
            <v>11450</v>
          </cell>
          <cell r="S600" t="str">
            <v>200212</v>
          </cell>
          <cell r="T600" t="str">
            <v>SA01</v>
          </cell>
          <cell r="U600">
            <v>263.7</v>
          </cell>
          <cell r="V600" t="str">
            <v>LDB</v>
          </cell>
          <cell r="W600">
            <v>0</v>
          </cell>
          <cell r="Y600">
            <v>0</v>
          </cell>
          <cell r="Z600">
            <v>3</v>
          </cell>
          <cell r="AA600" t="str">
            <v>MS#</v>
          </cell>
          <cell r="AB600" t="str">
            <v xml:space="preserve">   998014073</v>
          </cell>
          <cell r="AC600" t="str">
            <v>BCH</v>
          </cell>
          <cell r="AD600" t="str">
            <v>021128</v>
          </cell>
          <cell r="AE600" t="str">
            <v>TML</v>
          </cell>
          <cell r="AF600" t="str">
            <v>12004</v>
          </cell>
          <cell r="AG600" t="str">
            <v>SRL</v>
          </cell>
          <cell r="AH600" t="str">
            <v>0366</v>
          </cell>
          <cell r="AI600" t="str">
            <v>DLV</v>
          </cell>
          <cell r="AJ600" t="str">
            <v>000</v>
          </cell>
          <cell r="AK600" t="str">
            <v>REL</v>
          </cell>
          <cell r="AL600" t="str">
            <v>000</v>
          </cell>
          <cell r="AM600" t="str">
            <v>LN#</v>
          </cell>
          <cell r="AO600" t="str">
            <v>UOI</v>
          </cell>
          <cell r="AP600" t="str">
            <v>EA</v>
          </cell>
          <cell r="AU600" t="str">
            <v>0</v>
          </cell>
          <cell r="AW600" t="str">
            <v>000</v>
          </cell>
          <cell r="AX600" t="str">
            <v>00</v>
          </cell>
          <cell r="AY600" t="str">
            <v>0</v>
          </cell>
          <cell r="AZ600" t="str">
            <v>FPL Fibernet</v>
          </cell>
        </row>
        <row r="601">
          <cell r="A601" t="str">
            <v>107100</v>
          </cell>
          <cell r="B601" t="str">
            <v>0312</v>
          </cell>
          <cell r="C601" t="str">
            <v>06201</v>
          </cell>
          <cell r="D601" t="str">
            <v>0ELECT</v>
          </cell>
          <cell r="E601" t="str">
            <v>312000</v>
          </cell>
          <cell r="F601" t="str">
            <v>0676</v>
          </cell>
          <cell r="G601" t="str">
            <v>11450</v>
          </cell>
          <cell r="H601" t="str">
            <v>A</v>
          </cell>
          <cell r="I601" t="str">
            <v>00000041</v>
          </cell>
          <cell r="J601">
            <v>66</v>
          </cell>
          <cell r="K601">
            <v>312</v>
          </cell>
          <cell r="L601">
            <v>6201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 t="str">
            <v>0676</v>
          </cell>
          <cell r="R601" t="str">
            <v>11450</v>
          </cell>
          <cell r="S601" t="str">
            <v>200212</v>
          </cell>
          <cell r="T601" t="str">
            <v>SA01</v>
          </cell>
          <cell r="U601">
            <v>377.96</v>
          </cell>
          <cell r="V601" t="str">
            <v>LDB</v>
          </cell>
          <cell r="W601">
            <v>0</v>
          </cell>
          <cell r="Y601">
            <v>0</v>
          </cell>
          <cell r="Z601">
            <v>2</v>
          </cell>
          <cell r="AA601" t="str">
            <v>MS#</v>
          </cell>
          <cell r="AB601" t="str">
            <v xml:space="preserve">   998003509</v>
          </cell>
          <cell r="AC601" t="str">
            <v>BCH</v>
          </cell>
          <cell r="AD601" t="str">
            <v>015510</v>
          </cell>
          <cell r="AE601" t="str">
            <v>TML</v>
          </cell>
          <cell r="AF601" t="str">
            <v>12019</v>
          </cell>
          <cell r="AG601" t="str">
            <v>SRL</v>
          </cell>
          <cell r="AH601" t="str">
            <v>0366</v>
          </cell>
          <cell r="AI601" t="str">
            <v>DLV</v>
          </cell>
          <cell r="AJ601" t="str">
            <v>000</v>
          </cell>
          <cell r="AK601" t="str">
            <v>REL</v>
          </cell>
          <cell r="AL601" t="str">
            <v>000</v>
          </cell>
          <cell r="AM601" t="str">
            <v>LN#</v>
          </cell>
          <cell r="AO601" t="str">
            <v>UOI</v>
          </cell>
          <cell r="AP601" t="str">
            <v>EA</v>
          </cell>
          <cell r="AU601" t="str">
            <v>0</v>
          </cell>
          <cell r="AW601" t="str">
            <v>000</v>
          </cell>
          <cell r="AX601" t="str">
            <v>00</v>
          </cell>
          <cell r="AY601" t="str">
            <v>0</v>
          </cell>
          <cell r="AZ601" t="str">
            <v>FPL Fibernet</v>
          </cell>
        </row>
        <row r="602">
          <cell r="A602" t="str">
            <v>107100</v>
          </cell>
          <cell r="B602" t="str">
            <v>0312</v>
          </cell>
          <cell r="C602" t="str">
            <v>06201</v>
          </cell>
          <cell r="D602" t="str">
            <v>0ELECT</v>
          </cell>
          <cell r="E602" t="str">
            <v>312000</v>
          </cell>
          <cell r="F602" t="str">
            <v>0676</v>
          </cell>
          <cell r="G602" t="str">
            <v>11450</v>
          </cell>
          <cell r="H602" t="str">
            <v>A</v>
          </cell>
          <cell r="I602" t="str">
            <v>00000041</v>
          </cell>
          <cell r="J602">
            <v>66</v>
          </cell>
          <cell r="K602">
            <v>312</v>
          </cell>
          <cell r="L602">
            <v>6201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0676</v>
          </cell>
          <cell r="R602" t="str">
            <v>11450</v>
          </cell>
          <cell r="S602" t="str">
            <v>200212</v>
          </cell>
          <cell r="T602" t="str">
            <v>SA01</v>
          </cell>
          <cell r="U602">
            <v>399.82</v>
          </cell>
          <cell r="V602" t="str">
            <v>LDB</v>
          </cell>
          <cell r="W602">
            <v>0</v>
          </cell>
          <cell r="Y602">
            <v>0</v>
          </cell>
          <cell r="Z602">
            <v>1</v>
          </cell>
          <cell r="AA602" t="str">
            <v>MS#</v>
          </cell>
          <cell r="AB602" t="str">
            <v xml:space="preserve">   998003502</v>
          </cell>
          <cell r="AC602" t="str">
            <v>BCH</v>
          </cell>
          <cell r="AD602" t="str">
            <v>021124</v>
          </cell>
          <cell r="AE602" t="str">
            <v>TML</v>
          </cell>
          <cell r="AF602" t="str">
            <v>12004</v>
          </cell>
          <cell r="AG602" t="str">
            <v>SRL</v>
          </cell>
          <cell r="AH602" t="str">
            <v>0366</v>
          </cell>
          <cell r="AI602" t="str">
            <v>DLV</v>
          </cell>
          <cell r="AJ602" t="str">
            <v>000</v>
          </cell>
          <cell r="AK602" t="str">
            <v>REL</v>
          </cell>
          <cell r="AL602" t="str">
            <v>000</v>
          </cell>
          <cell r="AM602" t="str">
            <v>LN#</v>
          </cell>
          <cell r="AO602" t="str">
            <v>UOI</v>
          </cell>
          <cell r="AP602" t="str">
            <v>EA</v>
          </cell>
          <cell r="AU602" t="str">
            <v>0</v>
          </cell>
          <cell r="AW602" t="str">
            <v>000</v>
          </cell>
          <cell r="AX602" t="str">
            <v>00</v>
          </cell>
          <cell r="AY602" t="str">
            <v>0</v>
          </cell>
          <cell r="AZ602" t="str">
            <v>FPL Fibernet</v>
          </cell>
        </row>
        <row r="603">
          <cell r="A603" t="str">
            <v>107100</v>
          </cell>
          <cell r="B603" t="str">
            <v>0312</v>
          </cell>
          <cell r="C603" t="str">
            <v>06201</v>
          </cell>
          <cell r="D603" t="str">
            <v>0ELECT</v>
          </cell>
          <cell r="E603" t="str">
            <v>312000</v>
          </cell>
          <cell r="F603" t="str">
            <v>0676</v>
          </cell>
          <cell r="G603" t="str">
            <v>11450</v>
          </cell>
          <cell r="H603" t="str">
            <v>A</v>
          </cell>
          <cell r="I603" t="str">
            <v>00000041</v>
          </cell>
          <cell r="J603">
            <v>66</v>
          </cell>
          <cell r="K603">
            <v>312</v>
          </cell>
          <cell r="L603">
            <v>6201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 t="str">
            <v>0676</v>
          </cell>
          <cell r="R603" t="str">
            <v>11450</v>
          </cell>
          <cell r="S603" t="str">
            <v>200212</v>
          </cell>
          <cell r="T603" t="str">
            <v>SA01</v>
          </cell>
          <cell r="U603">
            <v>527.4</v>
          </cell>
          <cell r="V603" t="str">
            <v>LDB</v>
          </cell>
          <cell r="W603">
            <v>0</v>
          </cell>
          <cell r="Y603">
            <v>0</v>
          </cell>
          <cell r="Z603">
            <v>6</v>
          </cell>
          <cell r="AA603" t="str">
            <v>MS#</v>
          </cell>
          <cell r="AB603" t="str">
            <v xml:space="preserve">   998014073</v>
          </cell>
          <cell r="AC603" t="str">
            <v>BCH</v>
          </cell>
          <cell r="AD603" t="str">
            <v>021121</v>
          </cell>
          <cell r="AE603" t="str">
            <v>TML</v>
          </cell>
          <cell r="AF603" t="str">
            <v>12004</v>
          </cell>
          <cell r="AG603" t="str">
            <v>SRL</v>
          </cell>
          <cell r="AH603" t="str">
            <v>0366</v>
          </cell>
          <cell r="AI603" t="str">
            <v>DLV</v>
          </cell>
          <cell r="AJ603" t="str">
            <v>000</v>
          </cell>
          <cell r="AK603" t="str">
            <v>REL</v>
          </cell>
          <cell r="AL603" t="str">
            <v>000</v>
          </cell>
          <cell r="AM603" t="str">
            <v>LN#</v>
          </cell>
          <cell r="AO603" t="str">
            <v>UOI</v>
          </cell>
          <cell r="AP603" t="str">
            <v>EA</v>
          </cell>
          <cell r="AU603" t="str">
            <v>0</v>
          </cell>
          <cell r="AW603" t="str">
            <v>000</v>
          </cell>
          <cell r="AX603" t="str">
            <v>00</v>
          </cell>
          <cell r="AY603" t="str">
            <v>0</v>
          </cell>
          <cell r="AZ603" t="str">
            <v>FPL Fibernet</v>
          </cell>
        </row>
        <row r="604">
          <cell r="A604" t="str">
            <v>107100</v>
          </cell>
          <cell r="B604" t="str">
            <v>0312</v>
          </cell>
          <cell r="C604" t="str">
            <v>06201</v>
          </cell>
          <cell r="D604" t="str">
            <v>0ELECT</v>
          </cell>
          <cell r="E604" t="str">
            <v>312000</v>
          </cell>
          <cell r="F604" t="str">
            <v>0676</v>
          </cell>
          <cell r="G604" t="str">
            <v>11450</v>
          </cell>
          <cell r="H604" t="str">
            <v>A</v>
          </cell>
          <cell r="I604" t="str">
            <v>00000041</v>
          </cell>
          <cell r="J604">
            <v>66</v>
          </cell>
          <cell r="K604">
            <v>312</v>
          </cell>
          <cell r="L604">
            <v>6201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 t="str">
            <v>0676</v>
          </cell>
          <cell r="R604" t="str">
            <v>11450</v>
          </cell>
          <cell r="S604" t="str">
            <v>200212</v>
          </cell>
          <cell r="T604" t="str">
            <v>SA01</v>
          </cell>
          <cell r="U604">
            <v>1400.28</v>
          </cell>
          <cell r="V604" t="str">
            <v>LDB</v>
          </cell>
          <cell r="W604">
            <v>0</v>
          </cell>
          <cell r="Y604">
            <v>0</v>
          </cell>
          <cell r="Z604">
            <v>7</v>
          </cell>
          <cell r="AA604" t="str">
            <v>MS#</v>
          </cell>
          <cell r="AB604" t="str">
            <v xml:space="preserve">   998014037</v>
          </cell>
          <cell r="AC604" t="str">
            <v>BCH</v>
          </cell>
          <cell r="AD604" t="str">
            <v>021117</v>
          </cell>
          <cell r="AE604" t="str">
            <v>TML</v>
          </cell>
          <cell r="AF604" t="str">
            <v>12004</v>
          </cell>
          <cell r="AG604" t="str">
            <v>SRL</v>
          </cell>
          <cell r="AH604" t="str">
            <v>0366</v>
          </cell>
          <cell r="AI604" t="str">
            <v>DLV</v>
          </cell>
          <cell r="AJ604" t="str">
            <v>000</v>
          </cell>
          <cell r="AK604" t="str">
            <v>REL</v>
          </cell>
          <cell r="AL604" t="str">
            <v>000</v>
          </cell>
          <cell r="AM604" t="str">
            <v>LN#</v>
          </cell>
          <cell r="AO604" t="str">
            <v>UOI</v>
          </cell>
          <cell r="AP604" t="str">
            <v>EA</v>
          </cell>
          <cell r="AU604" t="str">
            <v>0</v>
          </cell>
          <cell r="AW604" t="str">
            <v>000</v>
          </cell>
          <cell r="AX604" t="str">
            <v>00</v>
          </cell>
          <cell r="AY604" t="str">
            <v>0</v>
          </cell>
          <cell r="AZ604" t="str">
            <v>FPL Fibernet</v>
          </cell>
        </row>
        <row r="605">
          <cell r="A605" t="str">
            <v>107100</v>
          </cell>
          <cell r="B605" t="str">
            <v>0312</v>
          </cell>
          <cell r="C605" t="str">
            <v>06201</v>
          </cell>
          <cell r="D605" t="str">
            <v>0ELECT</v>
          </cell>
          <cell r="E605" t="str">
            <v>312000</v>
          </cell>
          <cell r="F605" t="str">
            <v>0676</v>
          </cell>
          <cell r="G605" t="str">
            <v>11450</v>
          </cell>
          <cell r="H605" t="str">
            <v>A</v>
          </cell>
          <cell r="I605" t="str">
            <v>00000041</v>
          </cell>
          <cell r="J605">
            <v>66</v>
          </cell>
          <cell r="K605">
            <v>312</v>
          </cell>
          <cell r="L605">
            <v>6201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0676</v>
          </cell>
          <cell r="R605" t="str">
            <v>11450</v>
          </cell>
          <cell r="S605" t="str">
            <v>200212</v>
          </cell>
          <cell r="T605" t="str">
            <v>SA01</v>
          </cell>
          <cell r="U605">
            <v>1575.39</v>
          </cell>
          <cell r="V605" t="str">
            <v>LDB</v>
          </cell>
          <cell r="W605">
            <v>0</v>
          </cell>
          <cell r="Y605">
            <v>0</v>
          </cell>
          <cell r="Z605">
            <v>1</v>
          </cell>
          <cell r="AA605" t="str">
            <v>MS#</v>
          </cell>
          <cell r="AB605" t="str">
            <v xml:space="preserve">   998014070</v>
          </cell>
          <cell r="AC605" t="str">
            <v>BCH</v>
          </cell>
          <cell r="AD605" t="str">
            <v>015507</v>
          </cell>
          <cell r="AE605" t="str">
            <v>TML</v>
          </cell>
          <cell r="AF605" t="str">
            <v>12019</v>
          </cell>
          <cell r="AG605" t="str">
            <v>SRL</v>
          </cell>
          <cell r="AH605" t="str">
            <v>0366</v>
          </cell>
          <cell r="AI605" t="str">
            <v>DLV</v>
          </cell>
          <cell r="AJ605" t="str">
            <v>000</v>
          </cell>
          <cell r="AK605" t="str">
            <v>REL</v>
          </cell>
          <cell r="AL605" t="str">
            <v>000</v>
          </cell>
          <cell r="AM605" t="str">
            <v>LN#</v>
          </cell>
          <cell r="AO605" t="str">
            <v>UOI</v>
          </cell>
          <cell r="AP605" t="str">
            <v>EA</v>
          </cell>
          <cell r="AU605" t="str">
            <v>0</v>
          </cell>
          <cell r="AW605" t="str">
            <v>000</v>
          </cell>
          <cell r="AX605" t="str">
            <v>00</v>
          </cell>
          <cell r="AY605" t="str">
            <v>0</v>
          </cell>
          <cell r="AZ605" t="str">
            <v>FPL Fibernet</v>
          </cell>
        </row>
        <row r="606">
          <cell r="A606" t="str">
            <v>107100</v>
          </cell>
          <cell r="B606" t="str">
            <v>0312</v>
          </cell>
          <cell r="C606" t="str">
            <v>06201</v>
          </cell>
          <cell r="D606" t="str">
            <v>0ELECT</v>
          </cell>
          <cell r="E606" t="str">
            <v>312000</v>
          </cell>
          <cell r="F606" t="str">
            <v>0676</v>
          </cell>
          <cell r="G606" t="str">
            <v>11450</v>
          </cell>
          <cell r="H606" t="str">
            <v>A</v>
          </cell>
          <cell r="I606" t="str">
            <v>00000041</v>
          </cell>
          <cell r="J606">
            <v>66</v>
          </cell>
          <cell r="K606">
            <v>312</v>
          </cell>
          <cell r="L606">
            <v>6201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 t="str">
            <v>0676</v>
          </cell>
          <cell r="R606" t="str">
            <v>11450</v>
          </cell>
          <cell r="S606" t="str">
            <v>200212</v>
          </cell>
          <cell r="T606" t="str">
            <v>SA01</v>
          </cell>
          <cell r="U606">
            <v>1575.39</v>
          </cell>
          <cell r="V606" t="str">
            <v>LDB</v>
          </cell>
          <cell r="W606">
            <v>0</v>
          </cell>
          <cell r="Y606">
            <v>0</v>
          </cell>
          <cell r="Z606">
            <v>1</v>
          </cell>
          <cell r="AA606" t="str">
            <v>MS#</v>
          </cell>
          <cell r="AB606" t="str">
            <v xml:space="preserve">   998014070</v>
          </cell>
          <cell r="AC606" t="str">
            <v>BCH</v>
          </cell>
          <cell r="AD606" t="str">
            <v>015894</v>
          </cell>
          <cell r="AE606" t="str">
            <v>TML</v>
          </cell>
          <cell r="AF606" t="str">
            <v>12005</v>
          </cell>
          <cell r="AG606" t="str">
            <v>SRL</v>
          </cell>
          <cell r="AH606" t="str">
            <v>0366</v>
          </cell>
          <cell r="AI606" t="str">
            <v>DLV</v>
          </cell>
          <cell r="AJ606" t="str">
            <v>000</v>
          </cell>
          <cell r="AK606" t="str">
            <v>REL</v>
          </cell>
          <cell r="AL606" t="str">
            <v>000</v>
          </cell>
          <cell r="AM606" t="str">
            <v>LN#</v>
          </cell>
          <cell r="AO606" t="str">
            <v>UOI</v>
          </cell>
          <cell r="AP606" t="str">
            <v>EA</v>
          </cell>
          <cell r="AU606" t="str">
            <v>0</v>
          </cell>
          <cell r="AW606" t="str">
            <v>000</v>
          </cell>
          <cell r="AX606" t="str">
            <v>00</v>
          </cell>
          <cell r="AY606" t="str">
            <v>0</v>
          </cell>
          <cell r="AZ606" t="str">
            <v>FPL Fibernet</v>
          </cell>
        </row>
        <row r="607">
          <cell r="A607" t="str">
            <v>107100</v>
          </cell>
          <cell r="B607" t="str">
            <v>0312</v>
          </cell>
          <cell r="C607" t="str">
            <v>06201</v>
          </cell>
          <cell r="D607" t="str">
            <v>0ELECT</v>
          </cell>
          <cell r="E607" t="str">
            <v>312000</v>
          </cell>
          <cell r="F607" t="str">
            <v>0676</v>
          </cell>
          <cell r="G607" t="str">
            <v>11450</v>
          </cell>
          <cell r="H607" t="str">
            <v>A</v>
          </cell>
          <cell r="I607" t="str">
            <v>00000041</v>
          </cell>
          <cell r="J607">
            <v>66</v>
          </cell>
          <cell r="K607">
            <v>312</v>
          </cell>
          <cell r="L607">
            <v>6201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 t="str">
            <v>0676</v>
          </cell>
          <cell r="R607" t="str">
            <v>11450</v>
          </cell>
          <cell r="S607" t="str">
            <v>200212</v>
          </cell>
          <cell r="T607" t="str">
            <v>SA01</v>
          </cell>
          <cell r="U607">
            <v>1575.39</v>
          </cell>
          <cell r="V607" t="str">
            <v>LDB</v>
          </cell>
          <cell r="W607">
            <v>0</v>
          </cell>
          <cell r="Y607">
            <v>0</v>
          </cell>
          <cell r="Z607">
            <v>1</v>
          </cell>
          <cell r="AA607" t="str">
            <v>MS#</v>
          </cell>
          <cell r="AB607" t="str">
            <v xml:space="preserve">   998014070</v>
          </cell>
          <cell r="AC607" t="str">
            <v>BCH</v>
          </cell>
          <cell r="AD607" t="str">
            <v>021111</v>
          </cell>
          <cell r="AE607" t="str">
            <v>TML</v>
          </cell>
          <cell r="AF607" t="str">
            <v>12004</v>
          </cell>
          <cell r="AG607" t="str">
            <v>SRL</v>
          </cell>
          <cell r="AH607" t="str">
            <v>0366</v>
          </cell>
          <cell r="AI607" t="str">
            <v>DLV</v>
          </cell>
          <cell r="AJ607" t="str">
            <v>000</v>
          </cell>
          <cell r="AK607" t="str">
            <v>REL</v>
          </cell>
          <cell r="AL607" t="str">
            <v>000</v>
          </cell>
          <cell r="AM607" t="str">
            <v>LN#</v>
          </cell>
          <cell r="AO607" t="str">
            <v>UOI</v>
          </cell>
          <cell r="AP607" t="str">
            <v>EA</v>
          </cell>
          <cell r="AU607" t="str">
            <v>0</v>
          </cell>
          <cell r="AW607" t="str">
            <v>000</v>
          </cell>
          <cell r="AX607" t="str">
            <v>00</v>
          </cell>
          <cell r="AY607" t="str">
            <v>0</v>
          </cell>
          <cell r="AZ607" t="str">
            <v>FPL Fibernet</v>
          </cell>
        </row>
        <row r="608">
          <cell r="A608" t="str">
            <v>107100</v>
          </cell>
          <cell r="B608" t="str">
            <v>0312</v>
          </cell>
          <cell r="C608" t="str">
            <v>06201</v>
          </cell>
          <cell r="D608" t="str">
            <v>0ELECT</v>
          </cell>
          <cell r="E608" t="str">
            <v>312000</v>
          </cell>
          <cell r="F608" t="str">
            <v>0676</v>
          </cell>
          <cell r="G608" t="str">
            <v>11450</v>
          </cell>
          <cell r="H608" t="str">
            <v>A</v>
          </cell>
          <cell r="I608" t="str">
            <v>00000041</v>
          </cell>
          <cell r="J608">
            <v>66</v>
          </cell>
          <cell r="K608">
            <v>312</v>
          </cell>
          <cell r="L608">
            <v>6201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 t="str">
            <v>0676</v>
          </cell>
          <cell r="R608" t="str">
            <v>11450</v>
          </cell>
          <cell r="S608" t="str">
            <v>200212</v>
          </cell>
          <cell r="T608" t="str">
            <v>SA01</v>
          </cell>
          <cell r="U608">
            <v>1575.39</v>
          </cell>
          <cell r="V608" t="str">
            <v>LDB</v>
          </cell>
          <cell r="W608">
            <v>0</v>
          </cell>
          <cell r="Y608">
            <v>0</v>
          </cell>
          <cell r="Z608">
            <v>1</v>
          </cell>
          <cell r="AA608" t="str">
            <v>MS#</v>
          </cell>
          <cell r="AB608" t="str">
            <v xml:space="preserve">   998014070</v>
          </cell>
          <cell r="AC608" t="str">
            <v>BCH</v>
          </cell>
          <cell r="AD608" t="str">
            <v>021127</v>
          </cell>
          <cell r="AE608" t="str">
            <v>TML</v>
          </cell>
          <cell r="AF608" t="str">
            <v>12004</v>
          </cell>
          <cell r="AG608" t="str">
            <v>SRL</v>
          </cell>
          <cell r="AH608" t="str">
            <v>0366</v>
          </cell>
          <cell r="AI608" t="str">
            <v>DLV</v>
          </cell>
          <cell r="AJ608" t="str">
            <v>000</v>
          </cell>
          <cell r="AK608" t="str">
            <v>REL</v>
          </cell>
          <cell r="AL608" t="str">
            <v>000</v>
          </cell>
          <cell r="AM608" t="str">
            <v>LN#</v>
          </cell>
          <cell r="AO608" t="str">
            <v>UOI</v>
          </cell>
          <cell r="AP608" t="str">
            <v>EA</v>
          </cell>
          <cell r="AU608" t="str">
            <v>0</v>
          </cell>
          <cell r="AW608" t="str">
            <v>000</v>
          </cell>
          <cell r="AX608" t="str">
            <v>00</v>
          </cell>
          <cell r="AY608" t="str">
            <v>0</v>
          </cell>
          <cell r="AZ608" t="str">
            <v>FPL Fibernet</v>
          </cell>
        </row>
        <row r="609">
          <cell r="A609" t="str">
            <v>107100</v>
          </cell>
          <cell r="B609" t="str">
            <v>0312</v>
          </cell>
          <cell r="C609" t="str">
            <v>06201</v>
          </cell>
          <cell r="D609" t="str">
            <v>0ELECT</v>
          </cell>
          <cell r="E609" t="str">
            <v>312000</v>
          </cell>
          <cell r="F609" t="str">
            <v>0676</v>
          </cell>
          <cell r="G609" t="str">
            <v>11450</v>
          </cell>
          <cell r="H609" t="str">
            <v>A</v>
          </cell>
          <cell r="I609" t="str">
            <v>00000041</v>
          </cell>
          <cell r="J609">
            <v>66</v>
          </cell>
          <cell r="K609">
            <v>312</v>
          </cell>
          <cell r="L609">
            <v>6201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0676</v>
          </cell>
          <cell r="R609" t="str">
            <v>11450</v>
          </cell>
          <cell r="S609" t="str">
            <v>200212</v>
          </cell>
          <cell r="T609" t="str">
            <v>SA01</v>
          </cell>
          <cell r="U609">
            <v>2185.11</v>
          </cell>
          <cell r="V609" t="str">
            <v>LDB</v>
          </cell>
          <cell r="W609">
            <v>0</v>
          </cell>
          <cell r="Y609">
            <v>0</v>
          </cell>
          <cell r="Z609">
            <v>1</v>
          </cell>
          <cell r="AA609" t="str">
            <v>MS#</v>
          </cell>
          <cell r="AB609" t="str">
            <v xml:space="preserve">   998014067</v>
          </cell>
          <cell r="AC609" t="str">
            <v>BCH</v>
          </cell>
          <cell r="AD609" t="str">
            <v>014391</v>
          </cell>
          <cell r="AE609" t="str">
            <v>TML</v>
          </cell>
          <cell r="AF609" t="str">
            <v>12006</v>
          </cell>
          <cell r="AG609" t="str">
            <v>SRL</v>
          </cell>
          <cell r="AH609" t="str">
            <v>0366</v>
          </cell>
          <cell r="AI609" t="str">
            <v>DLV</v>
          </cell>
          <cell r="AJ609" t="str">
            <v>000</v>
          </cell>
          <cell r="AK609" t="str">
            <v>REL</v>
          </cell>
          <cell r="AL609" t="str">
            <v>000</v>
          </cell>
          <cell r="AM609" t="str">
            <v>LN#</v>
          </cell>
          <cell r="AO609" t="str">
            <v>UOI</v>
          </cell>
          <cell r="AP609" t="str">
            <v>EA</v>
          </cell>
          <cell r="AU609" t="str">
            <v>0</v>
          </cell>
          <cell r="AW609" t="str">
            <v>000</v>
          </cell>
          <cell r="AX609" t="str">
            <v>00</v>
          </cell>
          <cell r="AY609" t="str">
            <v>0</v>
          </cell>
          <cell r="AZ609" t="str">
            <v>FPL Fibernet</v>
          </cell>
        </row>
        <row r="610">
          <cell r="A610" t="str">
            <v>107100</v>
          </cell>
          <cell r="B610" t="str">
            <v>0312</v>
          </cell>
          <cell r="C610" t="str">
            <v>06201</v>
          </cell>
          <cell r="D610" t="str">
            <v>0ELECT</v>
          </cell>
          <cell r="E610" t="str">
            <v>312000</v>
          </cell>
          <cell r="F610" t="str">
            <v>0676</v>
          </cell>
          <cell r="G610" t="str">
            <v>11450</v>
          </cell>
          <cell r="H610" t="str">
            <v>A</v>
          </cell>
          <cell r="I610" t="str">
            <v>00000041</v>
          </cell>
          <cell r="J610">
            <v>66</v>
          </cell>
          <cell r="K610">
            <v>312</v>
          </cell>
          <cell r="L610">
            <v>6201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 t="str">
            <v>0676</v>
          </cell>
          <cell r="R610" t="str">
            <v>11450</v>
          </cell>
          <cell r="S610" t="str">
            <v>200212</v>
          </cell>
          <cell r="T610" t="str">
            <v>SA01</v>
          </cell>
          <cell r="U610">
            <v>2267.7600000000002</v>
          </cell>
          <cell r="V610" t="str">
            <v>LDB</v>
          </cell>
          <cell r="W610">
            <v>0</v>
          </cell>
          <cell r="Y610">
            <v>0</v>
          </cell>
          <cell r="Z610">
            <v>12</v>
          </cell>
          <cell r="AA610" t="str">
            <v>MS#</v>
          </cell>
          <cell r="AB610" t="str">
            <v xml:space="preserve">   998003509</v>
          </cell>
          <cell r="AC610" t="str">
            <v>BCH</v>
          </cell>
          <cell r="AD610" t="str">
            <v>021123</v>
          </cell>
          <cell r="AE610" t="str">
            <v>TML</v>
          </cell>
          <cell r="AF610" t="str">
            <v>12004</v>
          </cell>
          <cell r="AG610" t="str">
            <v>SRL</v>
          </cell>
          <cell r="AH610" t="str">
            <v>0366</v>
          </cell>
          <cell r="AI610" t="str">
            <v>DLV</v>
          </cell>
          <cell r="AJ610" t="str">
            <v>000</v>
          </cell>
          <cell r="AK610" t="str">
            <v>REL</v>
          </cell>
          <cell r="AL610" t="str">
            <v>000</v>
          </cell>
          <cell r="AM610" t="str">
            <v>LN#</v>
          </cell>
          <cell r="AO610" t="str">
            <v>UOI</v>
          </cell>
          <cell r="AP610" t="str">
            <v>EA</v>
          </cell>
          <cell r="AU610" t="str">
            <v>0</v>
          </cell>
          <cell r="AW610" t="str">
            <v>000</v>
          </cell>
          <cell r="AX610" t="str">
            <v>00</v>
          </cell>
          <cell r="AY610" t="str">
            <v>0</v>
          </cell>
          <cell r="AZ610" t="str">
            <v>FPL Fibernet</v>
          </cell>
        </row>
        <row r="611">
          <cell r="A611" t="str">
            <v>107100</v>
          </cell>
          <cell r="B611" t="str">
            <v>0312</v>
          </cell>
          <cell r="C611" t="str">
            <v>06201</v>
          </cell>
          <cell r="D611" t="str">
            <v>0ELECT</v>
          </cell>
          <cell r="E611" t="str">
            <v>312000</v>
          </cell>
          <cell r="F611" t="str">
            <v>0676</v>
          </cell>
          <cell r="G611" t="str">
            <v>11450</v>
          </cell>
          <cell r="H611" t="str">
            <v>A</v>
          </cell>
          <cell r="I611" t="str">
            <v>00000041</v>
          </cell>
          <cell r="J611">
            <v>66</v>
          </cell>
          <cell r="K611">
            <v>312</v>
          </cell>
          <cell r="L611">
            <v>6201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0676</v>
          </cell>
          <cell r="R611" t="str">
            <v>11450</v>
          </cell>
          <cell r="S611" t="str">
            <v>200212</v>
          </cell>
          <cell r="T611" t="str">
            <v>SA01</v>
          </cell>
          <cell r="U611">
            <v>2267.7600000000002</v>
          </cell>
          <cell r="V611" t="str">
            <v>LDB</v>
          </cell>
          <cell r="W611">
            <v>0</v>
          </cell>
          <cell r="Y611">
            <v>0</v>
          </cell>
          <cell r="Z611">
            <v>12</v>
          </cell>
          <cell r="AA611" t="str">
            <v>MS#</v>
          </cell>
          <cell r="AB611" t="str">
            <v xml:space="preserve">   998003509</v>
          </cell>
          <cell r="AC611" t="str">
            <v>BCH</v>
          </cell>
          <cell r="AD611" t="str">
            <v>021130</v>
          </cell>
          <cell r="AE611" t="str">
            <v>TML</v>
          </cell>
          <cell r="AF611" t="str">
            <v>12004</v>
          </cell>
          <cell r="AG611" t="str">
            <v>SRL</v>
          </cell>
          <cell r="AH611" t="str">
            <v>0366</v>
          </cell>
          <cell r="AI611" t="str">
            <v>DLV</v>
          </cell>
          <cell r="AJ611" t="str">
            <v>000</v>
          </cell>
          <cell r="AK611" t="str">
            <v>REL</v>
          </cell>
          <cell r="AL611" t="str">
            <v>000</v>
          </cell>
          <cell r="AM611" t="str">
            <v>LN#</v>
          </cell>
          <cell r="AO611" t="str">
            <v>UOI</v>
          </cell>
          <cell r="AP611" t="str">
            <v>EA</v>
          </cell>
          <cell r="AU611" t="str">
            <v>0</v>
          </cell>
          <cell r="AW611" t="str">
            <v>000</v>
          </cell>
          <cell r="AX611" t="str">
            <v>00</v>
          </cell>
          <cell r="AY611" t="str">
            <v>0</v>
          </cell>
          <cell r="AZ611" t="str">
            <v>FPL Fibernet</v>
          </cell>
        </row>
        <row r="612">
          <cell r="A612" t="str">
            <v>107100</v>
          </cell>
          <cell r="B612" t="str">
            <v>0312</v>
          </cell>
          <cell r="C612" t="str">
            <v>06201</v>
          </cell>
          <cell r="D612" t="str">
            <v>0ELECT</v>
          </cell>
          <cell r="E612" t="str">
            <v>312000</v>
          </cell>
          <cell r="F612" t="str">
            <v>0676</v>
          </cell>
          <cell r="G612" t="str">
            <v>11450</v>
          </cell>
          <cell r="H612" t="str">
            <v>A</v>
          </cell>
          <cell r="I612" t="str">
            <v>00000041</v>
          </cell>
          <cell r="J612">
            <v>66</v>
          </cell>
          <cell r="K612">
            <v>312</v>
          </cell>
          <cell r="L612">
            <v>6201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 t="str">
            <v>0676</v>
          </cell>
          <cell r="R612" t="str">
            <v>11450</v>
          </cell>
          <cell r="S612" t="str">
            <v>200212</v>
          </cell>
          <cell r="T612" t="str">
            <v>SA01</v>
          </cell>
          <cell r="U612">
            <v>2906.46</v>
          </cell>
          <cell r="V612" t="str">
            <v>LDB</v>
          </cell>
          <cell r="W612">
            <v>0</v>
          </cell>
          <cell r="Y612">
            <v>0</v>
          </cell>
          <cell r="Z612">
            <v>1</v>
          </cell>
          <cell r="AA612" t="str">
            <v>MS#</v>
          </cell>
          <cell r="AB612" t="str">
            <v xml:space="preserve">   998014506</v>
          </cell>
          <cell r="AC612" t="str">
            <v>BCH</v>
          </cell>
          <cell r="AD612" t="str">
            <v>014935</v>
          </cell>
          <cell r="AE612" t="str">
            <v>TML</v>
          </cell>
          <cell r="AF612" t="str">
            <v>12011</v>
          </cell>
          <cell r="AG612" t="str">
            <v>SRL</v>
          </cell>
          <cell r="AH612" t="str">
            <v>0366</v>
          </cell>
          <cell r="AI612" t="str">
            <v>DLV</v>
          </cell>
          <cell r="AJ612" t="str">
            <v>000</v>
          </cell>
          <cell r="AK612" t="str">
            <v>REL</v>
          </cell>
          <cell r="AL612" t="str">
            <v>000</v>
          </cell>
          <cell r="AM612" t="str">
            <v>LN#</v>
          </cell>
          <cell r="AO612" t="str">
            <v>UOI</v>
          </cell>
          <cell r="AP612" t="str">
            <v>EA</v>
          </cell>
          <cell r="AU612" t="str">
            <v>0</v>
          </cell>
          <cell r="AW612" t="str">
            <v>000</v>
          </cell>
          <cell r="AX612" t="str">
            <v>00</v>
          </cell>
          <cell r="AY612" t="str">
            <v>0</v>
          </cell>
          <cell r="AZ612" t="str">
            <v>FPL Fibernet</v>
          </cell>
        </row>
        <row r="613">
          <cell r="A613" t="str">
            <v>107100</v>
          </cell>
          <cell r="B613" t="str">
            <v>0312</v>
          </cell>
          <cell r="C613" t="str">
            <v>06201</v>
          </cell>
          <cell r="D613" t="str">
            <v>0ELECT</v>
          </cell>
          <cell r="E613" t="str">
            <v>312000</v>
          </cell>
          <cell r="F613" t="str">
            <v>0676</v>
          </cell>
          <cell r="G613" t="str">
            <v>11450</v>
          </cell>
          <cell r="H613" t="str">
            <v>A</v>
          </cell>
          <cell r="I613" t="str">
            <v>00000041</v>
          </cell>
          <cell r="J613">
            <v>66</v>
          </cell>
          <cell r="K613">
            <v>312</v>
          </cell>
          <cell r="L613">
            <v>6201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 t="str">
            <v>0676</v>
          </cell>
          <cell r="R613" t="str">
            <v>11450</v>
          </cell>
          <cell r="S613" t="str">
            <v>200212</v>
          </cell>
          <cell r="T613" t="str">
            <v>SA01</v>
          </cell>
          <cell r="U613">
            <v>3213.47</v>
          </cell>
          <cell r="V613" t="str">
            <v>LDB</v>
          </cell>
          <cell r="W613">
            <v>0</v>
          </cell>
          <cell r="Y613">
            <v>0</v>
          </cell>
          <cell r="Z613">
            <v>1</v>
          </cell>
          <cell r="AA613" t="str">
            <v>MS#</v>
          </cell>
          <cell r="AB613" t="str">
            <v xml:space="preserve">   998014233</v>
          </cell>
          <cell r="AC613" t="str">
            <v>BCH</v>
          </cell>
          <cell r="AD613" t="str">
            <v>014394</v>
          </cell>
          <cell r="AE613" t="str">
            <v>TML</v>
          </cell>
          <cell r="AF613" t="str">
            <v>12006</v>
          </cell>
          <cell r="AG613" t="str">
            <v>SRL</v>
          </cell>
          <cell r="AH613" t="str">
            <v>0366</v>
          </cell>
          <cell r="AI613" t="str">
            <v>DLV</v>
          </cell>
          <cell r="AJ613" t="str">
            <v>000</v>
          </cell>
          <cell r="AK613" t="str">
            <v>REL</v>
          </cell>
          <cell r="AL613" t="str">
            <v>000</v>
          </cell>
          <cell r="AM613" t="str">
            <v>LN#</v>
          </cell>
          <cell r="AO613" t="str">
            <v>UOI</v>
          </cell>
          <cell r="AP613" t="str">
            <v>EA</v>
          </cell>
          <cell r="AU613" t="str">
            <v>0</v>
          </cell>
          <cell r="AW613" t="str">
            <v>000</v>
          </cell>
          <cell r="AX613" t="str">
            <v>00</v>
          </cell>
          <cell r="AY613" t="str">
            <v>0</v>
          </cell>
          <cell r="AZ613" t="str">
            <v>FPL Fibernet</v>
          </cell>
        </row>
        <row r="614">
          <cell r="A614" t="str">
            <v>107100</v>
          </cell>
          <cell r="B614" t="str">
            <v>0312</v>
          </cell>
          <cell r="C614" t="str">
            <v>06201</v>
          </cell>
          <cell r="D614" t="str">
            <v>0ELECT</v>
          </cell>
          <cell r="E614" t="str">
            <v>312000</v>
          </cell>
          <cell r="F614" t="str">
            <v>0676</v>
          </cell>
          <cell r="G614" t="str">
            <v>11450</v>
          </cell>
          <cell r="H614" t="str">
            <v>A</v>
          </cell>
          <cell r="I614" t="str">
            <v>00000041</v>
          </cell>
          <cell r="J614">
            <v>66</v>
          </cell>
          <cell r="K614">
            <v>312</v>
          </cell>
          <cell r="L614">
            <v>6201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 t="str">
            <v>0676</v>
          </cell>
          <cell r="R614" t="str">
            <v>11450</v>
          </cell>
          <cell r="S614" t="str">
            <v>200212</v>
          </cell>
          <cell r="T614" t="str">
            <v>SA01</v>
          </cell>
          <cell r="U614">
            <v>4726.17</v>
          </cell>
          <cell r="V614" t="str">
            <v>LDB</v>
          </cell>
          <cell r="W614">
            <v>0</v>
          </cell>
          <cell r="Y614">
            <v>0</v>
          </cell>
          <cell r="Z614">
            <v>3</v>
          </cell>
          <cell r="AA614" t="str">
            <v>MS#</v>
          </cell>
          <cell r="AB614" t="str">
            <v xml:space="preserve">   998014070</v>
          </cell>
          <cell r="AC614" t="str">
            <v>BCH</v>
          </cell>
          <cell r="AD614" t="str">
            <v>021115</v>
          </cell>
          <cell r="AE614" t="str">
            <v>TML</v>
          </cell>
          <cell r="AF614" t="str">
            <v>12004</v>
          </cell>
          <cell r="AG614" t="str">
            <v>SRL</v>
          </cell>
          <cell r="AH614" t="str">
            <v>0366</v>
          </cell>
          <cell r="AI614" t="str">
            <v>DLV</v>
          </cell>
          <cell r="AJ614" t="str">
            <v>000</v>
          </cell>
          <cell r="AK614" t="str">
            <v>REL</v>
          </cell>
          <cell r="AL614" t="str">
            <v>000</v>
          </cell>
          <cell r="AM614" t="str">
            <v>LN#</v>
          </cell>
          <cell r="AO614" t="str">
            <v>UOI</v>
          </cell>
          <cell r="AP614" t="str">
            <v>EA</v>
          </cell>
          <cell r="AU614" t="str">
            <v>0</v>
          </cell>
          <cell r="AW614" t="str">
            <v>000</v>
          </cell>
          <cell r="AX614" t="str">
            <v>00</v>
          </cell>
          <cell r="AY614" t="str">
            <v>0</v>
          </cell>
          <cell r="AZ614" t="str">
            <v>FPL Fibernet</v>
          </cell>
        </row>
        <row r="615">
          <cell r="A615" t="str">
            <v>107100</v>
          </cell>
          <cell r="B615" t="str">
            <v>0312</v>
          </cell>
          <cell r="C615" t="str">
            <v>06201</v>
          </cell>
          <cell r="D615" t="str">
            <v>0ELECT</v>
          </cell>
          <cell r="E615" t="str">
            <v>312000</v>
          </cell>
          <cell r="F615" t="str">
            <v>0676</v>
          </cell>
          <cell r="G615" t="str">
            <v>11450</v>
          </cell>
          <cell r="H615" t="str">
            <v>A</v>
          </cell>
          <cell r="I615" t="str">
            <v>00000041</v>
          </cell>
          <cell r="J615">
            <v>66</v>
          </cell>
          <cell r="K615">
            <v>312</v>
          </cell>
          <cell r="L615">
            <v>6201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 t="str">
            <v>0676</v>
          </cell>
          <cell r="R615" t="str">
            <v>11450</v>
          </cell>
          <cell r="S615" t="str">
            <v>200212</v>
          </cell>
          <cell r="T615" t="str">
            <v>SA01</v>
          </cell>
          <cell r="U615">
            <v>4726.17</v>
          </cell>
          <cell r="V615" t="str">
            <v>LDB</v>
          </cell>
          <cell r="W615">
            <v>0</v>
          </cell>
          <cell r="Y615">
            <v>0</v>
          </cell>
          <cell r="Z615">
            <v>3</v>
          </cell>
          <cell r="AA615" t="str">
            <v>MS#</v>
          </cell>
          <cell r="AB615" t="str">
            <v xml:space="preserve">   998014070</v>
          </cell>
          <cell r="AC615" t="str">
            <v>BCH</v>
          </cell>
          <cell r="AD615" t="str">
            <v>021125</v>
          </cell>
          <cell r="AE615" t="str">
            <v>TML</v>
          </cell>
          <cell r="AF615" t="str">
            <v>12004</v>
          </cell>
          <cell r="AG615" t="str">
            <v>SRL</v>
          </cell>
          <cell r="AH615" t="str">
            <v>0366</v>
          </cell>
          <cell r="AI615" t="str">
            <v>DLV</v>
          </cell>
          <cell r="AJ615" t="str">
            <v>000</v>
          </cell>
          <cell r="AK615" t="str">
            <v>REL</v>
          </cell>
          <cell r="AL615" t="str">
            <v>000</v>
          </cell>
          <cell r="AM615" t="str">
            <v>LN#</v>
          </cell>
          <cell r="AO615" t="str">
            <v>UOI</v>
          </cell>
          <cell r="AP615" t="str">
            <v>EA</v>
          </cell>
          <cell r="AU615" t="str">
            <v>0</v>
          </cell>
          <cell r="AW615" t="str">
            <v>000</v>
          </cell>
          <cell r="AX615" t="str">
            <v>00</v>
          </cell>
          <cell r="AY615" t="str">
            <v>0</v>
          </cell>
          <cell r="AZ615" t="str">
            <v>FPL Fibernet</v>
          </cell>
        </row>
        <row r="616">
          <cell r="A616" t="str">
            <v>107100</v>
          </cell>
          <cell r="B616" t="str">
            <v>0312</v>
          </cell>
          <cell r="C616" t="str">
            <v>06201</v>
          </cell>
          <cell r="D616" t="str">
            <v>0ELECT</v>
          </cell>
          <cell r="E616" t="str">
            <v>312000</v>
          </cell>
          <cell r="F616" t="str">
            <v>0676</v>
          </cell>
          <cell r="G616" t="str">
            <v>11450</v>
          </cell>
          <cell r="H616" t="str">
            <v>A</v>
          </cell>
          <cell r="I616" t="str">
            <v>00000041</v>
          </cell>
          <cell r="J616">
            <v>66</v>
          </cell>
          <cell r="K616">
            <v>312</v>
          </cell>
          <cell r="L616">
            <v>6201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 t="str">
            <v>0676</v>
          </cell>
          <cell r="R616" t="str">
            <v>11450</v>
          </cell>
          <cell r="S616" t="str">
            <v>200212</v>
          </cell>
          <cell r="T616" t="str">
            <v>SA01</v>
          </cell>
          <cell r="U616">
            <v>5812.93</v>
          </cell>
          <cell r="V616" t="str">
            <v>LDB</v>
          </cell>
          <cell r="W616">
            <v>0</v>
          </cell>
          <cell r="Y616">
            <v>0</v>
          </cell>
          <cell r="Z616">
            <v>2</v>
          </cell>
          <cell r="AA616" t="str">
            <v>MS#</v>
          </cell>
          <cell r="AB616" t="str">
            <v xml:space="preserve">   998014506</v>
          </cell>
          <cell r="AC616" t="str">
            <v>BCH</v>
          </cell>
          <cell r="AD616" t="str">
            <v>021129</v>
          </cell>
          <cell r="AE616" t="str">
            <v>TML</v>
          </cell>
          <cell r="AF616" t="str">
            <v>12004</v>
          </cell>
          <cell r="AG616" t="str">
            <v>SRL</v>
          </cell>
          <cell r="AH616" t="str">
            <v>0366</v>
          </cell>
          <cell r="AI616" t="str">
            <v>DLV</v>
          </cell>
          <cell r="AJ616" t="str">
            <v>000</v>
          </cell>
          <cell r="AK616" t="str">
            <v>REL</v>
          </cell>
          <cell r="AL616" t="str">
            <v>000</v>
          </cell>
          <cell r="AM616" t="str">
            <v>LN#</v>
          </cell>
          <cell r="AO616" t="str">
            <v>UOI</v>
          </cell>
          <cell r="AP616" t="str">
            <v>EA</v>
          </cell>
          <cell r="AU616" t="str">
            <v>0</v>
          </cell>
          <cell r="AW616" t="str">
            <v>000</v>
          </cell>
          <cell r="AX616" t="str">
            <v>00</v>
          </cell>
          <cell r="AY616" t="str">
            <v>0</v>
          </cell>
          <cell r="AZ616" t="str">
            <v>FPL Fibernet</v>
          </cell>
        </row>
        <row r="617">
          <cell r="A617" t="str">
            <v>107100</v>
          </cell>
          <cell r="B617" t="str">
            <v>0312</v>
          </cell>
          <cell r="C617" t="str">
            <v>06201</v>
          </cell>
          <cell r="D617" t="str">
            <v>0ELECT</v>
          </cell>
          <cell r="E617" t="str">
            <v>312000</v>
          </cell>
          <cell r="F617" t="str">
            <v>0676</v>
          </cell>
          <cell r="G617" t="str">
            <v>11450</v>
          </cell>
          <cell r="H617" t="str">
            <v>A</v>
          </cell>
          <cell r="I617" t="str">
            <v>00000041</v>
          </cell>
          <cell r="J617">
            <v>66</v>
          </cell>
          <cell r="K617">
            <v>312</v>
          </cell>
          <cell r="L617">
            <v>6201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 t="str">
            <v>0676</v>
          </cell>
          <cell r="R617" t="str">
            <v>11450</v>
          </cell>
          <cell r="S617" t="str">
            <v>200212</v>
          </cell>
          <cell r="T617" t="str">
            <v>SA01</v>
          </cell>
          <cell r="U617">
            <v>6270.96</v>
          </cell>
          <cell r="V617" t="str">
            <v>LDB</v>
          </cell>
          <cell r="W617">
            <v>0</v>
          </cell>
          <cell r="Y617">
            <v>0</v>
          </cell>
          <cell r="Z617">
            <v>2</v>
          </cell>
          <cell r="AA617" t="str">
            <v>MS#</v>
          </cell>
          <cell r="AB617" t="str">
            <v xml:space="preserve">   998014018</v>
          </cell>
          <cell r="AC617" t="str">
            <v>BCH</v>
          </cell>
          <cell r="AD617" t="str">
            <v>014398</v>
          </cell>
          <cell r="AE617" t="str">
            <v>TML</v>
          </cell>
          <cell r="AF617" t="str">
            <v>12006</v>
          </cell>
          <cell r="AG617" t="str">
            <v>SRL</v>
          </cell>
          <cell r="AH617" t="str">
            <v>0366</v>
          </cell>
          <cell r="AI617" t="str">
            <v>DLV</v>
          </cell>
          <cell r="AJ617" t="str">
            <v>000</v>
          </cell>
          <cell r="AK617" t="str">
            <v>REL</v>
          </cell>
          <cell r="AL617" t="str">
            <v>000</v>
          </cell>
          <cell r="AM617" t="str">
            <v>LN#</v>
          </cell>
          <cell r="AO617" t="str">
            <v>UOI</v>
          </cell>
          <cell r="AP617" t="str">
            <v>EA</v>
          </cell>
          <cell r="AU617" t="str">
            <v>0</v>
          </cell>
          <cell r="AW617" t="str">
            <v>000</v>
          </cell>
          <cell r="AX617" t="str">
            <v>00</v>
          </cell>
          <cell r="AY617" t="str">
            <v>0</v>
          </cell>
          <cell r="AZ617" t="str">
            <v>FPL Fibernet</v>
          </cell>
        </row>
        <row r="618">
          <cell r="A618" t="str">
            <v>107100</v>
          </cell>
          <cell r="B618" t="str">
            <v>0312</v>
          </cell>
          <cell r="C618" t="str">
            <v>06201</v>
          </cell>
          <cell r="D618" t="str">
            <v>0ELECT</v>
          </cell>
          <cell r="E618" t="str">
            <v>312000</v>
          </cell>
          <cell r="F618" t="str">
            <v>0676</v>
          </cell>
          <cell r="G618" t="str">
            <v>11450</v>
          </cell>
          <cell r="H618" t="str">
            <v>A</v>
          </cell>
          <cell r="I618" t="str">
            <v>00000041</v>
          </cell>
          <cell r="J618">
            <v>66</v>
          </cell>
          <cell r="K618">
            <v>312</v>
          </cell>
          <cell r="L618">
            <v>6201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0676</v>
          </cell>
          <cell r="R618" t="str">
            <v>11450</v>
          </cell>
          <cell r="S618" t="str">
            <v>200212</v>
          </cell>
          <cell r="T618" t="str">
            <v>SA01</v>
          </cell>
          <cell r="U618">
            <v>8719.39</v>
          </cell>
          <cell r="V618" t="str">
            <v>LDB</v>
          </cell>
          <cell r="W618">
            <v>0</v>
          </cell>
          <cell r="Y618">
            <v>0</v>
          </cell>
          <cell r="Z618">
            <v>3</v>
          </cell>
          <cell r="AA618" t="str">
            <v>MS#</v>
          </cell>
          <cell r="AB618" t="str">
            <v xml:space="preserve">   998014506</v>
          </cell>
          <cell r="AC618" t="str">
            <v>BCH</v>
          </cell>
          <cell r="AD618" t="str">
            <v>014399</v>
          </cell>
          <cell r="AE618" t="str">
            <v>TML</v>
          </cell>
          <cell r="AF618" t="str">
            <v>12006</v>
          </cell>
          <cell r="AG618" t="str">
            <v>SRL</v>
          </cell>
          <cell r="AH618" t="str">
            <v>0366</v>
          </cell>
          <cell r="AI618" t="str">
            <v>DLV</v>
          </cell>
          <cell r="AJ618" t="str">
            <v>000</v>
          </cell>
          <cell r="AK618" t="str">
            <v>REL</v>
          </cell>
          <cell r="AL618" t="str">
            <v>000</v>
          </cell>
          <cell r="AM618" t="str">
            <v>LN#</v>
          </cell>
          <cell r="AO618" t="str">
            <v>UOI</v>
          </cell>
          <cell r="AP618" t="str">
            <v>EA</v>
          </cell>
          <cell r="AU618" t="str">
            <v>0</v>
          </cell>
          <cell r="AW618" t="str">
            <v>000</v>
          </cell>
          <cell r="AX618" t="str">
            <v>00</v>
          </cell>
          <cell r="AY618" t="str">
            <v>0</v>
          </cell>
          <cell r="AZ618" t="str">
            <v>FPL Fibernet</v>
          </cell>
        </row>
        <row r="619">
          <cell r="A619" t="str">
            <v>107100</v>
          </cell>
          <cell r="B619" t="str">
            <v>0312</v>
          </cell>
          <cell r="C619" t="str">
            <v>06201</v>
          </cell>
          <cell r="D619" t="str">
            <v>0ELECT</v>
          </cell>
          <cell r="E619" t="str">
            <v>312000</v>
          </cell>
          <cell r="F619" t="str">
            <v>0676</v>
          </cell>
          <cell r="G619" t="str">
            <v>11450</v>
          </cell>
          <cell r="H619" t="str">
            <v>A</v>
          </cell>
          <cell r="I619" t="str">
            <v>00000041</v>
          </cell>
          <cell r="J619">
            <v>66</v>
          </cell>
          <cell r="K619">
            <v>312</v>
          </cell>
          <cell r="L619">
            <v>6201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 t="str">
            <v>0676</v>
          </cell>
          <cell r="R619" t="str">
            <v>11450</v>
          </cell>
          <cell r="S619" t="str">
            <v>200212</v>
          </cell>
          <cell r="T619" t="str">
            <v>SA01</v>
          </cell>
          <cell r="U619">
            <v>8882.06</v>
          </cell>
          <cell r="V619" t="str">
            <v>LDB</v>
          </cell>
          <cell r="W619">
            <v>0</v>
          </cell>
          <cell r="Y619">
            <v>0</v>
          </cell>
          <cell r="Z619">
            <v>47</v>
          </cell>
          <cell r="AA619" t="str">
            <v>MS#</v>
          </cell>
          <cell r="AB619" t="str">
            <v xml:space="preserve">   998003509</v>
          </cell>
          <cell r="AC619" t="str">
            <v>BCH</v>
          </cell>
          <cell r="AD619" t="str">
            <v>014400</v>
          </cell>
          <cell r="AE619" t="str">
            <v>TML</v>
          </cell>
          <cell r="AF619" t="str">
            <v>12006</v>
          </cell>
          <cell r="AG619" t="str">
            <v>SRL</v>
          </cell>
          <cell r="AH619" t="str">
            <v>0366</v>
          </cell>
          <cell r="AI619" t="str">
            <v>DLV</v>
          </cell>
          <cell r="AJ619" t="str">
            <v>000</v>
          </cell>
          <cell r="AK619" t="str">
            <v>REL</v>
          </cell>
          <cell r="AL619" t="str">
            <v>000</v>
          </cell>
          <cell r="AM619" t="str">
            <v>LN#</v>
          </cell>
          <cell r="AO619" t="str">
            <v>UOI</v>
          </cell>
          <cell r="AP619" t="str">
            <v>EA</v>
          </cell>
          <cell r="AU619" t="str">
            <v>0</v>
          </cell>
          <cell r="AW619" t="str">
            <v>000</v>
          </cell>
          <cell r="AX619" t="str">
            <v>00</v>
          </cell>
          <cell r="AY619" t="str">
            <v>0</v>
          </cell>
          <cell r="AZ619" t="str">
            <v>FPL Fibernet</v>
          </cell>
        </row>
        <row r="620">
          <cell r="A620" t="str">
            <v>107100</v>
          </cell>
          <cell r="B620" t="str">
            <v>0312</v>
          </cell>
          <cell r="C620" t="str">
            <v>06201</v>
          </cell>
          <cell r="D620" t="str">
            <v>0ELECT</v>
          </cell>
          <cell r="E620" t="str">
            <v>312000</v>
          </cell>
          <cell r="F620" t="str">
            <v>0676</v>
          </cell>
          <cell r="G620" t="str">
            <v>11450</v>
          </cell>
          <cell r="H620" t="str">
            <v>A</v>
          </cell>
          <cell r="I620" t="str">
            <v>00000041</v>
          </cell>
          <cell r="J620">
            <v>66</v>
          </cell>
          <cell r="K620">
            <v>312</v>
          </cell>
          <cell r="L620">
            <v>6201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 t="str">
            <v>0676</v>
          </cell>
          <cell r="R620" t="str">
            <v>11450</v>
          </cell>
          <cell r="S620" t="str">
            <v>200212</v>
          </cell>
          <cell r="T620" t="str">
            <v>SA01</v>
          </cell>
          <cell r="U620">
            <v>9716.6299999999992</v>
          </cell>
          <cell r="V620" t="str">
            <v>LDB</v>
          </cell>
          <cell r="W620">
            <v>0</v>
          </cell>
          <cell r="Y620">
            <v>0</v>
          </cell>
          <cell r="Z620">
            <v>4</v>
          </cell>
          <cell r="AA620" t="str">
            <v>MS#</v>
          </cell>
          <cell r="AB620" t="str">
            <v xml:space="preserve">   998014506</v>
          </cell>
          <cell r="AC620" t="str">
            <v>BCH</v>
          </cell>
          <cell r="AD620" t="str">
            <v>015509</v>
          </cell>
          <cell r="AE620" t="str">
            <v>TML</v>
          </cell>
          <cell r="AF620" t="str">
            <v>12019</v>
          </cell>
          <cell r="AG620" t="str">
            <v>SRL</v>
          </cell>
          <cell r="AH620" t="str">
            <v>0366</v>
          </cell>
          <cell r="AI620" t="str">
            <v>DLV</v>
          </cell>
          <cell r="AJ620" t="str">
            <v>000</v>
          </cell>
          <cell r="AK620" t="str">
            <v>REL</v>
          </cell>
          <cell r="AL620" t="str">
            <v>000</v>
          </cell>
          <cell r="AM620" t="str">
            <v>LN#</v>
          </cell>
          <cell r="AO620" t="str">
            <v>UOI</v>
          </cell>
          <cell r="AP620" t="str">
            <v>EA</v>
          </cell>
          <cell r="AU620" t="str">
            <v>0</v>
          </cell>
          <cell r="AW620" t="str">
            <v>000</v>
          </cell>
          <cell r="AX620" t="str">
            <v>00</v>
          </cell>
          <cell r="AY620" t="str">
            <v>0</v>
          </cell>
          <cell r="AZ620" t="str">
            <v>FPL Fibernet</v>
          </cell>
        </row>
        <row r="621">
          <cell r="A621" t="str">
            <v>107100</v>
          </cell>
          <cell r="B621" t="str">
            <v>0312</v>
          </cell>
          <cell r="C621" t="str">
            <v>06201</v>
          </cell>
          <cell r="D621" t="str">
            <v>0ELECT</v>
          </cell>
          <cell r="E621" t="str">
            <v>312000</v>
          </cell>
          <cell r="F621" t="str">
            <v>0676</v>
          </cell>
          <cell r="G621" t="str">
            <v>11450</v>
          </cell>
          <cell r="H621" t="str">
            <v>A</v>
          </cell>
          <cell r="I621" t="str">
            <v>00000041</v>
          </cell>
          <cell r="J621">
            <v>66</v>
          </cell>
          <cell r="K621">
            <v>312</v>
          </cell>
          <cell r="L621">
            <v>6201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 t="str">
            <v>0676</v>
          </cell>
          <cell r="R621" t="str">
            <v>11450</v>
          </cell>
          <cell r="S621" t="str">
            <v>200212</v>
          </cell>
          <cell r="T621" t="str">
            <v>SA01</v>
          </cell>
          <cell r="U621">
            <v>11625.85</v>
          </cell>
          <cell r="V621" t="str">
            <v>LDB</v>
          </cell>
          <cell r="W621">
            <v>0</v>
          </cell>
          <cell r="Y621">
            <v>0</v>
          </cell>
          <cell r="Z621">
            <v>4</v>
          </cell>
          <cell r="AA621" t="str">
            <v>MS#</v>
          </cell>
          <cell r="AB621" t="str">
            <v xml:space="preserve">   998014506</v>
          </cell>
          <cell r="AC621" t="str">
            <v>BCH</v>
          </cell>
          <cell r="AD621" t="str">
            <v>021131</v>
          </cell>
          <cell r="AE621" t="str">
            <v>TML</v>
          </cell>
          <cell r="AF621" t="str">
            <v>12004</v>
          </cell>
          <cell r="AG621" t="str">
            <v>SRL</v>
          </cell>
          <cell r="AH621" t="str">
            <v>0366</v>
          </cell>
          <cell r="AI621" t="str">
            <v>DLV</v>
          </cell>
          <cell r="AJ621" t="str">
            <v>000</v>
          </cell>
          <cell r="AK621" t="str">
            <v>REL</v>
          </cell>
          <cell r="AL621" t="str">
            <v>000</v>
          </cell>
          <cell r="AM621" t="str">
            <v>LN#</v>
          </cell>
          <cell r="AO621" t="str">
            <v>UOI</v>
          </cell>
          <cell r="AP621" t="str">
            <v>EA</v>
          </cell>
          <cell r="AU621" t="str">
            <v>0</v>
          </cell>
          <cell r="AW621" t="str">
            <v>000</v>
          </cell>
          <cell r="AX621" t="str">
            <v>00</v>
          </cell>
          <cell r="AY621" t="str">
            <v>0</v>
          </cell>
          <cell r="AZ621" t="str">
            <v>FPL Fibernet</v>
          </cell>
        </row>
        <row r="622">
          <cell r="A622" t="str">
            <v>107100</v>
          </cell>
          <cell r="B622" t="str">
            <v>0312</v>
          </cell>
          <cell r="C622" t="str">
            <v>06201</v>
          </cell>
          <cell r="D622" t="str">
            <v>0ELECT</v>
          </cell>
          <cell r="E622" t="str">
            <v>312000</v>
          </cell>
          <cell r="F622" t="str">
            <v>0676</v>
          </cell>
          <cell r="G622" t="str">
            <v>11450</v>
          </cell>
          <cell r="H622" t="str">
            <v>A</v>
          </cell>
          <cell r="I622" t="str">
            <v>00000041</v>
          </cell>
          <cell r="J622">
            <v>66</v>
          </cell>
          <cell r="K622">
            <v>312</v>
          </cell>
          <cell r="L622">
            <v>6201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0676</v>
          </cell>
          <cell r="R622" t="str">
            <v>11450</v>
          </cell>
          <cell r="S622" t="str">
            <v>200212</v>
          </cell>
          <cell r="T622" t="str">
            <v>SA01</v>
          </cell>
          <cell r="U622">
            <v>12541.92</v>
          </cell>
          <cell r="V622" t="str">
            <v>LDB</v>
          </cell>
          <cell r="W622">
            <v>0</v>
          </cell>
          <cell r="Y622">
            <v>0</v>
          </cell>
          <cell r="Z622">
            <v>4</v>
          </cell>
          <cell r="AA622" t="str">
            <v>MS#</v>
          </cell>
          <cell r="AB622" t="str">
            <v xml:space="preserve">   998014018</v>
          </cell>
          <cell r="AC622" t="str">
            <v>BCH</v>
          </cell>
          <cell r="AD622" t="str">
            <v>021132</v>
          </cell>
          <cell r="AE622" t="str">
            <v>TML</v>
          </cell>
          <cell r="AF622" t="str">
            <v>12004</v>
          </cell>
          <cell r="AG622" t="str">
            <v>SRL</v>
          </cell>
          <cell r="AH622" t="str">
            <v>0366</v>
          </cell>
          <cell r="AI622" t="str">
            <v>DLV</v>
          </cell>
          <cell r="AJ622" t="str">
            <v>000</v>
          </cell>
          <cell r="AK622" t="str">
            <v>REL</v>
          </cell>
          <cell r="AL622" t="str">
            <v>000</v>
          </cell>
          <cell r="AM622" t="str">
            <v>LN#</v>
          </cell>
          <cell r="AO622" t="str">
            <v>UOI</v>
          </cell>
          <cell r="AP622" t="str">
            <v>EA</v>
          </cell>
          <cell r="AU622" t="str">
            <v>0</v>
          </cell>
          <cell r="AW622" t="str">
            <v>000</v>
          </cell>
          <cell r="AX622" t="str">
            <v>00</v>
          </cell>
          <cell r="AY622" t="str">
            <v>0</v>
          </cell>
          <cell r="AZ622" t="str">
            <v>FPL Fibernet</v>
          </cell>
        </row>
        <row r="623">
          <cell r="A623" t="str">
            <v>107100</v>
          </cell>
          <cell r="B623" t="str">
            <v>0312</v>
          </cell>
          <cell r="C623" t="str">
            <v>06201</v>
          </cell>
          <cell r="D623" t="str">
            <v>0ELECT</v>
          </cell>
          <cell r="E623" t="str">
            <v>312000</v>
          </cell>
          <cell r="F623" t="str">
            <v>0676</v>
          </cell>
          <cell r="G623" t="str">
            <v>11450</v>
          </cell>
          <cell r="H623" t="str">
            <v>A</v>
          </cell>
          <cell r="I623" t="str">
            <v>00000041</v>
          </cell>
          <cell r="J623">
            <v>66</v>
          </cell>
          <cell r="K623">
            <v>312</v>
          </cell>
          <cell r="L623">
            <v>6201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 t="str">
            <v>0676</v>
          </cell>
          <cell r="R623" t="str">
            <v>11450</v>
          </cell>
          <cell r="S623" t="str">
            <v>200212</v>
          </cell>
          <cell r="T623" t="str">
            <v>SA01</v>
          </cell>
          <cell r="U623">
            <v>14532.31</v>
          </cell>
          <cell r="V623" t="str">
            <v>LDB</v>
          </cell>
          <cell r="W623">
            <v>0</v>
          </cell>
          <cell r="Y623">
            <v>0</v>
          </cell>
          <cell r="Z623">
            <v>5</v>
          </cell>
          <cell r="AA623" t="str">
            <v>MS#</v>
          </cell>
          <cell r="AB623" t="str">
            <v xml:space="preserve">   998014506</v>
          </cell>
          <cell r="AC623" t="str">
            <v>BCH</v>
          </cell>
          <cell r="AD623" t="str">
            <v>021122</v>
          </cell>
          <cell r="AE623" t="str">
            <v>TML</v>
          </cell>
          <cell r="AF623" t="str">
            <v>12004</v>
          </cell>
          <cell r="AG623" t="str">
            <v>SRL</v>
          </cell>
          <cell r="AH623" t="str">
            <v>0366</v>
          </cell>
          <cell r="AI623" t="str">
            <v>DLV</v>
          </cell>
          <cell r="AJ623" t="str">
            <v>000</v>
          </cell>
          <cell r="AK623" t="str">
            <v>REL</v>
          </cell>
          <cell r="AL623" t="str">
            <v>000</v>
          </cell>
          <cell r="AM623" t="str">
            <v>LN#</v>
          </cell>
          <cell r="AO623" t="str">
            <v>UOI</v>
          </cell>
          <cell r="AP623" t="str">
            <v>EA</v>
          </cell>
          <cell r="AU623" t="str">
            <v>0</v>
          </cell>
          <cell r="AW623" t="str">
            <v>000</v>
          </cell>
          <cell r="AX623" t="str">
            <v>00</v>
          </cell>
          <cell r="AY623" t="str">
            <v>0</v>
          </cell>
          <cell r="AZ623" t="str">
            <v>FPL Fibernet</v>
          </cell>
        </row>
        <row r="624">
          <cell r="A624" t="str">
            <v>107100</v>
          </cell>
          <cell r="B624" t="str">
            <v>0312</v>
          </cell>
          <cell r="C624" t="str">
            <v>06201</v>
          </cell>
          <cell r="D624" t="str">
            <v>0ELECT</v>
          </cell>
          <cell r="E624" t="str">
            <v>312000</v>
          </cell>
          <cell r="F624" t="str">
            <v>0676</v>
          </cell>
          <cell r="G624" t="str">
            <v>11450</v>
          </cell>
          <cell r="H624" t="str">
            <v>A</v>
          </cell>
          <cell r="I624" t="str">
            <v>00000041</v>
          </cell>
          <cell r="J624">
            <v>66</v>
          </cell>
          <cell r="K624">
            <v>312</v>
          </cell>
          <cell r="L624">
            <v>6201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 t="str">
            <v>0676</v>
          </cell>
          <cell r="R624" t="str">
            <v>11450</v>
          </cell>
          <cell r="S624" t="str">
            <v>200212</v>
          </cell>
          <cell r="T624" t="str">
            <v>SA01</v>
          </cell>
          <cell r="U624">
            <v>17438.78</v>
          </cell>
          <cell r="V624" t="str">
            <v>LDB</v>
          </cell>
          <cell r="W624">
            <v>0</v>
          </cell>
          <cell r="Y624">
            <v>0</v>
          </cell>
          <cell r="Z624">
            <v>6</v>
          </cell>
          <cell r="AA624" t="str">
            <v>MS#</v>
          </cell>
          <cell r="AB624" t="str">
            <v xml:space="preserve">   998014506</v>
          </cell>
          <cell r="AC624" t="str">
            <v>BCH</v>
          </cell>
          <cell r="AD624" t="str">
            <v>021120</v>
          </cell>
          <cell r="AE624" t="str">
            <v>TML</v>
          </cell>
          <cell r="AF624" t="str">
            <v>12004</v>
          </cell>
          <cell r="AG624" t="str">
            <v>SRL</v>
          </cell>
          <cell r="AH624" t="str">
            <v>0366</v>
          </cell>
          <cell r="AI624" t="str">
            <v>DLV</v>
          </cell>
          <cell r="AJ624" t="str">
            <v>000</v>
          </cell>
          <cell r="AK624" t="str">
            <v>REL</v>
          </cell>
          <cell r="AL624" t="str">
            <v>000</v>
          </cell>
          <cell r="AM624" t="str">
            <v>LN#</v>
          </cell>
          <cell r="AO624" t="str">
            <v>UOI</v>
          </cell>
          <cell r="AP624" t="str">
            <v>EA</v>
          </cell>
          <cell r="AU624" t="str">
            <v>0</v>
          </cell>
          <cell r="AW624" t="str">
            <v>000</v>
          </cell>
          <cell r="AX624" t="str">
            <v>00</v>
          </cell>
          <cell r="AY624" t="str">
            <v>0</v>
          </cell>
          <cell r="AZ624" t="str">
            <v>FPL Fibernet</v>
          </cell>
        </row>
        <row r="625">
          <cell r="A625" t="str">
            <v>107100</v>
          </cell>
          <cell r="B625" t="str">
            <v>0312</v>
          </cell>
          <cell r="C625" t="str">
            <v>06201</v>
          </cell>
          <cell r="D625" t="str">
            <v>0ELECT</v>
          </cell>
          <cell r="E625" t="str">
            <v>312000</v>
          </cell>
          <cell r="F625" t="str">
            <v>0676</v>
          </cell>
          <cell r="G625" t="str">
            <v>12450</v>
          </cell>
          <cell r="H625" t="str">
            <v>A</v>
          </cell>
          <cell r="I625" t="str">
            <v>00000041</v>
          </cell>
          <cell r="J625">
            <v>66</v>
          </cell>
          <cell r="K625">
            <v>312</v>
          </cell>
          <cell r="L625">
            <v>6201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 t="str">
            <v>0676</v>
          </cell>
          <cell r="R625" t="str">
            <v>12450</v>
          </cell>
          <cell r="S625" t="str">
            <v>200212</v>
          </cell>
          <cell r="T625" t="str">
            <v>SA01</v>
          </cell>
          <cell r="U625">
            <v>-263.7</v>
          </cell>
          <cell r="V625" t="str">
            <v>LDB</v>
          </cell>
          <cell r="W625">
            <v>0</v>
          </cell>
          <cell r="Y625">
            <v>0</v>
          </cell>
          <cell r="Z625">
            <v>-3</v>
          </cell>
          <cell r="AA625" t="str">
            <v>MS#</v>
          </cell>
          <cell r="AB625" t="str">
            <v xml:space="preserve">   998014073</v>
          </cell>
          <cell r="AC625" t="str">
            <v>BCH</v>
          </cell>
          <cell r="AD625" t="str">
            <v>014393</v>
          </cell>
          <cell r="AE625" t="str">
            <v>TML</v>
          </cell>
          <cell r="AF625" t="str">
            <v>12006</v>
          </cell>
          <cell r="AG625" t="str">
            <v>SRL</v>
          </cell>
          <cell r="AH625" t="str">
            <v>0366</v>
          </cell>
          <cell r="AI625" t="str">
            <v>DLV</v>
          </cell>
          <cell r="AJ625" t="str">
            <v>000</v>
          </cell>
          <cell r="AK625" t="str">
            <v>REL</v>
          </cell>
          <cell r="AL625" t="str">
            <v>000</v>
          </cell>
          <cell r="AM625" t="str">
            <v>LN#</v>
          </cell>
          <cell r="AO625" t="str">
            <v>UOI</v>
          </cell>
          <cell r="AP625" t="str">
            <v>EA</v>
          </cell>
          <cell r="AU625" t="str">
            <v>0</v>
          </cell>
          <cell r="AW625" t="str">
            <v>000</v>
          </cell>
          <cell r="AX625" t="str">
            <v>00</v>
          </cell>
          <cell r="AY625" t="str">
            <v>0</v>
          </cell>
          <cell r="AZ625" t="str">
            <v>FPL Fibernet</v>
          </cell>
        </row>
        <row r="626">
          <cell r="A626" t="str">
            <v>107100</v>
          </cell>
          <cell r="B626" t="str">
            <v>0312</v>
          </cell>
          <cell r="C626" t="str">
            <v>06201</v>
          </cell>
          <cell r="D626" t="str">
            <v>0ELECT</v>
          </cell>
          <cell r="E626" t="str">
            <v>312000</v>
          </cell>
          <cell r="F626" t="str">
            <v>0676</v>
          </cell>
          <cell r="G626" t="str">
            <v>12450</v>
          </cell>
          <cell r="H626" t="str">
            <v>A</v>
          </cell>
          <cell r="I626" t="str">
            <v>00000041</v>
          </cell>
          <cell r="J626">
            <v>66</v>
          </cell>
          <cell r="K626">
            <v>312</v>
          </cell>
          <cell r="L626">
            <v>6201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 t="str">
            <v>0676</v>
          </cell>
          <cell r="R626" t="str">
            <v>12450</v>
          </cell>
          <cell r="S626" t="str">
            <v>200212</v>
          </cell>
          <cell r="T626" t="str">
            <v>SA01</v>
          </cell>
          <cell r="U626">
            <v>-263.7</v>
          </cell>
          <cell r="V626" t="str">
            <v>LDB</v>
          </cell>
          <cell r="W626">
            <v>0</v>
          </cell>
          <cell r="Y626">
            <v>0</v>
          </cell>
          <cell r="Z626">
            <v>-3</v>
          </cell>
          <cell r="AA626" t="str">
            <v>MS#</v>
          </cell>
          <cell r="AB626" t="str">
            <v xml:space="preserve">   998014073</v>
          </cell>
          <cell r="AC626" t="str">
            <v>BCH</v>
          </cell>
          <cell r="AD626" t="str">
            <v>014925</v>
          </cell>
          <cell r="AE626" t="str">
            <v>TML</v>
          </cell>
          <cell r="AF626" t="str">
            <v>12011</v>
          </cell>
          <cell r="AG626" t="str">
            <v>SRL</v>
          </cell>
          <cell r="AH626" t="str">
            <v>0366</v>
          </cell>
          <cell r="AI626" t="str">
            <v>DLV</v>
          </cell>
          <cell r="AJ626" t="str">
            <v>000</v>
          </cell>
          <cell r="AK626" t="str">
            <v>REL</v>
          </cell>
          <cell r="AL626" t="str">
            <v>000</v>
          </cell>
          <cell r="AM626" t="str">
            <v>LN#</v>
          </cell>
          <cell r="AO626" t="str">
            <v>UOI</v>
          </cell>
          <cell r="AP626" t="str">
            <v>EA</v>
          </cell>
          <cell r="AU626" t="str">
            <v>0</v>
          </cell>
          <cell r="AW626" t="str">
            <v>000</v>
          </cell>
          <cell r="AX626" t="str">
            <v>00</v>
          </cell>
          <cell r="AY626" t="str">
            <v>0</v>
          </cell>
          <cell r="AZ626" t="str">
            <v>FPL Fibernet</v>
          </cell>
        </row>
        <row r="627">
          <cell r="A627" t="str">
            <v>107100</v>
          </cell>
          <cell r="B627" t="str">
            <v>0312</v>
          </cell>
          <cell r="C627" t="str">
            <v>06201</v>
          </cell>
          <cell r="D627" t="str">
            <v>0ELECT</v>
          </cell>
          <cell r="E627" t="str">
            <v>312000</v>
          </cell>
          <cell r="F627" t="str">
            <v>0676</v>
          </cell>
          <cell r="G627" t="str">
            <v>12450</v>
          </cell>
          <cell r="H627" t="str">
            <v>A</v>
          </cell>
          <cell r="I627" t="str">
            <v>00000041</v>
          </cell>
          <cell r="J627">
            <v>66</v>
          </cell>
          <cell r="K627">
            <v>312</v>
          </cell>
          <cell r="L627">
            <v>6201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 t="str">
            <v>0676</v>
          </cell>
          <cell r="R627" t="str">
            <v>12450</v>
          </cell>
          <cell r="S627" t="str">
            <v>200212</v>
          </cell>
          <cell r="T627" t="str">
            <v>SA01</v>
          </cell>
          <cell r="U627">
            <v>-399.82</v>
          </cell>
          <cell r="V627" t="str">
            <v>LDB</v>
          </cell>
          <cell r="W627">
            <v>0</v>
          </cell>
          <cell r="Y627">
            <v>0</v>
          </cell>
          <cell r="Z627">
            <v>-1</v>
          </cell>
          <cell r="AA627" t="str">
            <v>MS#</v>
          </cell>
          <cell r="AB627" t="str">
            <v xml:space="preserve">   998003502</v>
          </cell>
          <cell r="AC627" t="str">
            <v>BCH</v>
          </cell>
          <cell r="AD627" t="str">
            <v>014401</v>
          </cell>
          <cell r="AE627" t="str">
            <v>TML</v>
          </cell>
          <cell r="AF627" t="str">
            <v>12006</v>
          </cell>
          <cell r="AG627" t="str">
            <v>SRL</v>
          </cell>
          <cell r="AH627" t="str">
            <v>0366</v>
          </cell>
          <cell r="AI627" t="str">
            <v>DLV</v>
          </cell>
          <cell r="AJ627" t="str">
            <v>000</v>
          </cell>
          <cell r="AK627" t="str">
            <v>REL</v>
          </cell>
          <cell r="AL627" t="str">
            <v>000</v>
          </cell>
          <cell r="AM627" t="str">
            <v>LN#</v>
          </cell>
          <cell r="AO627" t="str">
            <v>UOI</v>
          </cell>
          <cell r="AP627" t="str">
            <v>EA</v>
          </cell>
          <cell r="AU627" t="str">
            <v>0</v>
          </cell>
          <cell r="AW627" t="str">
            <v>000</v>
          </cell>
          <cell r="AX627" t="str">
            <v>00</v>
          </cell>
          <cell r="AY627" t="str">
            <v>0</v>
          </cell>
          <cell r="AZ627" t="str">
            <v>FPL Fibernet</v>
          </cell>
        </row>
        <row r="628">
          <cell r="A628" t="str">
            <v>107100</v>
          </cell>
          <cell r="B628" t="str">
            <v>0312</v>
          </cell>
          <cell r="C628" t="str">
            <v>06201</v>
          </cell>
          <cell r="D628" t="str">
            <v>0ELECT</v>
          </cell>
          <cell r="E628" t="str">
            <v>312000</v>
          </cell>
          <cell r="F628" t="str">
            <v>0676</v>
          </cell>
          <cell r="G628" t="str">
            <v>12450</v>
          </cell>
          <cell r="H628" t="str">
            <v>A</v>
          </cell>
          <cell r="I628" t="str">
            <v>00000041</v>
          </cell>
          <cell r="J628">
            <v>66</v>
          </cell>
          <cell r="K628">
            <v>312</v>
          </cell>
          <cell r="L628">
            <v>6201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 t="str">
            <v>0676</v>
          </cell>
          <cell r="R628" t="str">
            <v>12450</v>
          </cell>
          <cell r="S628" t="str">
            <v>200212</v>
          </cell>
          <cell r="T628" t="str">
            <v>SA01</v>
          </cell>
          <cell r="U628">
            <v>-755.92</v>
          </cell>
          <cell r="V628" t="str">
            <v>LDB</v>
          </cell>
          <cell r="W628">
            <v>0</v>
          </cell>
          <cell r="Y628">
            <v>0</v>
          </cell>
          <cell r="Z628">
            <v>-4</v>
          </cell>
          <cell r="AA628" t="str">
            <v>MS#</v>
          </cell>
          <cell r="AB628" t="str">
            <v xml:space="preserve">   998003509</v>
          </cell>
          <cell r="AC628" t="str">
            <v>BCH</v>
          </cell>
          <cell r="AD628" t="str">
            <v>014389</v>
          </cell>
          <cell r="AE628" t="str">
            <v>TML</v>
          </cell>
          <cell r="AF628" t="str">
            <v>12006</v>
          </cell>
          <cell r="AG628" t="str">
            <v>SRL</v>
          </cell>
          <cell r="AH628" t="str">
            <v>0366</v>
          </cell>
          <cell r="AI628" t="str">
            <v>DLV</v>
          </cell>
          <cell r="AJ628" t="str">
            <v>000</v>
          </cell>
          <cell r="AK628" t="str">
            <v>REL</v>
          </cell>
          <cell r="AL628" t="str">
            <v>000</v>
          </cell>
          <cell r="AM628" t="str">
            <v>LN#</v>
          </cell>
          <cell r="AO628" t="str">
            <v>UOI</v>
          </cell>
          <cell r="AP628" t="str">
            <v>EA</v>
          </cell>
          <cell r="AU628" t="str">
            <v>0</v>
          </cell>
          <cell r="AW628" t="str">
            <v>000</v>
          </cell>
          <cell r="AX628" t="str">
            <v>00</v>
          </cell>
          <cell r="AY628" t="str">
            <v>0</v>
          </cell>
          <cell r="AZ628" t="str">
            <v>FPL Fibernet</v>
          </cell>
        </row>
        <row r="629">
          <cell r="A629" t="str">
            <v>107100</v>
          </cell>
          <cell r="B629" t="str">
            <v>0312</v>
          </cell>
          <cell r="C629" t="str">
            <v>06201</v>
          </cell>
          <cell r="D629" t="str">
            <v>0ELECT</v>
          </cell>
          <cell r="E629" t="str">
            <v>312000</v>
          </cell>
          <cell r="F629" t="str">
            <v>0676</v>
          </cell>
          <cell r="G629" t="str">
            <v>12450</v>
          </cell>
          <cell r="H629" t="str">
            <v>A</v>
          </cell>
          <cell r="I629" t="str">
            <v>00000041</v>
          </cell>
          <cell r="J629">
            <v>66</v>
          </cell>
          <cell r="K629">
            <v>312</v>
          </cell>
          <cell r="L629">
            <v>6201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 t="str">
            <v>0676</v>
          </cell>
          <cell r="R629" t="str">
            <v>12450</v>
          </cell>
          <cell r="S629" t="str">
            <v>200212</v>
          </cell>
          <cell r="T629" t="str">
            <v>SA01</v>
          </cell>
          <cell r="U629">
            <v>-1000.2</v>
          </cell>
          <cell r="V629" t="str">
            <v>LDB</v>
          </cell>
          <cell r="W629">
            <v>0</v>
          </cell>
          <cell r="Y629">
            <v>0</v>
          </cell>
          <cell r="Z629">
            <v>-5</v>
          </cell>
          <cell r="AA629" t="str">
            <v>MS#</v>
          </cell>
          <cell r="AB629" t="str">
            <v xml:space="preserve">   998014037</v>
          </cell>
          <cell r="AC629" t="str">
            <v>BCH</v>
          </cell>
          <cell r="AD629" t="str">
            <v>014397</v>
          </cell>
          <cell r="AE629" t="str">
            <v>TML</v>
          </cell>
          <cell r="AF629" t="str">
            <v>12006</v>
          </cell>
          <cell r="AG629" t="str">
            <v>SRL</v>
          </cell>
          <cell r="AH629" t="str">
            <v>0366</v>
          </cell>
          <cell r="AI629" t="str">
            <v>DLV</v>
          </cell>
          <cell r="AJ629" t="str">
            <v>000</v>
          </cell>
          <cell r="AK629" t="str">
            <v>REL</v>
          </cell>
          <cell r="AL629" t="str">
            <v>000</v>
          </cell>
          <cell r="AM629" t="str">
            <v>LN#</v>
          </cell>
          <cell r="AO629" t="str">
            <v>UOI</v>
          </cell>
          <cell r="AP629" t="str">
            <v>EA</v>
          </cell>
          <cell r="AU629" t="str">
            <v>0</v>
          </cell>
          <cell r="AW629" t="str">
            <v>000</v>
          </cell>
          <cell r="AX629" t="str">
            <v>00</v>
          </cell>
          <cell r="AY629" t="str">
            <v>0</v>
          </cell>
          <cell r="AZ629" t="str">
            <v>FPL Fibernet</v>
          </cell>
        </row>
        <row r="630">
          <cell r="A630" t="str">
            <v>107100</v>
          </cell>
          <cell r="B630" t="str">
            <v>0312</v>
          </cell>
          <cell r="C630" t="str">
            <v>06201</v>
          </cell>
          <cell r="D630" t="str">
            <v>0ELECT</v>
          </cell>
          <cell r="E630" t="str">
            <v>312000</v>
          </cell>
          <cell r="F630" t="str">
            <v>0676</v>
          </cell>
          <cell r="G630" t="str">
            <v>12450</v>
          </cell>
          <cell r="H630" t="str">
            <v>A</v>
          </cell>
          <cell r="I630" t="str">
            <v>00000041</v>
          </cell>
          <cell r="J630">
            <v>66</v>
          </cell>
          <cell r="K630">
            <v>312</v>
          </cell>
          <cell r="L630">
            <v>6201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 t="str">
            <v>0676</v>
          </cell>
          <cell r="R630" t="str">
            <v>12450</v>
          </cell>
          <cell r="S630" t="str">
            <v>200212</v>
          </cell>
          <cell r="T630" t="str">
            <v>SA01</v>
          </cell>
          <cell r="U630">
            <v>-1046.0899999999999</v>
          </cell>
          <cell r="V630" t="str">
            <v>LDB</v>
          </cell>
          <cell r="W630">
            <v>0</v>
          </cell>
          <cell r="Y630">
            <v>0</v>
          </cell>
          <cell r="Z630">
            <v>-1</v>
          </cell>
          <cell r="AA630" t="str">
            <v>MS#</v>
          </cell>
          <cell r="AB630" t="str">
            <v xml:space="preserve">   998014268</v>
          </cell>
          <cell r="AC630" t="str">
            <v>BCH</v>
          </cell>
          <cell r="AD630" t="str">
            <v>014395</v>
          </cell>
          <cell r="AE630" t="str">
            <v>TML</v>
          </cell>
          <cell r="AF630" t="str">
            <v>12006</v>
          </cell>
          <cell r="AG630" t="str">
            <v>SRL</v>
          </cell>
          <cell r="AH630" t="str">
            <v>0366</v>
          </cell>
          <cell r="AI630" t="str">
            <v>DLV</v>
          </cell>
          <cell r="AJ630" t="str">
            <v>000</v>
          </cell>
          <cell r="AK630" t="str">
            <v>REL</v>
          </cell>
          <cell r="AL630" t="str">
            <v>000</v>
          </cell>
          <cell r="AM630" t="str">
            <v>LN#</v>
          </cell>
          <cell r="AO630" t="str">
            <v>UOI</v>
          </cell>
          <cell r="AP630" t="str">
            <v>EA</v>
          </cell>
          <cell r="AU630" t="str">
            <v>0</v>
          </cell>
          <cell r="AW630" t="str">
            <v>000</v>
          </cell>
          <cell r="AX630" t="str">
            <v>00</v>
          </cell>
          <cell r="AY630" t="str">
            <v>0</v>
          </cell>
          <cell r="AZ630" t="str">
            <v>FPL Fibernet</v>
          </cell>
        </row>
        <row r="631">
          <cell r="A631" t="str">
            <v>107100</v>
          </cell>
          <cell r="B631" t="str">
            <v>0312</v>
          </cell>
          <cell r="C631" t="str">
            <v>06201</v>
          </cell>
          <cell r="D631" t="str">
            <v>0ELECT</v>
          </cell>
          <cell r="E631" t="str">
            <v>312000</v>
          </cell>
          <cell r="F631" t="str">
            <v>0676</v>
          </cell>
          <cell r="G631" t="str">
            <v>12450</v>
          </cell>
          <cell r="H631" t="str">
            <v>A</v>
          </cell>
          <cell r="I631" t="str">
            <v>00000041</v>
          </cell>
          <cell r="J631">
            <v>66</v>
          </cell>
          <cell r="K631">
            <v>312</v>
          </cell>
          <cell r="L631">
            <v>6201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 t="str">
            <v>0676</v>
          </cell>
          <cell r="R631" t="str">
            <v>12450</v>
          </cell>
          <cell r="S631" t="str">
            <v>200212</v>
          </cell>
          <cell r="T631" t="str">
            <v>SA01</v>
          </cell>
          <cell r="U631">
            <v>-1575.39</v>
          </cell>
          <cell r="V631" t="str">
            <v>LDB</v>
          </cell>
          <cell r="W631">
            <v>0</v>
          </cell>
          <cell r="Y631">
            <v>0</v>
          </cell>
          <cell r="Z631">
            <v>-1</v>
          </cell>
          <cell r="AA631" t="str">
            <v>MS#</v>
          </cell>
          <cell r="AB631" t="str">
            <v xml:space="preserve">   998014070</v>
          </cell>
          <cell r="AC631" t="str">
            <v>BCH</v>
          </cell>
          <cell r="AD631" t="str">
            <v>014924</v>
          </cell>
          <cell r="AE631" t="str">
            <v>TML</v>
          </cell>
          <cell r="AF631" t="str">
            <v>12011</v>
          </cell>
          <cell r="AG631" t="str">
            <v>SRL</v>
          </cell>
          <cell r="AH631" t="str">
            <v>0366</v>
          </cell>
          <cell r="AI631" t="str">
            <v>DLV</v>
          </cell>
          <cell r="AJ631" t="str">
            <v>000</v>
          </cell>
          <cell r="AK631" t="str">
            <v>REL</v>
          </cell>
          <cell r="AL631" t="str">
            <v>000</v>
          </cell>
          <cell r="AM631" t="str">
            <v>LN#</v>
          </cell>
          <cell r="AO631" t="str">
            <v>UOI</v>
          </cell>
          <cell r="AP631" t="str">
            <v>EA</v>
          </cell>
          <cell r="AU631" t="str">
            <v>0</v>
          </cell>
          <cell r="AW631" t="str">
            <v>000</v>
          </cell>
          <cell r="AX631" t="str">
            <v>00</v>
          </cell>
          <cell r="AY631" t="str">
            <v>0</v>
          </cell>
          <cell r="AZ631" t="str">
            <v>FPL Fibernet</v>
          </cell>
        </row>
        <row r="632">
          <cell r="A632" t="str">
            <v>107100</v>
          </cell>
          <cell r="B632" t="str">
            <v>0312</v>
          </cell>
          <cell r="C632" t="str">
            <v>06201</v>
          </cell>
          <cell r="D632" t="str">
            <v>0ELECT</v>
          </cell>
          <cell r="E632" t="str">
            <v>312000</v>
          </cell>
          <cell r="F632" t="str">
            <v>0676</v>
          </cell>
          <cell r="G632" t="str">
            <v>12450</v>
          </cell>
          <cell r="H632" t="str">
            <v>A</v>
          </cell>
          <cell r="I632" t="str">
            <v>00000041</v>
          </cell>
          <cell r="J632">
            <v>66</v>
          </cell>
          <cell r="K632">
            <v>312</v>
          </cell>
          <cell r="L632">
            <v>6201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 t="str">
            <v>0676</v>
          </cell>
          <cell r="R632" t="str">
            <v>12450</v>
          </cell>
          <cell r="S632" t="str">
            <v>200212</v>
          </cell>
          <cell r="T632" t="str">
            <v>SA01</v>
          </cell>
          <cell r="U632">
            <v>-2438.34</v>
          </cell>
          <cell r="V632" t="str">
            <v>LDB</v>
          </cell>
          <cell r="W632">
            <v>0</v>
          </cell>
          <cell r="Y632">
            <v>0</v>
          </cell>
          <cell r="Z632">
            <v>-2</v>
          </cell>
          <cell r="AA632" t="str">
            <v>MS#</v>
          </cell>
          <cell r="AB632" t="str">
            <v xml:space="preserve">   998014270</v>
          </cell>
          <cell r="AC632" t="str">
            <v>BCH</v>
          </cell>
          <cell r="AD632" t="str">
            <v>014396</v>
          </cell>
          <cell r="AE632" t="str">
            <v>TML</v>
          </cell>
          <cell r="AF632" t="str">
            <v>12006</v>
          </cell>
          <cell r="AG632" t="str">
            <v>SRL</v>
          </cell>
          <cell r="AH632" t="str">
            <v>0366</v>
          </cell>
          <cell r="AI632" t="str">
            <v>DLV</v>
          </cell>
          <cell r="AJ632" t="str">
            <v>000</v>
          </cell>
          <cell r="AK632" t="str">
            <v>REL</v>
          </cell>
          <cell r="AL632" t="str">
            <v>000</v>
          </cell>
          <cell r="AM632" t="str">
            <v>LN#</v>
          </cell>
          <cell r="AO632" t="str">
            <v>UOI</v>
          </cell>
          <cell r="AP632" t="str">
            <v>EA</v>
          </cell>
          <cell r="AU632" t="str">
            <v>0</v>
          </cell>
          <cell r="AW632" t="str">
            <v>000</v>
          </cell>
          <cell r="AX632" t="str">
            <v>00</v>
          </cell>
          <cell r="AY632" t="str">
            <v>0</v>
          </cell>
          <cell r="AZ632" t="str">
            <v>FPL Fibernet</v>
          </cell>
        </row>
        <row r="633">
          <cell r="A633" t="str">
            <v>107100</v>
          </cell>
          <cell r="B633" t="str">
            <v>0312</v>
          </cell>
          <cell r="C633" t="str">
            <v>06201</v>
          </cell>
          <cell r="D633" t="str">
            <v>0ELECT</v>
          </cell>
          <cell r="E633" t="str">
            <v>312000</v>
          </cell>
          <cell r="F633" t="str">
            <v>0676</v>
          </cell>
          <cell r="G633" t="str">
            <v>12450</v>
          </cell>
          <cell r="H633" t="str">
            <v>A</v>
          </cell>
          <cell r="I633" t="str">
            <v>00000041</v>
          </cell>
          <cell r="J633">
            <v>66</v>
          </cell>
          <cell r="K633">
            <v>312</v>
          </cell>
          <cell r="L633">
            <v>6201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 t="str">
            <v>0676</v>
          </cell>
          <cell r="R633" t="str">
            <v>12450</v>
          </cell>
          <cell r="S633" t="str">
            <v>200212</v>
          </cell>
          <cell r="T633" t="str">
            <v>SA01</v>
          </cell>
          <cell r="U633">
            <v>-2989.65</v>
          </cell>
          <cell r="V633" t="str">
            <v>LDB</v>
          </cell>
          <cell r="W633">
            <v>0</v>
          </cell>
          <cell r="Y633">
            <v>0</v>
          </cell>
          <cell r="Z633">
            <v>-1</v>
          </cell>
          <cell r="AA633" t="str">
            <v>MS#</v>
          </cell>
          <cell r="AB633" t="str">
            <v xml:space="preserve">   998014053</v>
          </cell>
          <cell r="AC633" t="str">
            <v>BCH</v>
          </cell>
          <cell r="AD633" t="str">
            <v>012639</v>
          </cell>
          <cell r="AE633" t="str">
            <v>TML</v>
          </cell>
          <cell r="AF633" t="str">
            <v>12027</v>
          </cell>
          <cell r="AG633" t="str">
            <v>SRL</v>
          </cell>
          <cell r="AH633" t="str">
            <v>0368</v>
          </cell>
          <cell r="AI633" t="str">
            <v>DLV</v>
          </cell>
          <cell r="AJ633" t="str">
            <v>000</v>
          </cell>
          <cell r="AK633" t="str">
            <v>REL</v>
          </cell>
          <cell r="AL633" t="str">
            <v>000</v>
          </cell>
          <cell r="AM633" t="str">
            <v>LN#</v>
          </cell>
          <cell r="AO633" t="str">
            <v>UOI</v>
          </cell>
          <cell r="AP633" t="str">
            <v>EA</v>
          </cell>
          <cell r="AU633" t="str">
            <v>0</v>
          </cell>
          <cell r="AW633" t="str">
            <v>000</v>
          </cell>
          <cell r="AX633" t="str">
            <v>00</v>
          </cell>
          <cell r="AY633" t="str">
            <v>0</v>
          </cell>
          <cell r="AZ633" t="str">
            <v>FPL Fibernet</v>
          </cell>
        </row>
        <row r="634">
          <cell r="A634" t="str">
            <v>107100</v>
          </cell>
          <cell r="B634" t="str">
            <v>0312</v>
          </cell>
          <cell r="C634" t="str">
            <v>06201</v>
          </cell>
          <cell r="D634" t="str">
            <v>0ELECT</v>
          </cell>
          <cell r="E634" t="str">
            <v>312000</v>
          </cell>
          <cell r="F634" t="str">
            <v>0676</v>
          </cell>
          <cell r="G634" t="str">
            <v>12450</v>
          </cell>
          <cell r="H634" t="str">
            <v>A</v>
          </cell>
          <cell r="I634" t="str">
            <v>00000041</v>
          </cell>
          <cell r="J634">
            <v>66</v>
          </cell>
          <cell r="K634">
            <v>312</v>
          </cell>
          <cell r="L634">
            <v>6201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 t="str">
            <v>0676</v>
          </cell>
          <cell r="R634" t="str">
            <v>12450</v>
          </cell>
          <cell r="S634" t="str">
            <v>200212</v>
          </cell>
          <cell r="T634" t="str">
            <v>SA01</v>
          </cell>
          <cell r="U634">
            <v>-3150.78</v>
          </cell>
          <cell r="V634" t="str">
            <v>LDB</v>
          </cell>
          <cell r="W634">
            <v>0</v>
          </cell>
          <cell r="Y634">
            <v>0</v>
          </cell>
          <cell r="Z634">
            <v>-2</v>
          </cell>
          <cell r="AA634" t="str">
            <v>MS#</v>
          </cell>
          <cell r="AB634" t="str">
            <v xml:space="preserve">   998014070</v>
          </cell>
          <cell r="AC634" t="str">
            <v>BCH</v>
          </cell>
          <cell r="AD634" t="str">
            <v>014392</v>
          </cell>
          <cell r="AE634" t="str">
            <v>TML</v>
          </cell>
          <cell r="AF634" t="str">
            <v>12006</v>
          </cell>
          <cell r="AG634" t="str">
            <v>SRL</v>
          </cell>
          <cell r="AH634" t="str">
            <v>0366</v>
          </cell>
          <cell r="AI634" t="str">
            <v>DLV</v>
          </cell>
          <cell r="AJ634" t="str">
            <v>000</v>
          </cell>
          <cell r="AK634" t="str">
            <v>REL</v>
          </cell>
          <cell r="AL634" t="str">
            <v>000</v>
          </cell>
          <cell r="AM634" t="str">
            <v>LN#</v>
          </cell>
          <cell r="AO634" t="str">
            <v>UOI</v>
          </cell>
          <cell r="AP634" t="str">
            <v>EA</v>
          </cell>
          <cell r="AU634" t="str">
            <v>0</v>
          </cell>
          <cell r="AW634" t="str">
            <v>000</v>
          </cell>
          <cell r="AX634" t="str">
            <v>00</v>
          </cell>
          <cell r="AY634" t="str">
            <v>0</v>
          </cell>
          <cell r="AZ634" t="str">
            <v>FPL Fibernet</v>
          </cell>
        </row>
        <row r="635">
          <cell r="A635" t="str">
            <v>107100</v>
          </cell>
          <cell r="B635" t="str">
            <v>0312</v>
          </cell>
          <cell r="C635" t="str">
            <v>06201</v>
          </cell>
          <cell r="D635" t="str">
            <v>0ELECT</v>
          </cell>
          <cell r="E635" t="str">
            <v>312000</v>
          </cell>
          <cell r="F635" t="str">
            <v>0676</v>
          </cell>
          <cell r="G635" t="str">
            <v>12450</v>
          </cell>
          <cell r="H635" t="str">
            <v>A</v>
          </cell>
          <cell r="I635" t="str">
            <v>00000041</v>
          </cell>
          <cell r="J635">
            <v>66</v>
          </cell>
          <cell r="K635">
            <v>312</v>
          </cell>
          <cell r="L635">
            <v>6201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 t="str">
            <v>0676</v>
          </cell>
          <cell r="R635" t="str">
            <v>12450</v>
          </cell>
          <cell r="S635" t="str">
            <v>200212</v>
          </cell>
          <cell r="T635" t="str">
            <v>SA01</v>
          </cell>
          <cell r="U635">
            <v>-5812.93</v>
          </cell>
          <cell r="V635" t="str">
            <v>LDB</v>
          </cell>
          <cell r="W635">
            <v>0</v>
          </cell>
          <cell r="Y635">
            <v>0</v>
          </cell>
          <cell r="Z635">
            <v>-2</v>
          </cell>
          <cell r="AA635" t="str">
            <v>MS#</v>
          </cell>
          <cell r="AB635" t="str">
            <v xml:space="preserve">   998014506</v>
          </cell>
          <cell r="AC635" t="str">
            <v>BCH</v>
          </cell>
          <cell r="AD635" t="str">
            <v>014390</v>
          </cell>
          <cell r="AE635" t="str">
            <v>TML</v>
          </cell>
          <cell r="AF635" t="str">
            <v>12006</v>
          </cell>
          <cell r="AG635" t="str">
            <v>SRL</v>
          </cell>
          <cell r="AH635" t="str">
            <v>0366</v>
          </cell>
          <cell r="AI635" t="str">
            <v>DLV</v>
          </cell>
          <cell r="AJ635" t="str">
            <v>000</v>
          </cell>
          <cell r="AK635" t="str">
            <v>REL</v>
          </cell>
          <cell r="AL635" t="str">
            <v>000</v>
          </cell>
          <cell r="AM635" t="str">
            <v>LN#</v>
          </cell>
          <cell r="AO635" t="str">
            <v>UOI</v>
          </cell>
          <cell r="AP635" t="str">
            <v>EA</v>
          </cell>
          <cell r="AU635" t="str">
            <v>0</v>
          </cell>
          <cell r="AW635" t="str">
            <v>000</v>
          </cell>
          <cell r="AX635" t="str">
            <v>00</v>
          </cell>
          <cell r="AY635" t="str">
            <v>0</v>
          </cell>
          <cell r="AZ635" t="str">
            <v>FPL Fibernet</v>
          </cell>
        </row>
        <row r="636">
          <cell r="A636" t="str">
            <v>107100</v>
          </cell>
          <cell r="B636" t="str">
            <v>0312</v>
          </cell>
          <cell r="C636" t="str">
            <v>06201</v>
          </cell>
          <cell r="D636" t="str">
            <v>0ELECT</v>
          </cell>
          <cell r="E636" t="str">
            <v>312000</v>
          </cell>
          <cell r="F636" t="str">
            <v>0676</v>
          </cell>
          <cell r="G636" t="str">
            <v>12450</v>
          </cell>
          <cell r="H636" t="str">
            <v>A</v>
          </cell>
          <cell r="I636" t="str">
            <v>00000041</v>
          </cell>
          <cell r="J636">
            <v>66</v>
          </cell>
          <cell r="K636">
            <v>312</v>
          </cell>
          <cell r="L636">
            <v>6201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 t="str">
            <v>0676</v>
          </cell>
          <cell r="R636" t="str">
            <v>12450</v>
          </cell>
          <cell r="S636" t="str">
            <v>200212</v>
          </cell>
          <cell r="T636" t="str">
            <v>SA01</v>
          </cell>
          <cell r="U636">
            <v>-8579.01</v>
          </cell>
          <cell r="V636" t="str">
            <v>LDB</v>
          </cell>
          <cell r="W636">
            <v>0</v>
          </cell>
          <cell r="Y636">
            <v>0</v>
          </cell>
          <cell r="Z636">
            <v>-3</v>
          </cell>
          <cell r="AA636" t="str">
            <v>MS#</v>
          </cell>
          <cell r="AB636" t="str">
            <v xml:space="preserve">   998014585</v>
          </cell>
          <cell r="AC636" t="str">
            <v>BCH</v>
          </cell>
          <cell r="AD636" t="str">
            <v>012639</v>
          </cell>
          <cell r="AE636" t="str">
            <v>TML</v>
          </cell>
          <cell r="AF636" t="str">
            <v>12027</v>
          </cell>
          <cell r="AG636" t="str">
            <v>SRL</v>
          </cell>
          <cell r="AH636" t="str">
            <v>0368</v>
          </cell>
          <cell r="AI636" t="str">
            <v>DLV</v>
          </cell>
          <cell r="AJ636" t="str">
            <v>000</v>
          </cell>
          <cell r="AK636" t="str">
            <v>REL</v>
          </cell>
          <cell r="AL636" t="str">
            <v>000</v>
          </cell>
          <cell r="AM636" t="str">
            <v>LN#</v>
          </cell>
          <cell r="AO636" t="str">
            <v>UOI</v>
          </cell>
          <cell r="AP636" t="str">
            <v>EA</v>
          </cell>
          <cell r="AU636" t="str">
            <v>0</v>
          </cell>
          <cell r="AW636" t="str">
            <v>000</v>
          </cell>
          <cell r="AX636" t="str">
            <v>00</v>
          </cell>
          <cell r="AY636" t="str">
            <v>0</v>
          </cell>
          <cell r="AZ636" t="str">
            <v>FPL Fibernet</v>
          </cell>
        </row>
        <row r="637">
          <cell r="A637" t="str">
            <v>107100</v>
          </cell>
          <cell r="B637" t="str">
            <v>0312</v>
          </cell>
          <cell r="C637" t="str">
            <v>06201</v>
          </cell>
          <cell r="D637" t="str">
            <v>0ELECT</v>
          </cell>
          <cell r="E637" t="str">
            <v>312000</v>
          </cell>
          <cell r="F637" t="str">
            <v>0676</v>
          </cell>
          <cell r="G637" t="str">
            <v>12450</v>
          </cell>
          <cell r="H637" t="str">
            <v>A</v>
          </cell>
          <cell r="I637" t="str">
            <v>00000041</v>
          </cell>
          <cell r="J637">
            <v>66</v>
          </cell>
          <cell r="K637">
            <v>312</v>
          </cell>
          <cell r="L637">
            <v>6201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 t="str">
            <v>0676</v>
          </cell>
          <cell r="R637" t="str">
            <v>12450</v>
          </cell>
          <cell r="S637" t="str">
            <v>200212</v>
          </cell>
          <cell r="T637" t="str">
            <v>SA01</v>
          </cell>
          <cell r="U637">
            <v>-8941.4</v>
          </cell>
          <cell r="V637" t="str">
            <v>LDB</v>
          </cell>
          <cell r="W637">
            <v>0</v>
          </cell>
          <cell r="Y637">
            <v>0</v>
          </cell>
          <cell r="Z637">
            <v>-4</v>
          </cell>
          <cell r="AA637" t="str">
            <v>MS#</v>
          </cell>
          <cell r="AB637" t="str">
            <v xml:space="preserve">   998014516</v>
          </cell>
          <cell r="AC637" t="str">
            <v>BCH</v>
          </cell>
          <cell r="AD637" t="str">
            <v>014387</v>
          </cell>
          <cell r="AE637" t="str">
            <v>TML</v>
          </cell>
          <cell r="AF637" t="str">
            <v>12006</v>
          </cell>
          <cell r="AG637" t="str">
            <v>SRL</v>
          </cell>
          <cell r="AH637" t="str">
            <v>0366</v>
          </cell>
          <cell r="AI637" t="str">
            <v>DLV</v>
          </cell>
          <cell r="AJ637" t="str">
            <v>000</v>
          </cell>
          <cell r="AK637" t="str">
            <v>REL</v>
          </cell>
          <cell r="AL637" t="str">
            <v>000</v>
          </cell>
          <cell r="AM637" t="str">
            <v>LN#</v>
          </cell>
          <cell r="AO637" t="str">
            <v>UOI</v>
          </cell>
          <cell r="AP637" t="str">
            <v>EA</v>
          </cell>
          <cell r="AU637" t="str">
            <v>0</v>
          </cell>
          <cell r="AW637" t="str">
            <v>000</v>
          </cell>
          <cell r="AX637" t="str">
            <v>00</v>
          </cell>
          <cell r="AY637" t="str">
            <v>0</v>
          </cell>
          <cell r="AZ637" t="str">
            <v>FPL Fibernet</v>
          </cell>
        </row>
        <row r="638">
          <cell r="A638" t="str">
            <v>107100</v>
          </cell>
          <cell r="B638" t="str">
            <v>0312</v>
          </cell>
          <cell r="C638" t="str">
            <v>06201</v>
          </cell>
          <cell r="D638" t="str">
            <v>0ELECT</v>
          </cell>
          <cell r="E638" t="str">
            <v>312000</v>
          </cell>
          <cell r="F638" t="str">
            <v>0676</v>
          </cell>
          <cell r="G638" t="str">
            <v>12450</v>
          </cell>
          <cell r="H638" t="str">
            <v>A</v>
          </cell>
          <cell r="I638" t="str">
            <v>00000041</v>
          </cell>
          <cell r="J638">
            <v>66</v>
          </cell>
          <cell r="K638">
            <v>312</v>
          </cell>
          <cell r="L638">
            <v>6201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0676</v>
          </cell>
          <cell r="R638" t="str">
            <v>12450</v>
          </cell>
          <cell r="S638" t="str">
            <v>200212</v>
          </cell>
          <cell r="T638" t="str">
            <v>SA01</v>
          </cell>
          <cell r="U638">
            <v>-13412.1</v>
          </cell>
          <cell r="V638" t="str">
            <v>LDB</v>
          </cell>
          <cell r="W638">
            <v>0</v>
          </cell>
          <cell r="Y638">
            <v>0</v>
          </cell>
          <cell r="Z638">
            <v>-6</v>
          </cell>
          <cell r="AA638" t="str">
            <v>MS#</v>
          </cell>
          <cell r="AB638" t="str">
            <v xml:space="preserve">   998014516</v>
          </cell>
          <cell r="AC638" t="str">
            <v>BCH</v>
          </cell>
          <cell r="AD638" t="str">
            <v>014388</v>
          </cell>
          <cell r="AE638" t="str">
            <v>TML</v>
          </cell>
          <cell r="AF638" t="str">
            <v>12006</v>
          </cell>
          <cell r="AG638" t="str">
            <v>SRL</v>
          </cell>
          <cell r="AH638" t="str">
            <v>0366</v>
          </cell>
          <cell r="AI638" t="str">
            <v>DLV</v>
          </cell>
          <cell r="AJ638" t="str">
            <v>000</v>
          </cell>
          <cell r="AK638" t="str">
            <v>REL</v>
          </cell>
          <cell r="AL638" t="str">
            <v>000</v>
          </cell>
          <cell r="AM638" t="str">
            <v>LN#</v>
          </cell>
          <cell r="AO638" t="str">
            <v>UOI</v>
          </cell>
          <cell r="AP638" t="str">
            <v>EA</v>
          </cell>
          <cell r="AU638" t="str">
            <v>0</v>
          </cell>
          <cell r="AW638" t="str">
            <v>000</v>
          </cell>
          <cell r="AX638" t="str">
            <v>00</v>
          </cell>
          <cell r="AY638" t="str">
            <v>0</v>
          </cell>
          <cell r="AZ638" t="str">
            <v>FPL Fibernet</v>
          </cell>
        </row>
        <row r="639">
          <cell r="A639" t="str">
            <v>107100</v>
          </cell>
          <cell r="B639" t="str">
            <v>0312</v>
          </cell>
          <cell r="C639" t="str">
            <v>06201</v>
          </cell>
          <cell r="D639" t="str">
            <v>0ELECT</v>
          </cell>
          <cell r="E639" t="str">
            <v>312000</v>
          </cell>
          <cell r="F639" t="str">
            <v>0676</v>
          </cell>
          <cell r="G639" t="str">
            <v>12450</v>
          </cell>
          <cell r="H639" t="str">
            <v>A</v>
          </cell>
          <cell r="I639" t="str">
            <v>00000041</v>
          </cell>
          <cell r="J639">
            <v>66</v>
          </cell>
          <cell r="K639">
            <v>312</v>
          </cell>
          <cell r="L639">
            <v>6201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 t="str">
            <v>0676</v>
          </cell>
          <cell r="R639" t="str">
            <v>12450</v>
          </cell>
          <cell r="S639" t="str">
            <v>200212</v>
          </cell>
          <cell r="T639" t="str">
            <v>SA01</v>
          </cell>
          <cell r="U639">
            <v>-15696</v>
          </cell>
          <cell r="V639" t="str">
            <v>LDB</v>
          </cell>
          <cell r="W639">
            <v>0</v>
          </cell>
          <cell r="Y639">
            <v>0</v>
          </cell>
          <cell r="Z639">
            <v>-4</v>
          </cell>
          <cell r="AA639" t="str">
            <v>MS#</v>
          </cell>
          <cell r="AB639" t="str">
            <v xml:space="preserve">   998014030</v>
          </cell>
          <cell r="AC639" t="str">
            <v>BCH</v>
          </cell>
          <cell r="AD639" t="str">
            <v>012639</v>
          </cell>
          <cell r="AE639" t="str">
            <v>TML</v>
          </cell>
          <cell r="AF639" t="str">
            <v>12027</v>
          </cell>
          <cell r="AG639" t="str">
            <v>SRL</v>
          </cell>
          <cell r="AH639" t="str">
            <v>0368</v>
          </cell>
          <cell r="AI639" t="str">
            <v>DLV</v>
          </cell>
          <cell r="AJ639" t="str">
            <v>000</v>
          </cell>
          <cell r="AK639" t="str">
            <v>REL</v>
          </cell>
          <cell r="AL639" t="str">
            <v>000</v>
          </cell>
          <cell r="AM639" t="str">
            <v>LN#</v>
          </cell>
          <cell r="AO639" t="str">
            <v>UOI</v>
          </cell>
          <cell r="AP639" t="str">
            <v>EA</v>
          </cell>
          <cell r="AU639" t="str">
            <v>0</v>
          </cell>
          <cell r="AW639" t="str">
            <v>000</v>
          </cell>
          <cell r="AX639" t="str">
            <v>00</v>
          </cell>
          <cell r="AY639" t="str">
            <v>0</v>
          </cell>
          <cell r="AZ639" t="str">
            <v>FPL Fibernet</v>
          </cell>
        </row>
        <row r="640">
          <cell r="A640" t="str">
            <v>107100</v>
          </cell>
          <cell r="B640" t="str">
            <v>0313</v>
          </cell>
          <cell r="C640" t="str">
            <v>06201</v>
          </cell>
          <cell r="D640" t="str">
            <v>0ELECT</v>
          </cell>
          <cell r="E640" t="str">
            <v>313000</v>
          </cell>
          <cell r="F640" t="str">
            <v>0676</v>
          </cell>
          <cell r="G640" t="str">
            <v>11450</v>
          </cell>
          <cell r="H640" t="str">
            <v>A</v>
          </cell>
          <cell r="I640" t="str">
            <v>00000041</v>
          </cell>
          <cell r="J640">
            <v>66</v>
          </cell>
          <cell r="K640">
            <v>313</v>
          </cell>
          <cell r="L640">
            <v>6201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 t="str">
            <v>0676</v>
          </cell>
          <cell r="R640" t="str">
            <v>11450</v>
          </cell>
          <cell r="S640" t="str">
            <v>200212</v>
          </cell>
          <cell r="T640" t="str">
            <v>SA01</v>
          </cell>
          <cell r="U640">
            <v>377.96</v>
          </cell>
          <cell r="V640" t="str">
            <v>LDB</v>
          </cell>
          <cell r="W640">
            <v>0</v>
          </cell>
          <cell r="Y640">
            <v>0</v>
          </cell>
          <cell r="Z640">
            <v>2</v>
          </cell>
          <cell r="AA640" t="str">
            <v>MS#</v>
          </cell>
          <cell r="AB640" t="str">
            <v xml:space="preserve">   998003509</v>
          </cell>
          <cell r="AC640" t="str">
            <v>BCH</v>
          </cell>
          <cell r="AD640" t="str">
            <v>012895</v>
          </cell>
          <cell r="AE640" t="str">
            <v>TML</v>
          </cell>
          <cell r="AF640" t="str">
            <v>12020</v>
          </cell>
          <cell r="AG640" t="str">
            <v>SRL</v>
          </cell>
          <cell r="AH640" t="str">
            <v>0366</v>
          </cell>
          <cell r="AI640" t="str">
            <v>DLV</v>
          </cell>
          <cell r="AJ640" t="str">
            <v>000</v>
          </cell>
          <cell r="AK640" t="str">
            <v>REL</v>
          </cell>
          <cell r="AL640" t="str">
            <v>000</v>
          </cell>
          <cell r="AM640" t="str">
            <v>LN#</v>
          </cell>
          <cell r="AO640" t="str">
            <v>UOI</v>
          </cell>
          <cell r="AP640" t="str">
            <v>EA</v>
          </cell>
          <cell r="AU640" t="str">
            <v>0</v>
          </cell>
          <cell r="AW640" t="str">
            <v>000</v>
          </cell>
          <cell r="AX640" t="str">
            <v>00</v>
          </cell>
          <cell r="AY640" t="str">
            <v>0</v>
          </cell>
          <cell r="AZ640" t="str">
            <v>FPL Fibernet</v>
          </cell>
        </row>
        <row r="641">
          <cell r="A641" t="str">
            <v>107100</v>
          </cell>
          <cell r="B641" t="str">
            <v>0313</v>
          </cell>
          <cell r="C641" t="str">
            <v>06201</v>
          </cell>
          <cell r="D641" t="str">
            <v>0ELECT</v>
          </cell>
          <cell r="E641" t="str">
            <v>313000</v>
          </cell>
          <cell r="F641" t="str">
            <v>0676</v>
          </cell>
          <cell r="G641" t="str">
            <v>11450</v>
          </cell>
          <cell r="H641" t="str">
            <v>A</v>
          </cell>
          <cell r="I641" t="str">
            <v>00000041</v>
          </cell>
          <cell r="J641">
            <v>66</v>
          </cell>
          <cell r="K641">
            <v>313</v>
          </cell>
          <cell r="L641">
            <v>6201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 t="str">
            <v>0676</v>
          </cell>
          <cell r="R641" t="str">
            <v>11450</v>
          </cell>
          <cell r="S641" t="str">
            <v>200212</v>
          </cell>
          <cell r="T641" t="str">
            <v>SA01</v>
          </cell>
          <cell r="U641">
            <v>1511.84</v>
          </cell>
          <cell r="V641" t="str">
            <v>LDB</v>
          </cell>
          <cell r="W641">
            <v>0</v>
          </cell>
          <cell r="Y641">
            <v>0</v>
          </cell>
          <cell r="Z641">
            <v>8</v>
          </cell>
          <cell r="AA641" t="str">
            <v>MS#</v>
          </cell>
          <cell r="AB641" t="str">
            <v xml:space="preserve">   998003509</v>
          </cell>
          <cell r="AC641" t="str">
            <v>BCH</v>
          </cell>
          <cell r="AD641" t="str">
            <v>015506</v>
          </cell>
          <cell r="AE641" t="str">
            <v>TML</v>
          </cell>
          <cell r="AF641" t="str">
            <v>12019</v>
          </cell>
          <cell r="AG641" t="str">
            <v>SRL</v>
          </cell>
          <cell r="AH641" t="str">
            <v>0366</v>
          </cell>
          <cell r="AI641" t="str">
            <v>DLV</v>
          </cell>
          <cell r="AJ641" t="str">
            <v>000</v>
          </cell>
          <cell r="AK641" t="str">
            <v>REL</v>
          </cell>
          <cell r="AL641" t="str">
            <v>000</v>
          </cell>
          <cell r="AM641" t="str">
            <v>LN#</v>
          </cell>
          <cell r="AO641" t="str">
            <v>UOI</v>
          </cell>
          <cell r="AP641" t="str">
            <v>EA</v>
          </cell>
          <cell r="AU641" t="str">
            <v>0</v>
          </cell>
          <cell r="AW641" t="str">
            <v>000</v>
          </cell>
          <cell r="AX641" t="str">
            <v>00</v>
          </cell>
          <cell r="AY641" t="str">
            <v>0</v>
          </cell>
          <cell r="AZ641" t="str">
            <v>FPL Fibernet</v>
          </cell>
        </row>
        <row r="642">
          <cell r="A642" t="str">
            <v>107100</v>
          </cell>
          <cell r="B642" t="str">
            <v>0313</v>
          </cell>
          <cell r="C642" t="str">
            <v>06201</v>
          </cell>
          <cell r="D642" t="str">
            <v>0ELECT</v>
          </cell>
          <cell r="E642" t="str">
            <v>313000</v>
          </cell>
          <cell r="F642" t="str">
            <v>0676</v>
          </cell>
          <cell r="G642" t="str">
            <v>11450</v>
          </cell>
          <cell r="H642" t="str">
            <v>A</v>
          </cell>
          <cell r="I642" t="str">
            <v>00000041</v>
          </cell>
          <cell r="J642">
            <v>66</v>
          </cell>
          <cell r="K642">
            <v>313</v>
          </cell>
          <cell r="L642">
            <v>6201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 t="str">
            <v>0676</v>
          </cell>
          <cell r="R642" t="str">
            <v>11450</v>
          </cell>
          <cell r="S642" t="str">
            <v>200212</v>
          </cell>
          <cell r="T642" t="str">
            <v>SA01</v>
          </cell>
          <cell r="U642">
            <v>9716.6299999999992</v>
          </cell>
          <cell r="V642" t="str">
            <v>LDB</v>
          </cell>
          <cell r="W642">
            <v>0</v>
          </cell>
          <cell r="Y642">
            <v>0</v>
          </cell>
          <cell r="Z642">
            <v>4</v>
          </cell>
          <cell r="AA642" t="str">
            <v>MS#</v>
          </cell>
          <cell r="AB642" t="str">
            <v xml:space="preserve">   998014506</v>
          </cell>
          <cell r="AC642" t="str">
            <v>BCH</v>
          </cell>
          <cell r="AD642" t="str">
            <v>012894</v>
          </cell>
          <cell r="AE642" t="str">
            <v>TML</v>
          </cell>
          <cell r="AF642" t="str">
            <v>12020</v>
          </cell>
          <cell r="AG642" t="str">
            <v>SRL</v>
          </cell>
          <cell r="AH642" t="str">
            <v>0366</v>
          </cell>
          <cell r="AI642" t="str">
            <v>DLV</v>
          </cell>
          <cell r="AJ642" t="str">
            <v>000</v>
          </cell>
          <cell r="AK642" t="str">
            <v>REL</v>
          </cell>
          <cell r="AL642" t="str">
            <v>000</v>
          </cell>
          <cell r="AM642" t="str">
            <v>LN#</v>
          </cell>
          <cell r="AO642" t="str">
            <v>UOI</v>
          </cell>
          <cell r="AP642" t="str">
            <v>EA</v>
          </cell>
          <cell r="AU642" t="str">
            <v>0</v>
          </cell>
          <cell r="AW642" t="str">
            <v>000</v>
          </cell>
          <cell r="AX642" t="str">
            <v>00</v>
          </cell>
          <cell r="AY642" t="str">
            <v>0</v>
          </cell>
          <cell r="AZ642" t="str">
            <v>FPL Fibernet</v>
          </cell>
        </row>
        <row r="643">
          <cell r="A643" t="str">
            <v>107100</v>
          </cell>
          <cell r="B643" t="str">
            <v>0313</v>
          </cell>
          <cell r="C643" t="str">
            <v>06201</v>
          </cell>
          <cell r="D643" t="str">
            <v>0ELECT</v>
          </cell>
          <cell r="E643" t="str">
            <v>313000</v>
          </cell>
          <cell r="F643" t="str">
            <v>0676</v>
          </cell>
          <cell r="G643" t="str">
            <v>11450</v>
          </cell>
          <cell r="H643" t="str">
            <v>A</v>
          </cell>
          <cell r="I643" t="str">
            <v>00000041</v>
          </cell>
          <cell r="J643">
            <v>66</v>
          </cell>
          <cell r="K643">
            <v>313</v>
          </cell>
          <cell r="L643">
            <v>6201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 t="str">
            <v>0676</v>
          </cell>
          <cell r="R643" t="str">
            <v>11450</v>
          </cell>
          <cell r="S643" t="str">
            <v>200212</v>
          </cell>
          <cell r="T643" t="str">
            <v>SA01</v>
          </cell>
          <cell r="U643">
            <v>38866.54</v>
          </cell>
          <cell r="V643" t="str">
            <v>LDB</v>
          </cell>
          <cell r="W643">
            <v>0</v>
          </cell>
          <cell r="Y643">
            <v>0</v>
          </cell>
          <cell r="Z643">
            <v>16</v>
          </cell>
          <cell r="AA643" t="str">
            <v>MS#</v>
          </cell>
          <cell r="AB643" t="str">
            <v xml:space="preserve">   998014506</v>
          </cell>
          <cell r="AC643" t="str">
            <v>BCH</v>
          </cell>
          <cell r="AD643" t="str">
            <v>015505</v>
          </cell>
          <cell r="AE643" t="str">
            <v>TML</v>
          </cell>
          <cell r="AF643" t="str">
            <v>12019</v>
          </cell>
          <cell r="AG643" t="str">
            <v>SRL</v>
          </cell>
          <cell r="AH643" t="str">
            <v>0366</v>
          </cell>
          <cell r="AI643" t="str">
            <v>DLV</v>
          </cell>
          <cell r="AJ643" t="str">
            <v>000</v>
          </cell>
          <cell r="AK643" t="str">
            <v>REL</v>
          </cell>
          <cell r="AL643" t="str">
            <v>000</v>
          </cell>
          <cell r="AM643" t="str">
            <v>LN#</v>
          </cell>
          <cell r="AO643" t="str">
            <v>UOI</v>
          </cell>
          <cell r="AP643" t="str">
            <v>EA</v>
          </cell>
          <cell r="AU643" t="str">
            <v>0</v>
          </cell>
          <cell r="AW643" t="str">
            <v>000</v>
          </cell>
          <cell r="AX643" t="str">
            <v>00</v>
          </cell>
          <cell r="AY643" t="str">
            <v>0</v>
          </cell>
          <cell r="AZ643" t="str">
            <v>FPL Fibernet</v>
          </cell>
        </row>
        <row r="644">
          <cell r="A644" t="str">
            <v>107100</v>
          </cell>
          <cell r="B644" t="str">
            <v>0313</v>
          </cell>
          <cell r="C644" t="str">
            <v>06201</v>
          </cell>
          <cell r="D644" t="str">
            <v>0ELECT</v>
          </cell>
          <cell r="E644" t="str">
            <v>313000</v>
          </cell>
          <cell r="F644" t="str">
            <v>0676</v>
          </cell>
          <cell r="G644" t="str">
            <v>12450</v>
          </cell>
          <cell r="H644" t="str">
            <v>A</v>
          </cell>
          <cell r="I644" t="str">
            <v>00000041</v>
          </cell>
          <cell r="J644">
            <v>66</v>
          </cell>
          <cell r="K644">
            <v>313</v>
          </cell>
          <cell r="L644">
            <v>6201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 t="str">
            <v>0676</v>
          </cell>
          <cell r="R644" t="str">
            <v>12450</v>
          </cell>
          <cell r="S644" t="str">
            <v>200212</v>
          </cell>
          <cell r="T644" t="str">
            <v>SA01</v>
          </cell>
          <cell r="U644">
            <v>-377.96</v>
          </cell>
          <cell r="V644" t="str">
            <v>LDB</v>
          </cell>
          <cell r="W644">
            <v>0</v>
          </cell>
          <cell r="Y644">
            <v>0</v>
          </cell>
          <cell r="Z644">
            <v>-2</v>
          </cell>
          <cell r="AA644" t="str">
            <v>MS#</v>
          </cell>
          <cell r="AB644" t="str">
            <v xml:space="preserve">   998003509</v>
          </cell>
          <cell r="AC644" t="str">
            <v>BCH</v>
          </cell>
          <cell r="AD644" t="str">
            <v>015511</v>
          </cell>
          <cell r="AE644" t="str">
            <v>TML</v>
          </cell>
          <cell r="AF644" t="str">
            <v>12019</v>
          </cell>
          <cell r="AG644" t="str">
            <v>SRL</v>
          </cell>
          <cell r="AH644" t="str">
            <v>0366</v>
          </cell>
          <cell r="AI644" t="str">
            <v>DLV</v>
          </cell>
          <cell r="AJ644" t="str">
            <v>000</v>
          </cell>
          <cell r="AK644" t="str">
            <v>REL</v>
          </cell>
          <cell r="AL644" t="str">
            <v>000</v>
          </cell>
          <cell r="AM644" t="str">
            <v>LN#</v>
          </cell>
          <cell r="AO644" t="str">
            <v>UOI</v>
          </cell>
          <cell r="AP644" t="str">
            <v>EA</v>
          </cell>
          <cell r="AU644" t="str">
            <v>0</v>
          </cell>
          <cell r="AW644" t="str">
            <v>000</v>
          </cell>
          <cell r="AX644" t="str">
            <v>00</v>
          </cell>
          <cell r="AY644" t="str">
            <v>0</v>
          </cell>
          <cell r="AZ644" t="str">
            <v>FPL Fibernet</v>
          </cell>
        </row>
        <row r="645">
          <cell r="A645" t="str">
            <v>107100</v>
          </cell>
          <cell r="B645" t="str">
            <v>0313</v>
          </cell>
          <cell r="C645" t="str">
            <v>06201</v>
          </cell>
          <cell r="D645" t="str">
            <v>0ELECT</v>
          </cell>
          <cell r="E645" t="str">
            <v>313000</v>
          </cell>
          <cell r="F645" t="str">
            <v>0676</v>
          </cell>
          <cell r="G645" t="str">
            <v>12450</v>
          </cell>
          <cell r="H645" t="str">
            <v>A</v>
          </cell>
          <cell r="I645" t="str">
            <v>00000041</v>
          </cell>
          <cell r="J645">
            <v>66</v>
          </cell>
          <cell r="K645">
            <v>313</v>
          </cell>
          <cell r="L645">
            <v>6201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 t="str">
            <v>0676</v>
          </cell>
          <cell r="R645" t="str">
            <v>12450</v>
          </cell>
          <cell r="S645" t="str">
            <v>200212</v>
          </cell>
          <cell r="T645" t="str">
            <v>SA01</v>
          </cell>
          <cell r="U645">
            <v>-9716.6299999999992</v>
          </cell>
          <cell r="V645" t="str">
            <v>LDB</v>
          </cell>
          <cell r="W645">
            <v>0</v>
          </cell>
          <cell r="Y645">
            <v>0</v>
          </cell>
          <cell r="Z645">
            <v>-4</v>
          </cell>
          <cell r="AA645" t="str">
            <v>MS#</v>
          </cell>
          <cell r="AB645" t="str">
            <v xml:space="preserve">   998014506</v>
          </cell>
          <cell r="AC645" t="str">
            <v>BCH</v>
          </cell>
          <cell r="AD645" t="str">
            <v>015512</v>
          </cell>
          <cell r="AE645" t="str">
            <v>TML</v>
          </cell>
          <cell r="AF645" t="str">
            <v>12019</v>
          </cell>
          <cell r="AG645" t="str">
            <v>SRL</v>
          </cell>
          <cell r="AH645" t="str">
            <v>0366</v>
          </cell>
          <cell r="AI645" t="str">
            <v>DLV</v>
          </cell>
          <cell r="AJ645" t="str">
            <v>000</v>
          </cell>
          <cell r="AK645" t="str">
            <v>REL</v>
          </cell>
          <cell r="AL645" t="str">
            <v>000</v>
          </cell>
          <cell r="AM645" t="str">
            <v>LN#</v>
          </cell>
          <cell r="AO645" t="str">
            <v>UOI</v>
          </cell>
          <cell r="AP645" t="str">
            <v>EA</v>
          </cell>
          <cell r="AU645" t="str">
            <v>0</v>
          </cell>
          <cell r="AW645" t="str">
            <v>000</v>
          </cell>
          <cell r="AX645" t="str">
            <v>00</v>
          </cell>
          <cell r="AY645" t="str">
            <v>0</v>
          </cell>
          <cell r="AZ645" t="str">
            <v>FPL Fibernet</v>
          </cell>
        </row>
        <row r="646">
          <cell r="A646" t="str">
            <v>107100</v>
          </cell>
          <cell r="B646" t="str">
            <v>0314</v>
          </cell>
          <cell r="C646" t="str">
            <v>06201</v>
          </cell>
          <cell r="D646" t="str">
            <v>0ELECT</v>
          </cell>
          <cell r="E646" t="str">
            <v>314000</v>
          </cell>
          <cell r="F646" t="str">
            <v>0675</v>
          </cell>
          <cell r="G646" t="str">
            <v>52450</v>
          </cell>
          <cell r="H646" t="str">
            <v>A</v>
          </cell>
          <cell r="I646" t="str">
            <v>00000041</v>
          </cell>
          <cell r="J646">
            <v>66</v>
          </cell>
          <cell r="K646">
            <v>314</v>
          </cell>
          <cell r="L646">
            <v>6201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 t="str">
            <v>0675</v>
          </cell>
          <cell r="R646" t="str">
            <v>52450</v>
          </cell>
          <cell r="S646" t="str">
            <v>200212</v>
          </cell>
          <cell r="T646" t="str">
            <v>SA01</v>
          </cell>
          <cell r="U646">
            <v>115.38</v>
          </cell>
          <cell r="W646">
            <v>0</v>
          </cell>
          <cell r="Y646">
            <v>0</v>
          </cell>
          <cell r="Z646">
            <v>0</v>
          </cell>
          <cell r="AA646" t="str">
            <v>BCH</v>
          </cell>
          <cell r="AB646" t="str">
            <v>450002361</v>
          </cell>
          <cell r="AC646" t="str">
            <v>PO#</v>
          </cell>
          <cell r="AE646" t="str">
            <v>S/R</v>
          </cell>
          <cell r="AI646" t="str">
            <v>PYN</v>
          </cell>
          <cell r="AJ646" t="str">
            <v>FEDERAL EXPRESS CORP</v>
          </cell>
          <cell r="AK646" t="str">
            <v>VND</v>
          </cell>
          <cell r="AL646" t="str">
            <v>710427007</v>
          </cell>
          <cell r="AM646" t="str">
            <v>FAC</v>
          </cell>
          <cell r="AN646" t="str">
            <v>000</v>
          </cell>
          <cell r="AQ646" t="str">
            <v>NVD</v>
          </cell>
          <cell r="AR646" t="str">
            <v>2002-11-</v>
          </cell>
          <cell r="AU646" t="str">
            <v>4-471-17820         FEDERAL EXPRESS CORP1900003491</v>
          </cell>
          <cell r="AV646" t="str">
            <v>WF-BATCH</v>
          </cell>
          <cell r="AW646" t="str">
            <v>000</v>
          </cell>
          <cell r="AX646" t="str">
            <v>00</v>
          </cell>
          <cell r="AY646" t="str">
            <v>0</v>
          </cell>
          <cell r="AZ646" t="str">
            <v>FPL Fibernet</v>
          </cell>
        </row>
        <row r="647">
          <cell r="A647" t="str">
            <v>107100</v>
          </cell>
          <cell r="B647" t="str">
            <v>0314</v>
          </cell>
          <cell r="C647" t="str">
            <v>06201</v>
          </cell>
          <cell r="D647" t="str">
            <v>0ELECT</v>
          </cell>
          <cell r="E647" t="str">
            <v>314000</v>
          </cell>
          <cell r="F647" t="str">
            <v>0676</v>
          </cell>
          <cell r="G647" t="str">
            <v>11450</v>
          </cell>
          <cell r="H647" t="str">
            <v>A</v>
          </cell>
          <cell r="I647" t="str">
            <v>00000041</v>
          </cell>
          <cell r="J647">
            <v>66</v>
          </cell>
          <cell r="K647">
            <v>314</v>
          </cell>
          <cell r="L647">
            <v>6201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 t="str">
            <v>0676</v>
          </cell>
          <cell r="R647" t="str">
            <v>11450</v>
          </cell>
          <cell r="S647" t="str">
            <v>200212</v>
          </cell>
          <cell r="T647" t="str">
            <v>SA01</v>
          </cell>
          <cell r="U647">
            <v>399.82</v>
          </cell>
          <cell r="V647" t="str">
            <v>LDB</v>
          </cell>
          <cell r="W647">
            <v>0</v>
          </cell>
          <cell r="Y647">
            <v>0</v>
          </cell>
          <cell r="Z647">
            <v>1</v>
          </cell>
          <cell r="AA647" t="str">
            <v>MS#</v>
          </cell>
          <cell r="AB647" t="str">
            <v xml:space="preserve">   998003502</v>
          </cell>
          <cell r="AC647" t="str">
            <v>BCH</v>
          </cell>
          <cell r="AD647" t="str">
            <v>021133</v>
          </cell>
          <cell r="AE647" t="str">
            <v>TML</v>
          </cell>
          <cell r="AF647" t="str">
            <v>12004</v>
          </cell>
          <cell r="AG647" t="str">
            <v>SRL</v>
          </cell>
          <cell r="AH647" t="str">
            <v>0366</v>
          </cell>
          <cell r="AI647" t="str">
            <v>DLV</v>
          </cell>
          <cell r="AJ647" t="str">
            <v>000</v>
          </cell>
          <cell r="AK647" t="str">
            <v>REL</v>
          </cell>
          <cell r="AL647" t="str">
            <v>000</v>
          </cell>
          <cell r="AM647" t="str">
            <v>LN#</v>
          </cell>
          <cell r="AO647" t="str">
            <v>UOI</v>
          </cell>
          <cell r="AP647" t="str">
            <v>EA</v>
          </cell>
          <cell r="AU647" t="str">
            <v>0</v>
          </cell>
          <cell r="AW647" t="str">
            <v>000</v>
          </cell>
          <cell r="AX647" t="str">
            <v>00</v>
          </cell>
          <cell r="AY647" t="str">
            <v>0</v>
          </cell>
          <cell r="AZ647" t="str">
            <v>FPL Fibernet</v>
          </cell>
        </row>
        <row r="648">
          <cell r="A648" t="str">
            <v>107100</v>
          </cell>
          <cell r="B648" t="str">
            <v>0314</v>
          </cell>
          <cell r="C648" t="str">
            <v>06201</v>
          </cell>
          <cell r="D648" t="str">
            <v>0ELECT</v>
          </cell>
          <cell r="E648" t="str">
            <v>314000</v>
          </cell>
          <cell r="F648" t="str">
            <v>0676</v>
          </cell>
          <cell r="G648" t="str">
            <v>11450</v>
          </cell>
          <cell r="H648" t="str">
            <v>A</v>
          </cell>
          <cell r="I648" t="str">
            <v>00000041</v>
          </cell>
          <cell r="J648">
            <v>66</v>
          </cell>
          <cell r="K648">
            <v>314</v>
          </cell>
          <cell r="L648">
            <v>6201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0676</v>
          </cell>
          <cell r="R648" t="str">
            <v>11450</v>
          </cell>
          <cell r="S648" t="str">
            <v>200212</v>
          </cell>
          <cell r="T648" t="str">
            <v>SA01</v>
          </cell>
          <cell r="U648">
            <v>399.82</v>
          </cell>
          <cell r="V648" t="str">
            <v>LDB</v>
          </cell>
          <cell r="W648">
            <v>0</v>
          </cell>
          <cell r="Y648">
            <v>0</v>
          </cell>
          <cell r="Z648">
            <v>1</v>
          </cell>
          <cell r="AA648" t="str">
            <v>MS#</v>
          </cell>
          <cell r="AB648" t="str">
            <v xml:space="preserve">   998003502</v>
          </cell>
          <cell r="AC648" t="str">
            <v>BCH</v>
          </cell>
          <cell r="AD648" t="str">
            <v>021137</v>
          </cell>
          <cell r="AE648" t="str">
            <v>TML</v>
          </cell>
          <cell r="AF648" t="str">
            <v>12004</v>
          </cell>
          <cell r="AG648" t="str">
            <v>SRL</v>
          </cell>
          <cell r="AH648" t="str">
            <v>0366</v>
          </cell>
          <cell r="AI648" t="str">
            <v>DLV</v>
          </cell>
          <cell r="AJ648" t="str">
            <v>000</v>
          </cell>
          <cell r="AK648" t="str">
            <v>REL</v>
          </cell>
          <cell r="AL648" t="str">
            <v>000</v>
          </cell>
          <cell r="AM648" t="str">
            <v>LN#</v>
          </cell>
          <cell r="AO648" t="str">
            <v>UOI</v>
          </cell>
          <cell r="AP648" t="str">
            <v>EA</v>
          </cell>
          <cell r="AU648" t="str">
            <v>0</v>
          </cell>
          <cell r="AW648" t="str">
            <v>000</v>
          </cell>
          <cell r="AX648" t="str">
            <v>00</v>
          </cell>
          <cell r="AY648" t="str">
            <v>0</v>
          </cell>
          <cell r="AZ648" t="str">
            <v>FPL Fibernet</v>
          </cell>
        </row>
        <row r="649">
          <cell r="A649" t="str">
            <v>107100</v>
          </cell>
          <cell r="B649" t="str">
            <v>0314</v>
          </cell>
          <cell r="C649" t="str">
            <v>06201</v>
          </cell>
          <cell r="D649" t="str">
            <v>0ELECT</v>
          </cell>
          <cell r="E649" t="str">
            <v>314000</v>
          </cell>
          <cell r="F649" t="str">
            <v>0676</v>
          </cell>
          <cell r="G649" t="str">
            <v>11450</v>
          </cell>
          <cell r="H649" t="str">
            <v>A</v>
          </cell>
          <cell r="I649" t="str">
            <v>00000041</v>
          </cell>
          <cell r="J649">
            <v>66</v>
          </cell>
          <cell r="K649">
            <v>314</v>
          </cell>
          <cell r="L649">
            <v>6201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 t="str">
            <v>0676</v>
          </cell>
          <cell r="R649" t="str">
            <v>11450</v>
          </cell>
          <cell r="S649" t="str">
            <v>200212</v>
          </cell>
          <cell r="T649" t="str">
            <v>SA01</v>
          </cell>
          <cell r="U649">
            <v>1113.2</v>
          </cell>
          <cell r="V649" t="str">
            <v>LDB</v>
          </cell>
          <cell r="W649">
            <v>0</v>
          </cell>
          <cell r="Y649">
            <v>0</v>
          </cell>
          <cell r="Z649">
            <v>4</v>
          </cell>
          <cell r="AA649" t="str">
            <v>MS#</v>
          </cell>
          <cell r="AB649" t="str">
            <v xml:space="preserve">   998014595</v>
          </cell>
          <cell r="AC649" t="str">
            <v>BCH</v>
          </cell>
          <cell r="AD649" t="str">
            <v>015387</v>
          </cell>
          <cell r="AE649" t="str">
            <v>TML</v>
          </cell>
          <cell r="AF649" t="str">
            <v>12012</v>
          </cell>
          <cell r="AG649" t="str">
            <v>SRL</v>
          </cell>
          <cell r="AH649" t="str">
            <v>0335</v>
          </cell>
          <cell r="AI649" t="str">
            <v>DLV</v>
          </cell>
          <cell r="AJ649" t="str">
            <v>000</v>
          </cell>
          <cell r="AK649" t="str">
            <v>REL</v>
          </cell>
          <cell r="AL649" t="str">
            <v>000</v>
          </cell>
          <cell r="AM649" t="str">
            <v>LN#</v>
          </cell>
          <cell r="AO649" t="str">
            <v>UOI</v>
          </cell>
          <cell r="AP649" t="str">
            <v>EA</v>
          </cell>
          <cell r="AU649" t="str">
            <v>0</v>
          </cell>
          <cell r="AW649" t="str">
            <v>000</v>
          </cell>
          <cell r="AX649" t="str">
            <v>00</v>
          </cell>
          <cell r="AY649" t="str">
            <v>0</v>
          </cell>
          <cell r="AZ649" t="str">
            <v>FPL Fibernet</v>
          </cell>
        </row>
        <row r="650">
          <cell r="A650" t="str">
            <v>107100</v>
          </cell>
          <cell r="B650" t="str">
            <v>0314</v>
          </cell>
          <cell r="C650" t="str">
            <v>06201</v>
          </cell>
          <cell r="D650" t="str">
            <v>0ELECT</v>
          </cell>
          <cell r="E650" t="str">
            <v>314000</v>
          </cell>
          <cell r="F650" t="str">
            <v>0676</v>
          </cell>
          <cell r="G650" t="str">
            <v>11450</v>
          </cell>
          <cell r="H650" t="str">
            <v>A</v>
          </cell>
          <cell r="I650" t="str">
            <v>00000041</v>
          </cell>
          <cell r="J650">
            <v>66</v>
          </cell>
          <cell r="K650">
            <v>314</v>
          </cell>
          <cell r="L650">
            <v>6201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 t="str">
            <v>0676</v>
          </cell>
          <cell r="R650" t="str">
            <v>11450</v>
          </cell>
          <cell r="S650" t="str">
            <v>200212</v>
          </cell>
          <cell r="T650" t="str">
            <v>SA01</v>
          </cell>
          <cell r="U650">
            <v>2267.7600000000002</v>
          </cell>
          <cell r="V650" t="str">
            <v>LDB</v>
          </cell>
          <cell r="W650">
            <v>0</v>
          </cell>
          <cell r="Y650">
            <v>0</v>
          </cell>
          <cell r="Z650">
            <v>12</v>
          </cell>
          <cell r="AA650" t="str">
            <v>MS#</v>
          </cell>
          <cell r="AB650" t="str">
            <v xml:space="preserve">   998003509</v>
          </cell>
          <cell r="AC650" t="str">
            <v>BCH</v>
          </cell>
          <cell r="AD650" t="str">
            <v>021134</v>
          </cell>
          <cell r="AE650" t="str">
            <v>TML</v>
          </cell>
          <cell r="AF650" t="str">
            <v>12004</v>
          </cell>
          <cell r="AG650" t="str">
            <v>SRL</v>
          </cell>
          <cell r="AH650" t="str">
            <v>0366</v>
          </cell>
          <cell r="AI650" t="str">
            <v>DLV</v>
          </cell>
          <cell r="AJ650" t="str">
            <v>000</v>
          </cell>
          <cell r="AK650" t="str">
            <v>REL</v>
          </cell>
          <cell r="AL650" t="str">
            <v>000</v>
          </cell>
          <cell r="AM650" t="str">
            <v>LN#</v>
          </cell>
          <cell r="AO650" t="str">
            <v>UOI</v>
          </cell>
          <cell r="AP650" t="str">
            <v>EA</v>
          </cell>
          <cell r="AU650" t="str">
            <v>0</v>
          </cell>
          <cell r="AW650" t="str">
            <v>000</v>
          </cell>
          <cell r="AX650" t="str">
            <v>00</v>
          </cell>
          <cell r="AY650" t="str">
            <v>0</v>
          </cell>
          <cell r="AZ650" t="str">
            <v>FPL Fibernet</v>
          </cell>
        </row>
        <row r="651">
          <cell r="A651" t="str">
            <v>107100</v>
          </cell>
          <cell r="B651" t="str">
            <v>0314</v>
          </cell>
          <cell r="C651" t="str">
            <v>06201</v>
          </cell>
          <cell r="D651" t="str">
            <v>0ELECT</v>
          </cell>
          <cell r="E651" t="str">
            <v>314000</v>
          </cell>
          <cell r="F651" t="str">
            <v>0676</v>
          </cell>
          <cell r="G651" t="str">
            <v>11450</v>
          </cell>
          <cell r="H651" t="str">
            <v>A</v>
          </cell>
          <cell r="I651" t="str">
            <v>00000041</v>
          </cell>
          <cell r="J651">
            <v>66</v>
          </cell>
          <cell r="K651">
            <v>314</v>
          </cell>
          <cell r="L651">
            <v>6201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 t="str">
            <v>0676</v>
          </cell>
          <cell r="R651" t="str">
            <v>11450</v>
          </cell>
          <cell r="S651" t="str">
            <v>200212</v>
          </cell>
          <cell r="T651" t="str">
            <v>SA01</v>
          </cell>
          <cell r="U651">
            <v>2267.7600000000002</v>
          </cell>
          <cell r="V651" t="str">
            <v>LDB</v>
          </cell>
          <cell r="W651">
            <v>0</v>
          </cell>
          <cell r="Y651">
            <v>0</v>
          </cell>
          <cell r="Z651">
            <v>12</v>
          </cell>
          <cell r="AA651" t="str">
            <v>MS#</v>
          </cell>
          <cell r="AB651" t="str">
            <v xml:space="preserve">   998003509</v>
          </cell>
          <cell r="AC651" t="str">
            <v>BCH</v>
          </cell>
          <cell r="AD651" t="str">
            <v>021136</v>
          </cell>
          <cell r="AE651" t="str">
            <v>TML</v>
          </cell>
          <cell r="AF651" t="str">
            <v>12004</v>
          </cell>
          <cell r="AG651" t="str">
            <v>SRL</v>
          </cell>
          <cell r="AH651" t="str">
            <v>0366</v>
          </cell>
          <cell r="AI651" t="str">
            <v>DLV</v>
          </cell>
          <cell r="AJ651" t="str">
            <v>000</v>
          </cell>
          <cell r="AK651" t="str">
            <v>REL</v>
          </cell>
          <cell r="AL651" t="str">
            <v>000</v>
          </cell>
          <cell r="AM651" t="str">
            <v>LN#</v>
          </cell>
          <cell r="AO651" t="str">
            <v>UOI</v>
          </cell>
          <cell r="AP651" t="str">
            <v>EA</v>
          </cell>
          <cell r="AU651" t="str">
            <v>0</v>
          </cell>
          <cell r="AW651" t="str">
            <v>000</v>
          </cell>
          <cell r="AX651" t="str">
            <v>00</v>
          </cell>
          <cell r="AY651" t="str">
            <v>0</v>
          </cell>
          <cell r="AZ651" t="str">
            <v>FPL Fibernet</v>
          </cell>
        </row>
        <row r="652">
          <cell r="A652" t="str">
            <v>107100</v>
          </cell>
          <cell r="B652" t="str">
            <v>0314</v>
          </cell>
          <cell r="C652" t="str">
            <v>06201</v>
          </cell>
          <cell r="D652" t="str">
            <v>0ELECT</v>
          </cell>
          <cell r="E652" t="str">
            <v>314000</v>
          </cell>
          <cell r="F652" t="str">
            <v>0676</v>
          </cell>
          <cell r="G652" t="str">
            <v>11450</v>
          </cell>
          <cell r="H652" t="str">
            <v>A</v>
          </cell>
          <cell r="I652" t="str">
            <v>00000041</v>
          </cell>
          <cell r="J652">
            <v>66</v>
          </cell>
          <cell r="K652">
            <v>314</v>
          </cell>
          <cell r="L652">
            <v>6201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0676</v>
          </cell>
          <cell r="R652" t="str">
            <v>11450</v>
          </cell>
          <cell r="S652" t="str">
            <v>200212</v>
          </cell>
          <cell r="T652" t="str">
            <v>SA01</v>
          </cell>
          <cell r="U652">
            <v>5719.34</v>
          </cell>
          <cell r="V652" t="str">
            <v>LDB</v>
          </cell>
          <cell r="W652">
            <v>0</v>
          </cell>
          <cell r="Y652">
            <v>0</v>
          </cell>
          <cell r="Z652">
            <v>2</v>
          </cell>
          <cell r="AA652" t="str">
            <v>MS#</v>
          </cell>
          <cell r="AB652" t="str">
            <v xml:space="preserve">   998014585</v>
          </cell>
          <cell r="AC652" t="str">
            <v>BCH</v>
          </cell>
          <cell r="AD652" t="str">
            <v>014937</v>
          </cell>
          <cell r="AE652" t="str">
            <v>TML</v>
          </cell>
          <cell r="AF652" t="str">
            <v>12011</v>
          </cell>
          <cell r="AG652" t="str">
            <v>SRL</v>
          </cell>
          <cell r="AH652" t="str">
            <v>0368</v>
          </cell>
          <cell r="AI652" t="str">
            <v>DLV</v>
          </cell>
          <cell r="AJ652" t="str">
            <v>000</v>
          </cell>
          <cell r="AK652" t="str">
            <v>REL</v>
          </cell>
          <cell r="AL652" t="str">
            <v>000</v>
          </cell>
          <cell r="AM652" t="str">
            <v>LN#</v>
          </cell>
          <cell r="AO652" t="str">
            <v>UOI</v>
          </cell>
          <cell r="AP652" t="str">
            <v>EA</v>
          </cell>
          <cell r="AU652" t="str">
            <v>0</v>
          </cell>
          <cell r="AW652" t="str">
            <v>000</v>
          </cell>
          <cell r="AX652" t="str">
            <v>00</v>
          </cell>
          <cell r="AY652" t="str">
            <v>0</v>
          </cell>
          <cell r="AZ652" t="str">
            <v>FPL Fibernet</v>
          </cell>
        </row>
        <row r="653">
          <cell r="A653" t="str">
            <v>107100</v>
          </cell>
          <cell r="B653" t="str">
            <v>0314</v>
          </cell>
          <cell r="C653" t="str">
            <v>06201</v>
          </cell>
          <cell r="D653" t="str">
            <v>0ELECT</v>
          </cell>
          <cell r="E653" t="str">
            <v>314000</v>
          </cell>
          <cell r="F653" t="str">
            <v>0676</v>
          </cell>
          <cell r="G653" t="str">
            <v>11450</v>
          </cell>
          <cell r="H653" t="str">
            <v>A</v>
          </cell>
          <cell r="I653" t="str">
            <v>00000041</v>
          </cell>
          <cell r="J653">
            <v>66</v>
          </cell>
          <cell r="K653">
            <v>314</v>
          </cell>
          <cell r="L653">
            <v>6201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 t="str">
            <v>0676</v>
          </cell>
          <cell r="R653" t="str">
            <v>11450</v>
          </cell>
          <cell r="S653" t="str">
            <v>200212</v>
          </cell>
          <cell r="T653" t="str">
            <v>SA01</v>
          </cell>
          <cell r="U653">
            <v>5812.93</v>
          </cell>
          <cell r="V653" t="str">
            <v>LDB</v>
          </cell>
          <cell r="W653">
            <v>0</v>
          </cell>
          <cell r="Y653">
            <v>0</v>
          </cell>
          <cell r="Z653">
            <v>2</v>
          </cell>
          <cell r="AA653" t="str">
            <v>MS#</v>
          </cell>
          <cell r="AB653" t="str">
            <v xml:space="preserve">   998014506</v>
          </cell>
          <cell r="AC653" t="str">
            <v>BCH</v>
          </cell>
          <cell r="AD653" t="str">
            <v>021135</v>
          </cell>
          <cell r="AE653" t="str">
            <v>TML</v>
          </cell>
          <cell r="AF653" t="str">
            <v>12004</v>
          </cell>
          <cell r="AG653" t="str">
            <v>SRL</v>
          </cell>
          <cell r="AH653" t="str">
            <v>0366</v>
          </cell>
          <cell r="AI653" t="str">
            <v>DLV</v>
          </cell>
          <cell r="AJ653" t="str">
            <v>000</v>
          </cell>
          <cell r="AK653" t="str">
            <v>REL</v>
          </cell>
          <cell r="AL653" t="str">
            <v>000</v>
          </cell>
          <cell r="AM653" t="str">
            <v>LN#</v>
          </cell>
          <cell r="AO653" t="str">
            <v>UOI</v>
          </cell>
          <cell r="AP653" t="str">
            <v>EA</v>
          </cell>
          <cell r="AU653" t="str">
            <v>0</v>
          </cell>
          <cell r="AW653" t="str">
            <v>000</v>
          </cell>
          <cell r="AX653" t="str">
            <v>00</v>
          </cell>
          <cell r="AY653" t="str">
            <v>0</v>
          </cell>
          <cell r="AZ653" t="str">
            <v>FPL Fibernet</v>
          </cell>
        </row>
        <row r="654">
          <cell r="A654" t="str">
            <v>107100</v>
          </cell>
          <cell r="B654" t="str">
            <v>0368</v>
          </cell>
          <cell r="C654" t="str">
            <v>06200</v>
          </cell>
          <cell r="D654" t="str">
            <v>0FIBER</v>
          </cell>
          <cell r="E654" t="str">
            <v>368000</v>
          </cell>
          <cell r="F654" t="str">
            <v>0676</v>
          </cell>
          <cell r="G654" t="str">
            <v>12450</v>
          </cell>
          <cell r="H654" t="str">
            <v>A</v>
          </cell>
          <cell r="I654" t="str">
            <v>00000041</v>
          </cell>
          <cell r="J654">
            <v>65</v>
          </cell>
          <cell r="K654">
            <v>368</v>
          </cell>
          <cell r="L654">
            <v>6202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 t="str">
            <v>0676</v>
          </cell>
          <cell r="R654" t="str">
            <v>12450</v>
          </cell>
          <cell r="S654" t="str">
            <v>200212</v>
          </cell>
          <cell r="T654" t="str">
            <v>SA01</v>
          </cell>
          <cell r="U654">
            <v>0.01</v>
          </cell>
          <cell r="V654" t="str">
            <v>LDB</v>
          </cell>
          <cell r="W654">
            <v>0</v>
          </cell>
          <cell r="Y654">
            <v>0</v>
          </cell>
          <cell r="Z654">
            <v>1</v>
          </cell>
          <cell r="AA654" t="str">
            <v>MS#</v>
          </cell>
          <cell r="AB654" t="str">
            <v xml:space="preserve">   998010055</v>
          </cell>
          <cell r="AC654" t="str">
            <v>BCH</v>
          </cell>
          <cell r="AD654" t="str">
            <v>012884</v>
          </cell>
          <cell r="AE654" t="str">
            <v>TML</v>
          </cell>
          <cell r="AF654" t="str">
            <v>12020</v>
          </cell>
          <cell r="AG654" t="str">
            <v>SRL</v>
          </cell>
          <cell r="AH654" t="str">
            <v>0350</v>
          </cell>
          <cell r="AI654" t="str">
            <v>DLV</v>
          </cell>
          <cell r="AJ654" t="str">
            <v>000</v>
          </cell>
          <cell r="AK654" t="str">
            <v>REL</v>
          </cell>
          <cell r="AL654" t="str">
            <v>000</v>
          </cell>
          <cell r="AM654" t="str">
            <v>LN#</v>
          </cell>
          <cell r="AO654" t="str">
            <v>UOI</v>
          </cell>
          <cell r="AP654" t="str">
            <v>EA</v>
          </cell>
          <cell r="AU654" t="str">
            <v>0</v>
          </cell>
          <cell r="AW654" t="str">
            <v>000</v>
          </cell>
          <cell r="AX654" t="str">
            <v>00</v>
          </cell>
          <cell r="AY654" t="str">
            <v>0</v>
          </cell>
          <cell r="AZ654" t="str">
            <v>FPL Fibernet</v>
          </cell>
        </row>
        <row r="655">
          <cell r="A655" t="str">
            <v>107100</v>
          </cell>
          <cell r="B655" t="str">
            <v>0368</v>
          </cell>
          <cell r="C655" t="str">
            <v>06200</v>
          </cell>
          <cell r="D655" t="str">
            <v>0FIBER</v>
          </cell>
          <cell r="E655" t="str">
            <v>368000</v>
          </cell>
          <cell r="F655" t="str">
            <v>0676</v>
          </cell>
          <cell r="G655" t="str">
            <v>12450</v>
          </cell>
          <cell r="H655" t="str">
            <v>A</v>
          </cell>
          <cell r="I655" t="str">
            <v>00000041</v>
          </cell>
          <cell r="J655">
            <v>65</v>
          </cell>
          <cell r="K655">
            <v>368</v>
          </cell>
          <cell r="L655">
            <v>6202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 t="str">
            <v>0676</v>
          </cell>
          <cell r="R655" t="str">
            <v>12450</v>
          </cell>
          <cell r="S655" t="str">
            <v>200212</v>
          </cell>
          <cell r="T655" t="str">
            <v>SA01</v>
          </cell>
          <cell r="U655">
            <v>0.01</v>
          </cell>
          <cell r="V655" t="str">
            <v>LDB</v>
          </cell>
          <cell r="W655">
            <v>0</v>
          </cell>
          <cell r="Y655">
            <v>0</v>
          </cell>
          <cell r="Z655">
            <v>1</v>
          </cell>
          <cell r="AA655" t="str">
            <v>MS#</v>
          </cell>
          <cell r="AB655" t="str">
            <v xml:space="preserve">   998010096</v>
          </cell>
          <cell r="AC655" t="str">
            <v>BCH</v>
          </cell>
          <cell r="AD655" t="str">
            <v>012884</v>
          </cell>
          <cell r="AE655" t="str">
            <v>TML</v>
          </cell>
          <cell r="AF655" t="str">
            <v>12020</v>
          </cell>
          <cell r="AG655" t="str">
            <v>SRL</v>
          </cell>
          <cell r="AH655" t="str">
            <v>0350</v>
          </cell>
          <cell r="AI655" t="str">
            <v>DLV</v>
          </cell>
          <cell r="AJ655" t="str">
            <v>000</v>
          </cell>
          <cell r="AK655" t="str">
            <v>REL</v>
          </cell>
          <cell r="AL655" t="str">
            <v>000</v>
          </cell>
          <cell r="AM655" t="str">
            <v>LN#</v>
          </cell>
          <cell r="AO655" t="str">
            <v>UOI</v>
          </cell>
          <cell r="AP655" t="str">
            <v>EA</v>
          </cell>
          <cell r="AU655" t="str">
            <v>0</v>
          </cell>
          <cell r="AW655" t="str">
            <v>000</v>
          </cell>
          <cell r="AX655" t="str">
            <v>00</v>
          </cell>
          <cell r="AY655" t="str">
            <v>0</v>
          </cell>
          <cell r="AZ655" t="str">
            <v>FPL Fibernet</v>
          </cell>
        </row>
        <row r="656">
          <cell r="A656" t="str">
            <v>107100</v>
          </cell>
          <cell r="B656" t="str">
            <v>0368</v>
          </cell>
          <cell r="C656" t="str">
            <v>06200</v>
          </cell>
          <cell r="D656" t="str">
            <v>0FIBER</v>
          </cell>
          <cell r="E656" t="str">
            <v>368000</v>
          </cell>
          <cell r="F656" t="str">
            <v>0676</v>
          </cell>
          <cell r="G656" t="str">
            <v>12450</v>
          </cell>
          <cell r="H656" t="str">
            <v>A</v>
          </cell>
          <cell r="I656" t="str">
            <v>00000041</v>
          </cell>
          <cell r="J656">
            <v>65</v>
          </cell>
          <cell r="K656">
            <v>368</v>
          </cell>
          <cell r="L656">
            <v>6202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 t="str">
            <v>0676</v>
          </cell>
          <cell r="R656" t="str">
            <v>12450</v>
          </cell>
          <cell r="S656" t="str">
            <v>200212</v>
          </cell>
          <cell r="T656" t="str">
            <v>SA01</v>
          </cell>
          <cell r="U656">
            <v>0.01</v>
          </cell>
          <cell r="V656" t="str">
            <v>LDB</v>
          </cell>
          <cell r="W656">
            <v>0</v>
          </cell>
          <cell r="Y656">
            <v>0</v>
          </cell>
          <cell r="Z656">
            <v>1</v>
          </cell>
          <cell r="AA656" t="str">
            <v>MS#</v>
          </cell>
          <cell r="AB656" t="str">
            <v xml:space="preserve">   998014731</v>
          </cell>
          <cell r="AC656" t="str">
            <v>BCH</v>
          </cell>
          <cell r="AD656" t="str">
            <v>015528</v>
          </cell>
          <cell r="AE656" t="str">
            <v>TML</v>
          </cell>
          <cell r="AF656" t="str">
            <v>12019</v>
          </cell>
          <cell r="AG656" t="str">
            <v>SRL</v>
          </cell>
          <cell r="AH656" t="str">
            <v>0350</v>
          </cell>
          <cell r="AI656" t="str">
            <v>DLV</v>
          </cell>
          <cell r="AJ656" t="str">
            <v>000</v>
          </cell>
          <cell r="AK656" t="str">
            <v>REL</v>
          </cell>
          <cell r="AL656" t="str">
            <v>000</v>
          </cell>
          <cell r="AM656" t="str">
            <v>LN#</v>
          </cell>
          <cell r="AO656" t="str">
            <v>UOI</v>
          </cell>
          <cell r="AP656" t="str">
            <v>EA</v>
          </cell>
          <cell r="AU656" t="str">
            <v>0</v>
          </cell>
          <cell r="AW656" t="str">
            <v>000</v>
          </cell>
          <cell r="AX656" t="str">
            <v>00</v>
          </cell>
          <cell r="AY656" t="str">
            <v>0</v>
          </cell>
          <cell r="AZ656" t="str">
            <v>FPL Fibernet</v>
          </cell>
        </row>
        <row r="657">
          <cell r="A657" t="str">
            <v>107100</v>
          </cell>
          <cell r="B657" t="str">
            <v>0368</v>
          </cell>
          <cell r="C657" t="str">
            <v>06200</v>
          </cell>
          <cell r="D657" t="str">
            <v>0FIBER</v>
          </cell>
          <cell r="E657" t="str">
            <v>368000</v>
          </cell>
          <cell r="F657" t="str">
            <v>0676</v>
          </cell>
          <cell r="G657" t="str">
            <v>12450</v>
          </cell>
          <cell r="H657" t="str">
            <v>A</v>
          </cell>
          <cell r="I657" t="str">
            <v>00000041</v>
          </cell>
          <cell r="J657">
            <v>65</v>
          </cell>
          <cell r="K657">
            <v>368</v>
          </cell>
          <cell r="L657">
            <v>6202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 t="str">
            <v>0676</v>
          </cell>
          <cell r="R657" t="str">
            <v>12450</v>
          </cell>
          <cell r="S657" t="str">
            <v>200212</v>
          </cell>
          <cell r="T657" t="str">
            <v>SA01</v>
          </cell>
          <cell r="U657">
            <v>0.01</v>
          </cell>
          <cell r="V657" t="str">
            <v>LDB</v>
          </cell>
          <cell r="W657">
            <v>0</v>
          </cell>
          <cell r="Y657">
            <v>0</v>
          </cell>
          <cell r="Z657">
            <v>1</v>
          </cell>
          <cell r="AA657" t="str">
            <v>MS#</v>
          </cell>
          <cell r="AB657" t="str">
            <v xml:space="preserve">   998014737</v>
          </cell>
          <cell r="AC657" t="str">
            <v>BCH</v>
          </cell>
          <cell r="AD657" t="str">
            <v>015528</v>
          </cell>
          <cell r="AE657" t="str">
            <v>TML</v>
          </cell>
          <cell r="AF657" t="str">
            <v>12019</v>
          </cell>
          <cell r="AG657" t="str">
            <v>SRL</v>
          </cell>
          <cell r="AH657" t="str">
            <v>0350</v>
          </cell>
          <cell r="AI657" t="str">
            <v>DLV</v>
          </cell>
          <cell r="AJ657" t="str">
            <v>000</v>
          </cell>
          <cell r="AK657" t="str">
            <v>REL</v>
          </cell>
          <cell r="AL657" t="str">
            <v>000</v>
          </cell>
          <cell r="AM657" t="str">
            <v>LN#</v>
          </cell>
          <cell r="AO657" t="str">
            <v>UOI</v>
          </cell>
          <cell r="AP657" t="str">
            <v>EA</v>
          </cell>
          <cell r="AU657" t="str">
            <v>0</v>
          </cell>
          <cell r="AW657" t="str">
            <v>000</v>
          </cell>
          <cell r="AX657" t="str">
            <v>00</v>
          </cell>
          <cell r="AY657" t="str">
            <v>0</v>
          </cell>
          <cell r="AZ657" t="str">
            <v>FPL Fibernet</v>
          </cell>
        </row>
        <row r="658">
          <cell r="A658" t="str">
            <v>107100</v>
          </cell>
          <cell r="B658" t="str">
            <v>0368</v>
          </cell>
          <cell r="C658" t="str">
            <v>06200</v>
          </cell>
          <cell r="D658" t="str">
            <v>0FIBER</v>
          </cell>
          <cell r="E658" t="str">
            <v>368000</v>
          </cell>
          <cell r="F658" t="str">
            <v>0676</v>
          </cell>
          <cell r="G658" t="str">
            <v>12450</v>
          </cell>
          <cell r="H658" t="str">
            <v>A</v>
          </cell>
          <cell r="I658" t="str">
            <v>00000041</v>
          </cell>
          <cell r="J658">
            <v>65</v>
          </cell>
          <cell r="K658">
            <v>368</v>
          </cell>
          <cell r="L658">
            <v>6202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0676</v>
          </cell>
          <cell r="R658" t="str">
            <v>12450</v>
          </cell>
          <cell r="S658" t="str">
            <v>200212</v>
          </cell>
          <cell r="T658" t="str">
            <v>SA01</v>
          </cell>
          <cell r="U658">
            <v>0.02</v>
          </cell>
          <cell r="V658" t="str">
            <v>LDB</v>
          </cell>
          <cell r="W658">
            <v>0</v>
          </cell>
          <cell r="Y658">
            <v>0</v>
          </cell>
          <cell r="Z658">
            <v>1</v>
          </cell>
          <cell r="AA658" t="str">
            <v>MS#</v>
          </cell>
          <cell r="AB658" t="str">
            <v xml:space="preserve">   998014730</v>
          </cell>
          <cell r="AC658" t="str">
            <v>BCH</v>
          </cell>
          <cell r="AD658" t="str">
            <v>015528</v>
          </cell>
          <cell r="AE658" t="str">
            <v>TML</v>
          </cell>
          <cell r="AF658" t="str">
            <v>12019</v>
          </cell>
          <cell r="AG658" t="str">
            <v>SRL</v>
          </cell>
          <cell r="AH658" t="str">
            <v>0350</v>
          </cell>
          <cell r="AI658" t="str">
            <v>DLV</v>
          </cell>
          <cell r="AJ658" t="str">
            <v>000</v>
          </cell>
          <cell r="AK658" t="str">
            <v>REL</v>
          </cell>
          <cell r="AL658" t="str">
            <v>000</v>
          </cell>
          <cell r="AM658" t="str">
            <v>LN#</v>
          </cell>
          <cell r="AO658" t="str">
            <v>UOI</v>
          </cell>
          <cell r="AP658" t="str">
            <v>EA</v>
          </cell>
          <cell r="AU658" t="str">
            <v>0</v>
          </cell>
          <cell r="AW658" t="str">
            <v>000</v>
          </cell>
          <cell r="AX658" t="str">
            <v>00</v>
          </cell>
          <cell r="AY658" t="str">
            <v>0</v>
          </cell>
          <cell r="AZ658" t="str">
            <v>FPL Fibernet</v>
          </cell>
        </row>
        <row r="659">
          <cell r="A659" t="str">
            <v>107100</v>
          </cell>
          <cell r="B659" t="str">
            <v>0368</v>
          </cell>
          <cell r="C659" t="str">
            <v>06200</v>
          </cell>
          <cell r="D659" t="str">
            <v>0FIBER</v>
          </cell>
          <cell r="E659" t="str">
            <v>368000</v>
          </cell>
          <cell r="F659" t="str">
            <v>0676</v>
          </cell>
          <cell r="G659" t="str">
            <v>12450</v>
          </cell>
          <cell r="H659" t="str">
            <v>A</v>
          </cell>
          <cell r="I659" t="str">
            <v>00000041</v>
          </cell>
          <cell r="J659">
            <v>65</v>
          </cell>
          <cell r="K659">
            <v>368</v>
          </cell>
          <cell r="L659">
            <v>6202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 t="str">
            <v>0676</v>
          </cell>
          <cell r="R659" t="str">
            <v>12450</v>
          </cell>
          <cell r="S659" t="str">
            <v>200212</v>
          </cell>
          <cell r="T659" t="str">
            <v>SA01</v>
          </cell>
          <cell r="U659">
            <v>0.02</v>
          </cell>
          <cell r="V659" t="str">
            <v>LDB</v>
          </cell>
          <cell r="W659">
            <v>0</v>
          </cell>
          <cell r="Y659">
            <v>0</v>
          </cell>
          <cell r="Z659">
            <v>1</v>
          </cell>
          <cell r="AA659" t="str">
            <v>MS#</v>
          </cell>
          <cell r="AB659" t="str">
            <v xml:space="preserve">   998014730</v>
          </cell>
          <cell r="AC659" t="str">
            <v>BCH</v>
          </cell>
          <cell r="AD659" t="str">
            <v>015528</v>
          </cell>
          <cell r="AE659" t="str">
            <v>TML</v>
          </cell>
          <cell r="AF659" t="str">
            <v>12019</v>
          </cell>
          <cell r="AG659" t="str">
            <v>SRL</v>
          </cell>
          <cell r="AH659" t="str">
            <v>0350</v>
          </cell>
          <cell r="AI659" t="str">
            <v>DLV</v>
          </cell>
          <cell r="AJ659" t="str">
            <v>000</v>
          </cell>
          <cell r="AK659" t="str">
            <v>REL</v>
          </cell>
          <cell r="AL659" t="str">
            <v>000</v>
          </cell>
          <cell r="AM659" t="str">
            <v>LN#</v>
          </cell>
          <cell r="AO659" t="str">
            <v>UOI</v>
          </cell>
          <cell r="AP659" t="str">
            <v>EA</v>
          </cell>
          <cell r="AU659" t="str">
            <v>0</v>
          </cell>
          <cell r="AW659" t="str">
            <v>000</v>
          </cell>
          <cell r="AX659" t="str">
            <v>00</v>
          </cell>
          <cell r="AY659" t="str">
            <v>0</v>
          </cell>
          <cell r="AZ659" t="str">
            <v>FPL Fibernet</v>
          </cell>
        </row>
        <row r="660">
          <cell r="A660" t="str">
            <v>107100</v>
          </cell>
          <cell r="B660" t="str">
            <v>0368</v>
          </cell>
          <cell r="C660" t="str">
            <v>06200</v>
          </cell>
          <cell r="D660" t="str">
            <v>0FIBER</v>
          </cell>
          <cell r="E660" t="str">
            <v>368000</v>
          </cell>
          <cell r="F660" t="str">
            <v>0676</v>
          </cell>
          <cell r="G660" t="str">
            <v>12450</v>
          </cell>
          <cell r="H660" t="str">
            <v>A</v>
          </cell>
          <cell r="I660" t="str">
            <v>00000041</v>
          </cell>
          <cell r="J660">
            <v>65</v>
          </cell>
          <cell r="K660">
            <v>368</v>
          </cell>
          <cell r="L660">
            <v>6202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 t="str">
            <v>0676</v>
          </cell>
          <cell r="R660" t="str">
            <v>12450</v>
          </cell>
          <cell r="S660" t="str">
            <v>200212</v>
          </cell>
          <cell r="T660" t="str">
            <v>SA01</v>
          </cell>
          <cell r="U660">
            <v>0.02</v>
          </cell>
          <cell r="V660" t="str">
            <v>LDB</v>
          </cell>
          <cell r="W660">
            <v>0</v>
          </cell>
          <cell r="Y660">
            <v>0</v>
          </cell>
          <cell r="Z660">
            <v>2</v>
          </cell>
          <cell r="AA660" t="str">
            <v>MS#</v>
          </cell>
          <cell r="AB660" t="str">
            <v xml:space="preserve">   998010013</v>
          </cell>
          <cell r="AC660" t="str">
            <v>BCH</v>
          </cell>
          <cell r="AD660" t="str">
            <v>012884</v>
          </cell>
          <cell r="AE660" t="str">
            <v>TML</v>
          </cell>
          <cell r="AF660" t="str">
            <v>12020</v>
          </cell>
          <cell r="AG660" t="str">
            <v>SRL</v>
          </cell>
          <cell r="AH660" t="str">
            <v>0350</v>
          </cell>
          <cell r="AI660" t="str">
            <v>DLV</v>
          </cell>
          <cell r="AJ660" t="str">
            <v>000</v>
          </cell>
          <cell r="AK660" t="str">
            <v>REL</v>
          </cell>
          <cell r="AL660" t="str">
            <v>000</v>
          </cell>
          <cell r="AM660" t="str">
            <v>LN#</v>
          </cell>
          <cell r="AO660" t="str">
            <v>UOI</v>
          </cell>
          <cell r="AP660" t="str">
            <v>EA</v>
          </cell>
          <cell r="AU660" t="str">
            <v>0</v>
          </cell>
          <cell r="AW660" t="str">
            <v>000</v>
          </cell>
          <cell r="AX660" t="str">
            <v>00</v>
          </cell>
          <cell r="AY660" t="str">
            <v>0</v>
          </cell>
          <cell r="AZ660" t="str">
            <v>FPL Fibernet</v>
          </cell>
        </row>
        <row r="661">
          <cell r="A661" t="str">
            <v>107100</v>
          </cell>
          <cell r="B661" t="str">
            <v>0368</v>
          </cell>
          <cell r="C661" t="str">
            <v>06200</v>
          </cell>
          <cell r="D661" t="str">
            <v>0FIBER</v>
          </cell>
          <cell r="E661" t="str">
            <v>368000</v>
          </cell>
          <cell r="F661" t="str">
            <v>0676</v>
          </cell>
          <cell r="G661" t="str">
            <v>12450</v>
          </cell>
          <cell r="H661" t="str">
            <v>A</v>
          </cell>
          <cell r="I661" t="str">
            <v>00000041</v>
          </cell>
          <cell r="J661">
            <v>65</v>
          </cell>
          <cell r="K661">
            <v>368</v>
          </cell>
          <cell r="L661">
            <v>6202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0676</v>
          </cell>
          <cell r="R661" t="str">
            <v>12450</v>
          </cell>
          <cell r="S661" t="str">
            <v>200212</v>
          </cell>
          <cell r="T661" t="str">
            <v>SA01</v>
          </cell>
          <cell r="U661">
            <v>0.04</v>
          </cell>
          <cell r="V661" t="str">
            <v>LDB</v>
          </cell>
          <cell r="W661">
            <v>0</v>
          </cell>
          <cell r="Y661">
            <v>0</v>
          </cell>
          <cell r="Z661">
            <v>4</v>
          </cell>
          <cell r="AA661" t="str">
            <v>MS#</v>
          </cell>
          <cell r="AB661" t="str">
            <v xml:space="preserve">   998010046</v>
          </cell>
          <cell r="AC661" t="str">
            <v>BCH</v>
          </cell>
          <cell r="AD661" t="str">
            <v>012886</v>
          </cell>
          <cell r="AE661" t="str">
            <v>TML</v>
          </cell>
          <cell r="AF661" t="str">
            <v>12020</v>
          </cell>
          <cell r="AG661" t="str">
            <v>SRL</v>
          </cell>
          <cell r="AH661" t="str">
            <v>0350</v>
          </cell>
          <cell r="AI661" t="str">
            <v>DLV</v>
          </cell>
          <cell r="AJ661" t="str">
            <v>000</v>
          </cell>
          <cell r="AK661" t="str">
            <v>REL</v>
          </cell>
          <cell r="AL661" t="str">
            <v>000</v>
          </cell>
          <cell r="AM661" t="str">
            <v>LN#</v>
          </cell>
          <cell r="AO661" t="str">
            <v>UOI</v>
          </cell>
          <cell r="AP661" t="str">
            <v>EA</v>
          </cell>
          <cell r="AU661" t="str">
            <v>0</v>
          </cell>
          <cell r="AW661" t="str">
            <v>000</v>
          </cell>
          <cell r="AX661" t="str">
            <v>00</v>
          </cell>
          <cell r="AY661" t="str">
            <v>0</v>
          </cell>
          <cell r="AZ661" t="str">
            <v>FPL Fibernet</v>
          </cell>
        </row>
        <row r="662">
          <cell r="A662" t="str">
            <v>107100</v>
          </cell>
          <cell r="B662" t="str">
            <v>0368</v>
          </cell>
          <cell r="C662" t="str">
            <v>06200</v>
          </cell>
          <cell r="D662" t="str">
            <v>0FIBER</v>
          </cell>
          <cell r="E662" t="str">
            <v>368000</v>
          </cell>
          <cell r="F662" t="str">
            <v>0676</v>
          </cell>
          <cell r="G662" t="str">
            <v>12450</v>
          </cell>
          <cell r="H662" t="str">
            <v>A</v>
          </cell>
          <cell r="I662" t="str">
            <v>00000041</v>
          </cell>
          <cell r="J662">
            <v>65</v>
          </cell>
          <cell r="K662">
            <v>368</v>
          </cell>
          <cell r="L662">
            <v>6202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 t="str">
            <v>0676</v>
          </cell>
          <cell r="R662" t="str">
            <v>12450</v>
          </cell>
          <cell r="S662" t="str">
            <v>200212</v>
          </cell>
          <cell r="T662" t="str">
            <v>SA01</v>
          </cell>
          <cell r="U662">
            <v>0.05</v>
          </cell>
          <cell r="V662" t="str">
            <v>LDB</v>
          </cell>
          <cell r="W662">
            <v>0</v>
          </cell>
          <cell r="Y662">
            <v>0</v>
          </cell>
          <cell r="Z662">
            <v>1</v>
          </cell>
          <cell r="AA662" t="str">
            <v>MS#</v>
          </cell>
          <cell r="AB662" t="str">
            <v xml:space="preserve">   998000007</v>
          </cell>
          <cell r="AC662" t="str">
            <v>BCH</v>
          </cell>
          <cell r="AD662" t="str">
            <v>015529</v>
          </cell>
          <cell r="AE662" t="str">
            <v>TML</v>
          </cell>
          <cell r="AF662" t="str">
            <v>12019</v>
          </cell>
          <cell r="AG662" t="str">
            <v>SRL</v>
          </cell>
          <cell r="AH662" t="str">
            <v>0350</v>
          </cell>
          <cell r="AI662" t="str">
            <v>DLV</v>
          </cell>
          <cell r="AJ662" t="str">
            <v>000</v>
          </cell>
          <cell r="AK662" t="str">
            <v>REL</v>
          </cell>
          <cell r="AL662" t="str">
            <v>000</v>
          </cell>
          <cell r="AM662" t="str">
            <v>LN#</v>
          </cell>
          <cell r="AO662" t="str">
            <v>UOI</v>
          </cell>
          <cell r="AP662" t="str">
            <v>EA</v>
          </cell>
          <cell r="AU662" t="str">
            <v>0</v>
          </cell>
          <cell r="AW662" t="str">
            <v>000</v>
          </cell>
          <cell r="AX662" t="str">
            <v>00</v>
          </cell>
          <cell r="AY662" t="str">
            <v>0</v>
          </cell>
          <cell r="AZ662" t="str">
            <v>FPL Fibernet</v>
          </cell>
        </row>
        <row r="663">
          <cell r="A663" t="str">
            <v>107100</v>
          </cell>
          <cell r="B663" t="str">
            <v>0368</v>
          </cell>
          <cell r="C663" t="str">
            <v>06200</v>
          </cell>
          <cell r="D663" t="str">
            <v>0FIBER</v>
          </cell>
          <cell r="E663" t="str">
            <v>368000</v>
          </cell>
          <cell r="F663" t="str">
            <v>0676</v>
          </cell>
          <cell r="G663" t="str">
            <v>12450</v>
          </cell>
          <cell r="H663" t="str">
            <v>A</v>
          </cell>
          <cell r="I663" t="str">
            <v>00000041</v>
          </cell>
          <cell r="J663">
            <v>65</v>
          </cell>
          <cell r="K663">
            <v>368</v>
          </cell>
          <cell r="L663">
            <v>6202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 t="str">
            <v>0676</v>
          </cell>
          <cell r="R663" t="str">
            <v>12450</v>
          </cell>
          <cell r="S663" t="str">
            <v>200212</v>
          </cell>
          <cell r="T663" t="str">
            <v>SA01</v>
          </cell>
          <cell r="U663">
            <v>0.05</v>
          </cell>
          <cell r="V663" t="str">
            <v>LDB</v>
          </cell>
          <cell r="W663">
            <v>0</v>
          </cell>
          <cell r="Y663">
            <v>0</v>
          </cell>
          <cell r="Z663">
            <v>1</v>
          </cell>
          <cell r="AA663" t="str">
            <v>MS#</v>
          </cell>
          <cell r="AB663" t="str">
            <v xml:space="preserve">   998000008</v>
          </cell>
          <cell r="AC663" t="str">
            <v>BCH</v>
          </cell>
          <cell r="AD663" t="str">
            <v>015529</v>
          </cell>
          <cell r="AE663" t="str">
            <v>TML</v>
          </cell>
          <cell r="AF663" t="str">
            <v>12019</v>
          </cell>
          <cell r="AG663" t="str">
            <v>SRL</v>
          </cell>
          <cell r="AH663" t="str">
            <v>0350</v>
          </cell>
          <cell r="AI663" t="str">
            <v>DLV</v>
          </cell>
          <cell r="AJ663" t="str">
            <v>000</v>
          </cell>
          <cell r="AK663" t="str">
            <v>REL</v>
          </cell>
          <cell r="AL663" t="str">
            <v>000</v>
          </cell>
          <cell r="AM663" t="str">
            <v>LN#</v>
          </cell>
          <cell r="AO663" t="str">
            <v>UOI</v>
          </cell>
          <cell r="AP663" t="str">
            <v>EA</v>
          </cell>
          <cell r="AU663" t="str">
            <v>0</v>
          </cell>
          <cell r="AW663" t="str">
            <v>000</v>
          </cell>
          <cell r="AX663" t="str">
            <v>00</v>
          </cell>
          <cell r="AY663" t="str">
            <v>0</v>
          </cell>
          <cell r="AZ663" t="str">
            <v>FPL Fibernet</v>
          </cell>
        </row>
        <row r="664">
          <cell r="A664" t="str">
            <v>107100</v>
          </cell>
          <cell r="B664" t="str">
            <v>0368</v>
          </cell>
          <cell r="C664" t="str">
            <v>06200</v>
          </cell>
          <cell r="D664" t="str">
            <v>0FIBER</v>
          </cell>
          <cell r="E664" t="str">
            <v>368000</v>
          </cell>
          <cell r="F664" t="str">
            <v>0676</v>
          </cell>
          <cell r="G664" t="str">
            <v>12450</v>
          </cell>
          <cell r="H664" t="str">
            <v>A</v>
          </cell>
          <cell r="I664" t="str">
            <v>00000041</v>
          </cell>
          <cell r="J664">
            <v>65</v>
          </cell>
          <cell r="K664">
            <v>368</v>
          </cell>
          <cell r="L664">
            <v>6202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 t="str">
            <v>0676</v>
          </cell>
          <cell r="R664" t="str">
            <v>12450</v>
          </cell>
          <cell r="S664" t="str">
            <v>200212</v>
          </cell>
          <cell r="T664" t="str">
            <v>SA01</v>
          </cell>
          <cell r="U664">
            <v>0.06</v>
          </cell>
          <cell r="V664" t="str">
            <v>LDB</v>
          </cell>
          <cell r="W664">
            <v>0</v>
          </cell>
          <cell r="Y664">
            <v>0</v>
          </cell>
          <cell r="Z664">
            <v>6</v>
          </cell>
          <cell r="AA664" t="str">
            <v>MS#</v>
          </cell>
          <cell r="AB664" t="str">
            <v xml:space="preserve">   998014736</v>
          </cell>
          <cell r="AC664" t="str">
            <v>BCH</v>
          </cell>
          <cell r="AD664" t="str">
            <v>015528</v>
          </cell>
          <cell r="AE664" t="str">
            <v>TML</v>
          </cell>
          <cell r="AF664" t="str">
            <v>12019</v>
          </cell>
          <cell r="AG664" t="str">
            <v>SRL</v>
          </cell>
          <cell r="AH664" t="str">
            <v>0350</v>
          </cell>
          <cell r="AI664" t="str">
            <v>DLV</v>
          </cell>
          <cell r="AJ664" t="str">
            <v>000</v>
          </cell>
          <cell r="AK664" t="str">
            <v>REL</v>
          </cell>
          <cell r="AL664" t="str">
            <v>000</v>
          </cell>
          <cell r="AM664" t="str">
            <v>LN#</v>
          </cell>
          <cell r="AO664" t="str">
            <v>UOI</v>
          </cell>
          <cell r="AP664" t="str">
            <v>EA</v>
          </cell>
          <cell r="AU664" t="str">
            <v>0</v>
          </cell>
          <cell r="AW664" t="str">
            <v>000</v>
          </cell>
          <cell r="AX664" t="str">
            <v>00</v>
          </cell>
          <cell r="AY664" t="str">
            <v>0</v>
          </cell>
          <cell r="AZ664" t="str">
            <v>FPL Fibernet</v>
          </cell>
        </row>
        <row r="665">
          <cell r="A665" t="str">
            <v>107100</v>
          </cell>
          <cell r="B665" t="str">
            <v>0368</v>
          </cell>
          <cell r="C665" t="str">
            <v>06200</v>
          </cell>
          <cell r="D665" t="str">
            <v>0FIBER</v>
          </cell>
          <cell r="E665" t="str">
            <v>368000</v>
          </cell>
          <cell r="F665" t="str">
            <v>0676</v>
          </cell>
          <cell r="G665" t="str">
            <v>12450</v>
          </cell>
          <cell r="H665" t="str">
            <v>A</v>
          </cell>
          <cell r="I665" t="str">
            <v>00000041</v>
          </cell>
          <cell r="J665">
            <v>65</v>
          </cell>
          <cell r="K665">
            <v>368</v>
          </cell>
          <cell r="L665">
            <v>6202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 t="str">
            <v>0676</v>
          </cell>
          <cell r="R665" t="str">
            <v>12450</v>
          </cell>
          <cell r="S665" t="str">
            <v>200212</v>
          </cell>
          <cell r="T665" t="str">
            <v>SA01</v>
          </cell>
          <cell r="U665">
            <v>0.48</v>
          </cell>
          <cell r="V665" t="str">
            <v>LDB</v>
          </cell>
          <cell r="W665">
            <v>0</v>
          </cell>
          <cell r="Y665">
            <v>0</v>
          </cell>
          <cell r="Z665">
            <v>1</v>
          </cell>
          <cell r="AA665" t="str">
            <v>MS#</v>
          </cell>
          <cell r="AB665" t="str">
            <v xml:space="preserve">   998014659</v>
          </cell>
          <cell r="AC665" t="str">
            <v>BCH</v>
          </cell>
          <cell r="AD665" t="str">
            <v>015528</v>
          </cell>
          <cell r="AE665" t="str">
            <v>TML</v>
          </cell>
          <cell r="AF665" t="str">
            <v>12019</v>
          </cell>
          <cell r="AG665" t="str">
            <v>SRL</v>
          </cell>
          <cell r="AH665" t="str">
            <v>0350</v>
          </cell>
          <cell r="AI665" t="str">
            <v>DLV</v>
          </cell>
          <cell r="AJ665" t="str">
            <v>000</v>
          </cell>
          <cell r="AK665" t="str">
            <v>REL</v>
          </cell>
          <cell r="AL665" t="str">
            <v>000</v>
          </cell>
          <cell r="AM665" t="str">
            <v>LN#</v>
          </cell>
          <cell r="AO665" t="str">
            <v>UOI</v>
          </cell>
          <cell r="AP665" t="str">
            <v>EA</v>
          </cell>
          <cell r="AU665" t="str">
            <v>0</v>
          </cell>
          <cell r="AW665" t="str">
            <v>000</v>
          </cell>
          <cell r="AX665" t="str">
            <v>00</v>
          </cell>
          <cell r="AY665" t="str">
            <v>0</v>
          </cell>
          <cell r="AZ665" t="str">
            <v>FPL Fibernet</v>
          </cell>
        </row>
        <row r="666">
          <cell r="A666" t="str">
            <v>107100</v>
          </cell>
          <cell r="B666" t="str">
            <v>0368</v>
          </cell>
          <cell r="C666" t="str">
            <v>06200</v>
          </cell>
          <cell r="D666" t="str">
            <v>0FIBER</v>
          </cell>
          <cell r="E666" t="str">
            <v>368000</v>
          </cell>
          <cell r="F666" t="str">
            <v>0676</v>
          </cell>
          <cell r="G666" t="str">
            <v>12450</v>
          </cell>
          <cell r="H666" t="str">
            <v>A</v>
          </cell>
          <cell r="I666" t="str">
            <v>00000041</v>
          </cell>
          <cell r="J666">
            <v>65</v>
          </cell>
          <cell r="K666">
            <v>368</v>
          </cell>
          <cell r="L666">
            <v>6202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 t="str">
            <v>0676</v>
          </cell>
          <cell r="R666" t="str">
            <v>12450</v>
          </cell>
          <cell r="S666" t="str">
            <v>200212</v>
          </cell>
          <cell r="T666" t="str">
            <v>SA01</v>
          </cell>
          <cell r="U666">
            <v>0.7</v>
          </cell>
          <cell r="V666" t="str">
            <v>LDB</v>
          </cell>
          <cell r="W666">
            <v>0</v>
          </cell>
          <cell r="Y666">
            <v>0</v>
          </cell>
          <cell r="Z666">
            <v>7</v>
          </cell>
          <cell r="AA666" t="str">
            <v>MS#</v>
          </cell>
          <cell r="AB666" t="str">
            <v xml:space="preserve">   998014751</v>
          </cell>
          <cell r="AC666" t="str">
            <v>BCH</v>
          </cell>
          <cell r="AD666" t="str">
            <v>015528</v>
          </cell>
          <cell r="AE666" t="str">
            <v>TML</v>
          </cell>
          <cell r="AF666" t="str">
            <v>12019</v>
          </cell>
          <cell r="AG666" t="str">
            <v>SRL</v>
          </cell>
          <cell r="AH666" t="str">
            <v>0350</v>
          </cell>
          <cell r="AI666" t="str">
            <v>DLV</v>
          </cell>
          <cell r="AJ666" t="str">
            <v>000</v>
          </cell>
          <cell r="AK666" t="str">
            <v>REL</v>
          </cell>
          <cell r="AL666" t="str">
            <v>000</v>
          </cell>
          <cell r="AM666" t="str">
            <v>LN#</v>
          </cell>
          <cell r="AO666" t="str">
            <v>UOI</v>
          </cell>
          <cell r="AP666" t="str">
            <v>EA</v>
          </cell>
          <cell r="AU666" t="str">
            <v>0</v>
          </cell>
          <cell r="AW666" t="str">
            <v>000</v>
          </cell>
          <cell r="AX666" t="str">
            <v>00</v>
          </cell>
          <cell r="AY666" t="str">
            <v>0</v>
          </cell>
          <cell r="AZ666" t="str">
            <v>FPL Fibernet</v>
          </cell>
        </row>
        <row r="667">
          <cell r="A667" t="str">
            <v>107100</v>
          </cell>
          <cell r="B667" t="str">
            <v>0368</v>
          </cell>
          <cell r="C667" t="str">
            <v>06200</v>
          </cell>
          <cell r="D667" t="str">
            <v>0FIBER</v>
          </cell>
          <cell r="E667" t="str">
            <v>368000</v>
          </cell>
          <cell r="F667" t="str">
            <v>0676</v>
          </cell>
          <cell r="G667" t="str">
            <v>12450</v>
          </cell>
          <cell r="H667" t="str">
            <v>A</v>
          </cell>
          <cell r="I667" t="str">
            <v>00000041</v>
          </cell>
          <cell r="J667">
            <v>65</v>
          </cell>
          <cell r="K667">
            <v>368</v>
          </cell>
          <cell r="L667">
            <v>6202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 t="str">
            <v>0676</v>
          </cell>
          <cell r="R667" t="str">
            <v>12450</v>
          </cell>
          <cell r="S667" t="str">
            <v>200212</v>
          </cell>
          <cell r="T667" t="str">
            <v>SA01</v>
          </cell>
          <cell r="U667">
            <v>1.64</v>
          </cell>
          <cell r="V667" t="str">
            <v>LDB</v>
          </cell>
          <cell r="W667">
            <v>0</v>
          </cell>
          <cell r="Y667">
            <v>0</v>
          </cell>
          <cell r="Z667">
            <v>1</v>
          </cell>
          <cell r="AA667" t="str">
            <v>MS#</v>
          </cell>
          <cell r="AB667" t="str">
            <v xml:space="preserve">   998014679</v>
          </cell>
          <cell r="AC667" t="str">
            <v>BCH</v>
          </cell>
          <cell r="AD667" t="str">
            <v>017204</v>
          </cell>
          <cell r="AE667" t="str">
            <v>TML</v>
          </cell>
          <cell r="AF667" t="str">
            <v>12018</v>
          </cell>
          <cell r="AG667" t="str">
            <v>SRL</v>
          </cell>
          <cell r="AH667" t="str">
            <v>0350</v>
          </cell>
          <cell r="AI667" t="str">
            <v>DLV</v>
          </cell>
          <cell r="AJ667" t="str">
            <v>000</v>
          </cell>
          <cell r="AK667" t="str">
            <v>REL</v>
          </cell>
          <cell r="AL667" t="str">
            <v>000</v>
          </cell>
          <cell r="AM667" t="str">
            <v>LN#</v>
          </cell>
          <cell r="AO667" t="str">
            <v>UOI</v>
          </cell>
          <cell r="AP667" t="str">
            <v>EA</v>
          </cell>
          <cell r="AU667" t="str">
            <v>0</v>
          </cell>
          <cell r="AW667" t="str">
            <v>000</v>
          </cell>
          <cell r="AX667" t="str">
            <v>00</v>
          </cell>
          <cell r="AY667" t="str">
            <v>0</v>
          </cell>
          <cell r="AZ667" t="str">
            <v>FPL Fibernet</v>
          </cell>
        </row>
        <row r="668">
          <cell r="A668" t="str">
            <v>107100</v>
          </cell>
          <cell r="B668" t="str">
            <v>0368</v>
          </cell>
          <cell r="C668" t="str">
            <v>06200</v>
          </cell>
          <cell r="D668" t="str">
            <v>0FIBER</v>
          </cell>
          <cell r="E668" t="str">
            <v>368000</v>
          </cell>
          <cell r="F668" t="str">
            <v>0676</v>
          </cell>
          <cell r="G668" t="str">
            <v>12450</v>
          </cell>
          <cell r="H668" t="str">
            <v>A</v>
          </cell>
          <cell r="I668" t="str">
            <v>00000041</v>
          </cell>
          <cell r="J668">
            <v>65</v>
          </cell>
          <cell r="K668">
            <v>368</v>
          </cell>
          <cell r="L668">
            <v>6202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0676</v>
          </cell>
          <cell r="R668" t="str">
            <v>12450</v>
          </cell>
          <cell r="S668" t="str">
            <v>200212</v>
          </cell>
          <cell r="T668" t="str">
            <v>SA01</v>
          </cell>
          <cell r="U668">
            <v>1.89</v>
          </cell>
          <cell r="V668" t="str">
            <v>LDB</v>
          </cell>
          <cell r="W668">
            <v>0</v>
          </cell>
          <cell r="Y668">
            <v>0</v>
          </cell>
          <cell r="Z668">
            <v>3</v>
          </cell>
          <cell r="AA668" t="str">
            <v>MS#</v>
          </cell>
          <cell r="AB668" t="str">
            <v xml:space="preserve">   998014747</v>
          </cell>
          <cell r="AC668" t="str">
            <v>BCH</v>
          </cell>
          <cell r="AD668" t="str">
            <v>015528</v>
          </cell>
          <cell r="AE668" t="str">
            <v>TML</v>
          </cell>
          <cell r="AF668" t="str">
            <v>12019</v>
          </cell>
          <cell r="AG668" t="str">
            <v>SRL</v>
          </cell>
          <cell r="AH668" t="str">
            <v>0350</v>
          </cell>
          <cell r="AI668" t="str">
            <v>DLV</v>
          </cell>
          <cell r="AJ668" t="str">
            <v>000</v>
          </cell>
          <cell r="AK668" t="str">
            <v>REL</v>
          </cell>
          <cell r="AL668" t="str">
            <v>000</v>
          </cell>
          <cell r="AM668" t="str">
            <v>LN#</v>
          </cell>
          <cell r="AO668" t="str">
            <v>UOI</v>
          </cell>
          <cell r="AP668" t="str">
            <v>EA</v>
          </cell>
          <cell r="AU668" t="str">
            <v>0</v>
          </cell>
          <cell r="AW668" t="str">
            <v>000</v>
          </cell>
          <cell r="AX668" t="str">
            <v>00</v>
          </cell>
          <cell r="AY668" t="str">
            <v>0</v>
          </cell>
          <cell r="AZ668" t="str">
            <v>FPL Fibernet</v>
          </cell>
        </row>
        <row r="669">
          <cell r="A669" t="str">
            <v>107100</v>
          </cell>
          <cell r="B669" t="str">
            <v>0368</v>
          </cell>
          <cell r="C669" t="str">
            <v>06200</v>
          </cell>
          <cell r="D669" t="str">
            <v>0FIBER</v>
          </cell>
          <cell r="E669" t="str">
            <v>368000</v>
          </cell>
          <cell r="F669" t="str">
            <v>0676</v>
          </cell>
          <cell r="G669" t="str">
            <v>12450</v>
          </cell>
          <cell r="H669" t="str">
            <v>A</v>
          </cell>
          <cell r="I669" t="str">
            <v>00000041</v>
          </cell>
          <cell r="J669">
            <v>65</v>
          </cell>
          <cell r="K669">
            <v>368</v>
          </cell>
          <cell r="L669">
            <v>6202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 t="str">
            <v>0676</v>
          </cell>
          <cell r="R669" t="str">
            <v>12450</v>
          </cell>
          <cell r="S669" t="str">
            <v>200212</v>
          </cell>
          <cell r="T669" t="str">
            <v>SA01</v>
          </cell>
          <cell r="U669">
            <v>2.0499999999999998</v>
          </cell>
          <cell r="V669" t="str">
            <v>LDB</v>
          </cell>
          <cell r="W669">
            <v>0</v>
          </cell>
          <cell r="Y669">
            <v>0</v>
          </cell>
          <cell r="Z669">
            <v>1</v>
          </cell>
          <cell r="AA669" t="str">
            <v>MS#</v>
          </cell>
          <cell r="AB669" t="str">
            <v xml:space="preserve">   998014690</v>
          </cell>
          <cell r="AC669" t="str">
            <v>BCH</v>
          </cell>
          <cell r="AD669" t="str">
            <v>013367</v>
          </cell>
          <cell r="AE669" t="str">
            <v>TML</v>
          </cell>
          <cell r="AF669" t="str">
            <v>12016</v>
          </cell>
          <cell r="AG669" t="str">
            <v>SRL</v>
          </cell>
          <cell r="AH669" t="str">
            <v>0350</v>
          </cell>
          <cell r="AI669" t="str">
            <v>DLV</v>
          </cell>
          <cell r="AJ669" t="str">
            <v>000</v>
          </cell>
          <cell r="AK669" t="str">
            <v>REL</v>
          </cell>
          <cell r="AL669" t="str">
            <v>000</v>
          </cell>
          <cell r="AM669" t="str">
            <v>LN#</v>
          </cell>
          <cell r="AO669" t="str">
            <v>UOI</v>
          </cell>
          <cell r="AP669" t="str">
            <v>EA</v>
          </cell>
          <cell r="AU669" t="str">
            <v>0</v>
          </cell>
          <cell r="AW669" t="str">
            <v>000</v>
          </cell>
          <cell r="AX669" t="str">
            <v>00</v>
          </cell>
          <cell r="AY669" t="str">
            <v>0</v>
          </cell>
          <cell r="AZ669" t="str">
            <v>FPL Fibernet</v>
          </cell>
        </row>
        <row r="670">
          <cell r="A670" t="str">
            <v>107100</v>
          </cell>
          <cell r="B670" t="str">
            <v>0368</v>
          </cell>
          <cell r="C670" t="str">
            <v>06200</v>
          </cell>
          <cell r="D670" t="str">
            <v>0FIBER</v>
          </cell>
          <cell r="E670" t="str">
            <v>368000</v>
          </cell>
          <cell r="F670" t="str">
            <v>0676</v>
          </cell>
          <cell r="G670" t="str">
            <v>12450</v>
          </cell>
          <cell r="H670" t="str">
            <v>A</v>
          </cell>
          <cell r="I670" t="str">
            <v>00000041</v>
          </cell>
          <cell r="J670">
            <v>65</v>
          </cell>
          <cell r="K670">
            <v>368</v>
          </cell>
          <cell r="L670">
            <v>6202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 t="str">
            <v>0676</v>
          </cell>
          <cell r="R670" t="str">
            <v>12450</v>
          </cell>
          <cell r="S670" t="str">
            <v>200212</v>
          </cell>
          <cell r="T670" t="str">
            <v>SA01</v>
          </cell>
          <cell r="U670">
            <v>2.39</v>
          </cell>
          <cell r="V670" t="str">
            <v>LDB</v>
          </cell>
          <cell r="W670">
            <v>0</v>
          </cell>
          <cell r="Y670">
            <v>0</v>
          </cell>
          <cell r="Z670">
            <v>1</v>
          </cell>
          <cell r="AA670" t="str">
            <v>MS#</v>
          </cell>
          <cell r="AB670" t="str">
            <v xml:space="preserve">   998014699</v>
          </cell>
          <cell r="AC670" t="str">
            <v>BCH</v>
          </cell>
          <cell r="AD670" t="str">
            <v>015528</v>
          </cell>
          <cell r="AE670" t="str">
            <v>TML</v>
          </cell>
          <cell r="AF670" t="str">
            <v>12019</v>
          </cell>
          <cell r="AG670" t="str">
            <v>SRL</v>
          </cell>
          <cell r="AH670" t="str">
            <v>0350</v>
          </cell>
          <cell r="AI670" t="str">
            <v>DLV</v>
          </cell>
          <cell r="AJ670" t="str">
            <v>000</v>
          </cell>
          <cell r="AK670" t="str">
            <v>REL</v>
          </cell>
          <cell r="AL670" t="str">
            <v>000</v>
          </cell>
          <cell r="AM670" t="str">
            <v>LN#</v>
          </cell>
          <cell r="AO670" t="str">
            <v>UOI</v>
          </cell>
          <cell r="AP670" t="str">
            <v>EA</v>
          </cell>
          <cell r="AU670" t="str">
            <v>0</v>
          </cell>
          <cell r="AW670" t="str">
            <v>000</v>
          </cell>
          <cell r="AX670" t="str">
            <v>00</v>
          </cell>
          <cell r="AY670" t="str">
            <v>0</v>
          </cell>
          <cell r="AZ670" t="str">
            <v>FPL Fibernet</v>
          </cell>
        </row>
        <row r="671">
          <cell r="A671" t="str">
            <v>107100</v>
          </cell>
          <cell r="B671" t="str">
            <v>0368</v>
          </cell>
          <cell r="C671" t="str">
            <v>06200</v>
          </cell>
          <cell r="D671" t="str">
            <v>0FIBER</v>
          </cell>
          <cell r="E671" t="str">
            <v>368000</v>
          </cell>
          <cell r="F671" t="str">
            <v>0676</v>
          </cell>
          <cell r="G671" t="str">
            <v>12450</v>
          </cell>
          <cell r="H671" t="str">
            <v>A</v>
          </cell>
          <cell r="I671" t="str">
            <v>00000041</v>
          </cell>
          <cell r="J671">
            <v>65</v>
          </cell>
          <cell r="K671">
            <v>368</v>
          </cell>
          <cell r="L671">
            <v>6202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 t="str">
            <v>0676</v>
          </cell>
          <cell r="R671" t="str">
            <v>12450</v>
          </cell>
          <cell r="S671" t="str">
            <v>200212</v>
          </cell>
          <cell r="T671" t="str">
            <v>SA01</v>
          </cell>
          <cell r="U671">
            <v>2.76</v>
          </cell>
          <cell r="V671" t="str">
            <v>LDB</v>
          </cell>
          <cell r="W671">
            <v>0</v>
          </cell>
          <cell r="Y671">
            <v>0</v>
          </cell>
          <cell r="Z671">
            <v>6</v>
          </cell>
          <cell r="AA671" t="str">
            <v>MS#</v>
          </cell>
          <cell r="AB671" t="str">
            <v xml:space="preserve">   998014748</v>
          </cell>
          <cell r="AC671" t="str">
            <v>BCH</v>
          </cell>
          <cell r="AD671" t="str">
            <v>015528</v>
          </cell>
          <cell r="AE671" t="str">
            <v>TML</v>
          </cell>
          <cell r="AF671" t="str">
            <v>12019</v>
          </cell>
          <cell r="AG671" t="str">
            <v>SRL</v>
          </cell>
          <cell r="AH671" t="str">
            <v>0350</v>
          </cell>
          <cell r="AI671" t="str">
            <v>DLV</v>
          </cell>
          <cell r="AJ671" t="str">
            <v>000</v>
          </cell>
          <cell r="AK671" t="str">
            <v>REL</v>
          </cell>
          <cell r="AL671" t="str">
            <v>000</v>
          </cell>
          <cell r="AM671" t="str">
            <v>LN#</v>
          </cell>
          <cell r="AO671" t="str">
            <v>UOI</v>
          </cell>
          <cell r="AP671" t="str">
            <v>EA</v>
          </cell>
          <cell r="AU671" t="str">
            <v>0</v>
          </cell>
          <cell r="AW671" t="str">
            <v>000</v>
          </cell>
          <cell r="AX671" t="str">
            <v>00</v>
          </cell>
          <cell r="AY671" t="str">
            <v>0</v>
          </cell>
          <cell r="AZ671" t="str">
            <v>FPL Fibernet</v>
          </cell>
        </row>
        <row r="672">
          <cell r="A672" t="str">
            <v>107100</v>
          </cell>
          <cell r="B672" t="str">
            <v>0368</v>
          </cell>
          <cell r="C672" t="str">
            <v>06200</v>
          </cell>
          <cell r="D672" t="str">
            <v>0FIBER</v>
          </cell>
          <cell r="E672" t="str">
            <v>368000</v>
          </cell>
          <cell r="F672" t="str">
            <v>0676</v>
          </cell>
          <cell r="G672" t="str">
            <v>12450</v>
          </cell>
          <cell r="H672" t="str">
            <v>A</v>
          </cell>
          <cell r="I672" t="str">
            <v>00000041</v>
          </cell>
          <cell r="J672">
            <v>65</v>
          </cell>
          <cell r="K672">
            <v>368</v>
          </cell>
          <cell r="L672">
            <v>6202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 t="str">
            <v>0676</v>
          </cell>
          <cell r="R672" t="str">
            <v>12450</v>
          </cell>
          <cell r="S672" t="str">
            <v>200212</v>
          </cell>
          <cell r="T672" t="str">
            <v>SA01</v>
          </cell>
          <cell r="U672">
            <v>2.94</v>
          </cell>
          <cell r="V672" t="str">
            <v>LDB</v>
          </cell>
          <cell r="W672">
            <v>0</v>
          </cell>
          <cell r="Y672">
            <v>0</v>
          </cell>
          <cell r="Z672">
            <v>1</v>
          </cell>
          <cell r="AA672" t="str">
            <v>MS#</v>
          </cell>
          <cell r="AB672" t="str">
            <v xml:space="preserve">   998014106</v>
          </cell>
          <cell r="AC672" t="str">
            <v>BCH</v>
          </cell>
          <cell r="AD672" t="str">
            <v>015528</v>
          </cell>
          <cell r="AE672" t="str">
            <v>TML</v>
          </cell>
          <cell r="AF672" t="str">
            <v>12019</v>
          </cell>
          <cell r="AG672" t="str">
            <v>SRL</v>
          </cell>
          <cell r="AH672" t="str">
            <v>0350</v>
          </cell>
          <cell r="AI672" t="str">
            <v>DLV</v>
          </cell>
          <cell r="AJ672" t="str">
            <v>000</v>
          </cell>
          <cell r="AK672" t="str">
            <v>REL</v>
          </cell>
          <cell r="AL672" t="str">
            <v>000</v>
          </cell>
          <cell r="AM672" t="str">
            <v>LN#</v>
          </cell>
          <cell r="AO672" t="str">
            <v>UOI</v>
          </cell>
          <cell r="AP672" t="str">
            <v>EA</v>
          </cell>
          <cell r="AU672" t="str">
            <v>0</v>
          </cell>
          <cell r="AW672" t="str">
            <v>000</v>
          </cell>
          <cell r="AX672" t="str">
            <v>00</v>
          </cell>
          <cell r="AY672" t="str">
            <v>0</v>
          </cell>
          <cell r="AZ672" t="str">
            <v>FPL Fibernet</v>
          </cell>
        </row>
        <row r="673">
          <cell r="A673" t="str">
            <v>107100</v>
          </cell>
          <cell r="B673" t="str">
            <v>0368</v>
          </cell>
          <cell r="C673" t="str">
            <v>06200</v>
          </cell>
          <cell r="D673" t="str">
            <v>0FIBER</v>
          </cell>
          <cell r="E673" t="str">
            <v>368000</v>
          </cell>
          <cell r="F673" t="str">
            <v>0676</v>
          </cell>
          <cell r="G673" t="str">
            <v>12450</v>
          </cell>
          <cell r="H673" t="str">
            <v>A</v>
          </cell>
          <cell r="I673" t="str">
            <v>00000041</v>
          </cell>
          <cell r="J673">
            <v>65</v>
          </cell>
          <cell r="K673">
            <v>368</v>
          </cell>
          <cell r="L673">
            <v>6202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 t="str">
            <v>0676</v>
          </cell>
          <cell r="R673" t="str">
            <v>12450</v>
          </cell>
          <cell r="S673" t="str">
            <v>200212</v>
          </cell>
          <cell r="T673" t="str">
            <v>SA01</v>
          </cell>
          <cell r="U673">
            <v>3.68</v>
          </cell>
          <cell r="V673" t="str">
            <v>LDB</v>
          </cell>
          <cell r="W673">
            <v>0</v>
          </cell>
          <cell r="Y673">
            <v>0</v>
          </cell>
          <cell r="Z673">
            <v>1</v>
          </cell>
          <cell r="AA673" t="str">
            <v>MS#</v>
          </cell>
          <cell r="AB673" t="str">
            <v xml:space="preserve">   998014105</v>
          </cell>
          <cell r="AC673" t="str">
            <v>BCH</v>
          </cell>
          <cell r="AD673" t="str">
            <v>015528</v>
          </cell>
          <cell r="AE673" t="str">
            <v>TML</v>
          </cell>
          <cell r="AF673" t="str">
            <v>12019</v>
          </cell>
          <cell r="AG673" t="str">
            <v>SRL</v>
          </cell>
          <cell r="AH673" t="str">
            <v>0350</v>
          </cell>
          <cell r="AI673" t="str">
            <v>DLV</v>
          </cell>
          <cell r="AJ673" t="str">
            <v>000</v>
          </cell>
          <cell r="AK673" t="str">
            <v>REL</v>
          </cell>
          <cell r="AL673" t="str">
            <v>000</v>
          </cell>
          <cell r="AM673" t="str">
            <v>LN#</v>
          </cell>
          <cell r="AO673" t="str">
            <v>UOI</v>
          </cell>
          <cell r="AP673" t="str">
            <v>EA</v>
          </cell>
          <cell r="AU673" t="str">
            <v>0</v>
          </cell>
          <cell r="AW673" t="str">
            <v>000</v>
          </cell>
          <cell r="AX673" t="str">
            <v>00</v>
          </cell>
          <cell r="AY673" t="str">
            <v>0</v>
          </cell>
          <cell r="AZ673" t="str">
            <v>FPL Fibernet</v>
          </cell>
        </row>
        <row r="674">
          <cell r="A674" t="str">
            <v>107100</v>
          </cell>
          <cell r="B674" t="str">
            <v>0368</v>
          </cell>
          <cell r="C674" t="str">
            <v>06200</v>
          </cell>
          <cell r="D674" t="str">
            <v>0FIBER</v>
          </cell>
          <cell r="E674" t="str">
            <v>368000</v>
          </cell>
          <cell r="F674" t="str">
            <v>0676</v>
          </cell>
          <cell r="G674" t="str">
            <v>12450</v>
          </cell>
          <cell r="H674" t="str">
            <v>A</v>
          </cell>
          <cell r="I674" t="str">
            <v>00000041</v>
          </cell>
          <cell r="J674">
            <v>65</v>
          </cell>
          <cell r="K674">
            <v>368</v>
          </cell>
          <cell r="L674">
            <v>6202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 t="str">
            <v>0676</v>
          </cell>
          <cell r="R674" t="str">
            <v>12450</v>
          </cell>
          <cell r="S674" t="str">
            <v>200212</v>
          </cell>
          <cell r="T674" t="str">
            <v>SA01</v>
          </cell>
          <cell r="U674">
            <v>5.1100000000000003</v>
          </cell>
          <cell r="V674" t="str">
            <v>LDB</v>
          </cell>
          <cell r="W674">
            <v>0</v>
          </cell>
          <cell r="Y674">
            <v>0</v>
          </cell>
          <cell r="Z674">
            <v>7</v>
          </cell>
          <cell r="AA674" t="str">
            <v>MS#</v>
          </cell>
          <cell r="AB674" t="str">
            <v xml:space="preserve">   998014744</v>
          </cell>
          <cell r="AC674" t="str">
            <v>BCH</v>
          </cell>
          <cell r="AD674" t="str">
            <v>015528</v>
          </cell>
          <cell r="AE674" t="str">
            <v>TML</v>
          </cell>
          <cell r="AF674" t="str">
            <v>12019</v>
          </cell>
          <cell r="AG674" t="str">
            <v>SRL</v>
          </cell>
          <cell r="AH674" t="str">
            <v>0350</v>
          </cell>
          <cell r="AI674" t="str">
            <v>DLV</v>
          </cell>
          <cell r="AJ674" t="str">
            <v>000</v>
          </cell>
          <cell r="AK674" t="str">
            <v>REL</v>
          </cell>
          <cell r="AL674" t="str">
            <v>000</v>
          </cell>
          <cell r="AM674" t="str">
            <v>LN#</v>
          </cell>
          <cell r="AO674" t="str">
            <v>UOI</v>
          </cell>
          <cell r="AP674" t="str">
            <v>EA</v>
          </cell>
          <cell r="AU674" t="str">
            <v>0</v>
          </cell>
          <cell r="AW674" t="str">
            <v>000</v>
          </cell>
          <cell r="AX674" t="str">
            <v>00</v>
          </cell>
          <cell r="AY674" t="str">
            <v>0</v>
          </cell>
          <cell r="AZ674" t="str">
            <v>FPL Fibernet</v>
          </cell>
        </row>
        <row r="675">
          <cell r="A675" t="str">
            <v>107100</v>
          </cell>
          <cell r="B675" t="str">
            <v>0368</v>
          </cell>
          <cell r="C675" t="str">
            <v>06200</v>
          </cell>
          <cell r="D675" t="str">
            <v>0FIBER</v>
          </cell>
          <cell r="E675" t="str">
            <v>368000</v>
          </cell>
          <cell r="F675" t="str">
            <v>0676</v>
          </cell>
          <cell r="G675" t="str">
            <v>12450</v>
          </cell>
          <cell r="H675" t="str">
            <v>A</v>
          </cell>
          <cell r="I675" t="str">
            <v>00000041</v>
          </cell>
          <cell r="J675">
            <v>65</v>
          </cell>
          <cell r="K675">
            <v>368</v>
          </cell>
          <cell r="L675">
            <v>6202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 t="str">
            <v>0676</v>
          </cell>
          <cell r="R675" t="str">
            <v>12450</v>
          </cell>
          <cell r="S675" t="str">
            <v>200212</v>
          </cell>
          <cell r="T675" t="str">
            <v>SA01</v>
          </cell>
          <cell r="U675">
            <v>5.75</v>
          </cell>
          <cell r="V675" t="str">
            <v>LDB</v>
          </cell>
          <cell r="W675">
            <v>0</v>
          </cell>
          <cell r="Y675">
            <v>0</v>
          </cell>
          <cell r="Z675">
            <v>23</v>
          </cell>
          <cell r="AA675" t="str">
            <v>MS#</v>
          </cell>
          <cell r="AB675" t="str">
            <v xml:space="preserve">   998014741</v>
          </cell>
          <cell r="AC675" t="str">
            <v>BCH</v>
          </cell>
          <cell r="AD675" t="str">
            <v>015528</v>
          </cell>
          <cell r="AE675" t="str">
            <v>TML</v>
          </cell>
          <cell r="AF675" t="str">
            <v>12019</v>
          </cell>
          <cell r="AG675" t="str">
            <v>SRL</v>
          </cell>
          <cell r="AH675" t="str">
            <v>0350</v>
          </cell>
          <cell r="AI675" t="str">
            <v>DLV</v>
          </cell>
          <cell r="AJ675" t="str">
            <v>000</v>
          </cell>
          <cell r="AK675" t="str">
            <v>REL</v>
          </cell>
          <cell r="AL675" t="str">
            <v>000</v>
          </cell>
          <cell r="AM675" t="str">
            <v>LN#</v>
          </cell>
          <cell r="AO675" t="str">
            <v>UOI</v>
          </cell>
          <cell r="AP675" t="str">
            <v>EA</v>
          </cell>
          <cell r="AU675" t="str">
            <v>0</v>
          </cell>
          <cell r="AW675" t="str">
            <v>000</v>
          </cell>
          <cell r="AX675" t="str">
            <v>00</v>
          </cell>
          <cell r="AY675" t="str">
            <v>0</v>
          </cell>
          <cell r="AZ675" t="str">
            <v>FPL Fibernet</v>
          </cell>
        </row>
        <row r="676">
          <cell r="A676" t="str">
            <v>107100</v>
          </cell>
          <cell r="B676" t="str">
            <v>0368</v>
          </cell>
          <cell r="C676" t="str">
            <v>06200</v>
          </cell>
          <cell r="D676" t="str">
            <v>0FIBER</v>
          </cell>
          <cell r="E676" t="str">
            <v>368000</v>
          </cell>
          <cell r="F676" t="str">
            <v>0676</v>
          </cell>
          <cell r="G676" t="str">
            <v>12450</v>
          </cell>
          <cell r="H676" t="str">
            <v>A</v>
          </cell>
          <cell r="I676" t="str">
            <v>00000041</v>
          </cell>
          <cell r="J676">
            <v>65</v>
          </cell>
          <cell r="K676">
            <v>368</v>
          </cell>
          <cell r="L676">
            <v>6202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 t="str">
            <v>0676</v>
          </cell>
          <cell r="R676" t="str">
            <v>12450</v>
          </cell>
          <cell r="S676" t="str">
            <v>200212</v>
          </cell>
          <cell r="T676" t="str">
            <v>SA01</v>
          </cell>
          <cell r="U676">
            <v>7.17</v>
          </cell>
          <cell r="V676" t="str">
            <v>LDB</v>
          </cell>
          <cell r="W676">
            <v>0</v>
          </cell>
          <cell r="Y676">
            <v>0</v>
          </cell>
          <cell r="Z676">
            <v>3</v>
          </cell>
          <cell r="AA676" t="str">
            <v>MS#</v>
          </cell>
          <cell r="AB676" t="str">
            <v xml:space="preserve">   998014698</v>
          </cell>
          <cell r="AC676" t="str">
            <v>BCH</v>
          </cell>
          <cell r="AD676" t="str">
            <v>013370</v>
          </cell>
          <cell r="AE676" t="str">
            <v>TML</v>
          </cell>
          <cell r="AF676" t="str">
            <v>12016</v>
          </cell>
          <cell r="AG676" t="str">
            <v>SRL</v>
          </cell>
          <cell r="AH676" t="str">
            <v>0350</v>
          </cell>
          <cell r="AI676" t="str">
            <v>DLV</v>
          </cell>
          <cell r="AJ676" t="str">
            <v>000</v>
          </cell>
          <cell r="AK676" t="str">
            <v>REL</v>
          </cell>
          <cell r="AL676" t="str">
            <v>000</v>
          </cell>
          <cell r="AM676" t="str">
            <v>LN#</v>
          </cell>
          <cell r="AO676" t="str">
            <v>UOI</v>
          </cell>
          <cell r="AP676" t="str">
            <v>EA</v>
          </cell>
          <cell r="AU676" t="str">
            <v>0</v>
          </cell>
          <cell r="AW676" t="str">
            <v>000</v>
          </cell>
          <cell r="AX676" t="str">
            <v>00</v>
          </cell>
          <cell r="AY676" t="str">
            <v>0</v>
          </cell>
          <cell r="AZ676" t="str">
            <v>FPL Fibernet</v>
          </cell>
        </row>
        <row r="677">
          <cell r="A677" t="str">
            <v>107100</v>
          </cell>
          <cell r="B677" t="str">
            <v>0368</v>
          </cell>
          <cell r="C677" t="str">
            <v>06200</v>
          </cell>
          <cell r="D677" t="str">
            <v>0FIBER</v>
          </cell>
          <cell r="E677" t="str">
            <v>368000</v>
          </cell>
          <cell r="F677" t="str">
            <v>0676</v>
          </cell>
          <cell r="G677" t="str">
            <v>12450</v>
          </cell>
          <cell r="H677" t="str">
            <v>A</v>
          </cell>
          <cell r="I677" t="str">
            <v>00000041</v>
          </cell>
          <cell r="J677">
            <v>65</v>
          </cell>
          <cell r="K677">
            <v>368</v>
          </cell>
          <cell r="L677">
            <v>6202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 t="str">
            <v>0676</v>
          </cell>
          <cell r="R677" t="str">
            <v>12450</v>
          </cell>
          <cell r="S677" t="str">
            <v>200212</v>
          </cell>
          <cell r="T677" t="str">
            <v>SA01</v>
          </cell>
          <cell r="U677">
            <v>7.25</v>
          </cell>
          <cell r="V677" t="str">
            <v>LDB</v>
          </cell>
          <cell r="W677">
            <v>0</v>
          </cell>
          <cell r="Y677">
            <v>0</v>
          </cell>
          <cell r="Z677">
            <v>5</v>
          </cell>
          <cell r="AA677" t="str">
            <v>MS#</v>
          </cell>
          <cell r="AB677" t="str">
            <v xml:space="preserve">   998014540</v>
          </cell>
          <cell r="AC677" t="str">
            <v>BCH</v>
          </cell>
          <cell r="AD677" t="str">
            <v>013352</v>
          </cell>
          <cell r="AE677" t="str">
            <v>TML</v>
          </cell>
          <cell r="AF677" t="str">
            <v>12016</v>
          </cell>
          <cell r="AG677" t="str">
            <v>SRL</v>
          </cell>
          <cell r="AH677" t="str">
            <v>0350</v>
          </cell>
          <cell r="AI677" t="str">
            <v>DLV</v>
          </cell>
          <cell r="AJ677" t="str">
            <v>000</v>
          </cell>
          <cell r="AK677" t="str">
            <v>REL</v>
          </cell>
          <cell r="AL677" t="str">
            <v>000</v>
          </cell>
          <cell r="AM677" t="str">
            <v>LN#</v>
          </cell>
          <cell r="AO677" t="str">
            <v>UOI</v>
          </cell>
          <cell r="AP677" t="str">
            <v>EA</v>
          </cell>
          <cell r="AU677" t="str">
            <v>0</v>
          </cell>
          <cell r="AW677" t="str">
            <v>000</v>
          </cell>
          <cell r="AX677" t="str">
            <v>00</v>
          </cell>
          <cell r="AY677" t="str">
            <v>0</v>
          </cell>
          <cell r="AZ677" t="str">
            <v>FPL Fibernet</v>
          </cell>
        </row>
        <row r="678">
          <cell r="A678" t="str">
            <v>107100</v>
          </cell>
          <cell r="B678" t="str">
            <v>0368</v>
          </cell>
          <cell r="C678" t="str">
            <v>06200</v>
          </cell>
          <cell r="D678" t="str">
            <v>0FIBER</v>
          </cell>
          <cell r="E678" t="str">
            <v>368000</v>
          </cell>
          <cell r="F678" t="str">
            <v>0676</v>
          </cell>
          <cell r="G678" t="str">
            <v>12450</v>
          </cell>
          <cell r="H678" t="str">
            <v>A</v>
          </cell>
          <cell r="I678" t="str">
            <v>00000041</v>
          </cell>
          <cell r="J678">
            <v>65</v>
          </cell>
          <cell r="K678">
            <v>368</v>
          </cell>
          <cell r="L678">
            <v>6202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 t="str">
            <v>0676</v>
          </cell>
          <cell r="R678" t="str">
            <v>12450</v>
          </cell>
          <cell r="S678" t="str">
            <v>200212</v>
          </cell>
          <cell r="T678" t="str">
            <v>SA01</v>
          </cell>
          <cell r="U678">
            <v>13.94</v>
          </cell>
          <cell r="V678" t="str">
            <v>LDB</v>
          </cell>
          <cell r="W678">
            <v>0</v>
          </cell>
          <cell r="Y678">
            <v>0</v>
          </cell>
          <cell r="Z678">
            <v>1</v>
          </cell>
          <cell r="AA678" t="str">
            <v>MS#</v>
          </cell>
          <cell r="AB678" t="str">
            <v xml:space="preserve">   998014284</v>
          </cell>
          <cell r="AC678" t="str">
            <v>BCH</v>
          </cell>
          <cell r="AD678" t="str">
            <v>015528</v>
          </cell>
          <cell r="AE678" t="str">
            <v>TML</v>
          </cell>
          <cell r="AF678" t="str">
            <v>12019</v>
          </cell>
          <cell r="AG678" t="str">
            <v>SRL</v>
          </cell>
          <cell r="AH678" t="str">
            <v>0350</v>
          </cell>
          <cell r="AI678" t="str">
            <v>DLV</v>
          </cell>
          <cell r="AJ678" t="str">
            <v>000</v>
          </cell>
          <cell r="AK678" t="str">
            <v>REL</v>
          </cell>
          <cell r="AL678" t="str">
            <v>000</v>
          </cell>
          <cell r="AM678" t="str">
            <v>LN#</v>
          </cell>
          <cell r="AO678" t="str">
            <v>UOI</v>
          </cell>
          <cell r="AP678" t="str">
            <v>EA</v>
          </cell>
          <cell r="AU678" t="str">
            <v>0</v>
          </cell>
          <cell r="AW678" t="str">
            <v>000</v>
          </cell>
          <cell r="AX678" t="str">
            <v>00</v>
          </cell>
          <cell r="AY678" t="str">
            <v>0</v>
          </cell>
          <cell r="AZ678" t="str">
            <v>FPL Fibernet</v>
          </cell>
        </row>
        <row r="679">
          <cell r="A679" t="str">
            <v>107100</v>
          </cell>
          <cell r="B679" t="str">
            <v>0368</v>
          </cell>
          <cell r="C679" t="str">
            <v>06200</v>
          </cell>
          <cell r="D679" t="str">
            <v>0FIBER</v>
          </cell>
          <cell r="E679" t="str">
            <v>368000</v>
          </cell>
          <cell r="F679" t="str">
            <v>0676</v>
          </cell>
          <cell r="G679" t="str">
            <v>12450</v>
          </cell>
          <cell r="H679" t="str">
            <v>A</v>
          </cell>
          <cell r="I679" t="str">
            <v>00000041</v>
          </cell>
          <cell r="J679">
            <v>65</v>
          </cell>
          <cell r="K679">
            <v>368</v>
          </cell>
          <cell r="L679">
            <v>6202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 t="str">
            <v>0676</v>
          </cell>
          <cell r="R679" t="str">
            <v>12450</v>
          </cell>
          <cell r="S679" t="str">
            <v>200212</v>
          </cell>
          <cell r="T679" t="str">
            <v>SA01</v>
          </cell>
          <cell r="U679">
            <v>14.9</v>
          </cell>
          <cell r="V679" t="str">
            <v>LDB</v>
          </cell>
          <cell r="W679">
            <v>0</v>
          </cell>
          <cell r="Y679">
            <v>0</v>
          </cell>
          <cell r="Z679">
            <v>1</v>
          </cell>
          <cell r="AA679" t="str">
            <v>MS#</v>
          </cell>
          <cell r="AB679" t="str">
            <v xml:space="preserve">   998014750</v>
          </cell>
          <cell r="AC679" t="str">
            <v>BCH</v>
          </cell>
          <cell r="AD679" t="str">
            <v>015528</v>
          </cell>
          <cell r="AE679" t="str">
            <v>TML</v>
          </cell>
          <cell r="AF679" t="str">
            <v>12019</v>
          </cell>
          <cell r="AG679" t="str">
            <v>SRL</v>
          </cell>
          <cell r="AH679" t="str">
            <v>0350</v>
          </cell>
          <cell r="AI679" t="str">
            <v>DLV</v>
          </cell>
          <cell r="AJ679" t="str">
            <v>000</v>
          </cell>
          <cell r="AK679" t="str">
            <v>REL</v>
          </cell>
          <cell r="AL679" t="str">
            <v>000</v>
          </cell>
          <cell r="AM679" t="str">
            <v>LN#</v>
          </cell>
          <cell r="AO679" t="str">
            <v>UOI</v>
          </cell>
          <cell r="AP679" t="str">
            <v>EA</v>
          </cell>
          <cell r="AU679" t="str">
            <v>0</v>
          </cell>
          <cell r="AW679" t="str">
            <v>000</v>
          </cell>
          <cell r="AX679" t="str">
            <v>00</v>
          </cell>
          <cell r="AY679" t="str">
            <v>0</v>
          </cell>
          <cell r="AZ679" t="str">
            <v>FPL Fibernet</v>
          </cell>
        </row>
        <row r="680">
          <cell r="A680" t="str">
            <v>107100</v>
          </cell>
          <cell r="B680" t="str">
            <v>0368</v>
          </cell>
          <cell r="C680" t="str">
            <v>06200</v>
          </cell>
          <cell r="D680" t="str">
            <v>0FIBER</v>
          </cell>
          <cell r="E680" t="str">
            <v>368000</v>
          </cell>
          <cell r="F680" t="str">
            <v>0676</v>
          </cell>
          <cell r="G680" t="str">
            <v>12450</v>
          </cell>
          <cell r="H680" t="str">
            <v>A</v>
          </cell>
          <cell r="I680" t="str">
            <v>00000041</v>
          </cell>
          <cell r="J680">
            <v>65</v>
          </cell>
          <cell r="K680">
            <v>368</v>
          </cell>
          <cell r="L680">
            <v>6202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 t="str">
            <v>0676</v>
          </cell>
          <cell r="R680" t="str">
            <v>12450</v>
          </cell>
          <cell r="S680" t="str">
            <v>200212</v>
          </cell>
          <cell r="T680" t="str">
            <v>SA01</v>
          </cell>
          <cell r="U680">
            <v>16.64</v>
          </cell>
          <cell r="V680" t="str">
            <v>LDB</v>
          </cell>
          <cell r="W680">
            <v>0</v>
          </cell>
          <cell r="Y680">
            <v>0</v>
          </cell>
          <cell r="Z680">
            <v>1</v>
          </cell>
          <cell r="AA680" t="str">
            <v>MS#</v>
          </cell>
          <cell r="AB680" t="str">
            <v xml:space="preserve">   998014535</v>
          </cell>
          <cell r="AC680" t="str">
            <v>BCH</v>
          </cell>
          <cell r="AD680" t="str">
            <v>013351</v>
          </cell>
          <cell r="AE680" t="str">
            <v>TML</v>
          </cell>
          <cell r="AF680" t="str">
            <v>12016</v>
          </cell>
          <cell r="AG680" t="str">
            <v>SRL</v>
          </cell>
          <cell r="AH680" t="str">
            <v>0350</v>
          </cell>
          <cell r="AI680" t="str">
            <v>DLV</v>
          </cell>
          <cell r="AJ680" t="str">
            <v>000</v>
          </cell>
          <cell r="AK680" t="str">
            <v>REL</v>
          </cell>
          <cell r="AL680" t="str">
            <v>000</v>
          </cell>
          <cell r="AM680" t="str">
            <v>LN#</v>
          </cell>
          <cell r="AO680" t="str">
            <v>UOI</v>
          </cell>
          <cell r="AP680" t="str">
            <v>EA</v>
          </cell>
          <cell r="AU680" t="str">
            <v>0</v>
          </cell>
          <cell r="AW680" t="str">
            <v>000</v>
          </cell>
          <cell r="AX680" t="str">
            <v>00</v>
          </cell>
          <cell r="AY680" t="str">
            <v>0</v>
          </cell>
          <cell r="AZ680" t="str">
            <v>FPL Fibernet</v>
          </cell>
        </row>
        <row r="681">
          <cell r="A681" t="str">
            <v>107100</v>
          </cell>
          <cell r="B681" t="str">
            <v>0368</v>
          </cell>
          <cell r="C681" t="str">
            <v>06200</v>
          </cell>
          <cell r="D681" t="str">
            <v>0FIBER</v>
          </cell>
          <cell r="E681" t="str">
            <v>368000</v>
          </cell>
          <cell r="F681" t="str">
            <v>0676</v>
          </cell>
          <cell r="G681" t="str">
            <v>12450</v>
          </cell>
          <cell r="H681" t="str">
            <v>A</v>
          </cell>
          <cell r="I681" t="str">
            <v>00000041</v>
          </cell>
          <cell r="J681">
            <v>65</v>
          </cell>
          <cell r="K681">
            <v>368</v>
          </cell>
          <cell r="L681">
            <v>6202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 t="str">
            <v>0676</v>
          </cell>
          <cell r="R681" t="str">
            <v>12450</v>
          </cell>
          <cell r="S681" t="str">
            <v>200212</v>
          </cell>
          <cell r="T681" t="str">
            <v>SA01</v>
          </cell>
          <cell r="U681">
            <v>17.399999999999999</v>
          </cell>
          <cell r="V681" t="str">
            <v>LDB</v>
          </cell>
          <cell r="W681">
            <v>0</v>
          </cell>
          <cell r="Y681">
            <v>0</v>
          </cell>
          <cell r="Z681">
            <v>2</v>
          </cell>
          <cell r="AA681" t="str">
            <v>MS#</v>
          </cell>
          <cell r="AB681" t="str">
            <v xml:space="preserve">   998014405</v>
          </cell>
          <cell r="AC681" t="str">
            <v>BCH</v>
          </cell>
          <cell r="AD681" t="str">
            <v>015528</v>
          </cell>
          <cell r="AE681" t="str">
            <v>TML</v>
          </cell>
          <cell r="AF681" t="str">
            <v>12019</v>
          </cell>
          <cell r="AG681" t="str">
            <v>SRL</v>
          </cell>
          <cell r="AH681" t="str">
            <v>0350</v>
          </cell>
          <cell r="AI681" t="str">
            <v>DLV</v>
          </cell>
          <cell r="AJ681" t="str">
            <v>000</v>
          </cell>
          <cell r="AK681" t="str">
            <v>REL</v>
          </cell>
          <cell r="AL681" t="str">
            <v>000</v>
          </cell>
          <cell r="AM681" t="str">
            <v>LN#</v>
          </cell>
          <cell r="AO681" t="str">
            <v>UOI</v>
          </cell>
          <cell r="AP681" t="str">
            <v>EA</v>
          </cell>
          <cell r="AU681" t="str">
            <v>0</v>
          </cell>
          <cell r="AW681" t="str">
            <v>000</v>
          </cell>
          <cell r="AX681" t="str">
            <v>00</v>
          </cell>
          <cell r="AY681" t="str">
            <v>0</v>
          </cell>
          <cell r="AZ681" t="str">
            <v>FPL Fibernet</v>
          </cell>
        </row>
        <row r="682">
          <cell r="A682" t="str">
            <v>107100</v>
          </cell>
          <cell r="B682" t="str">
            <v>0368</v>
          </cell>
          <cell r="C682" t="str">
            <v>06200</v>
          </cell>
          <cell r="D682" t="str">
            <v>0FIBER</v>
          </cell>
          <cell r="E682" t="str">
            <v>368000</v>
          </cell>
          <cell r="F682" t="str">
            <v>0676</v>
          </cell>
          <cell r="G682" t="str">
            <v>12450</v>
          </cell>
          <cell r="H682" t="str">
            <v>A</v>
          </cell>
          <cell r="I682" t="str">
            <v>00000041</v>
          </cell>
          <cell r="J682">
            <v>65</v>
          </cell>
          <cell r="K682">
            <v>368</v>
          </cell>
          <cell r="L682">
            <v>6202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0676</v>
          </cell>
          <cell r="R682" t="str">
            <v>12450</v>
          </cell>
          <cell r="S682" t="str">
            <v>200212</v>
          </cell>
          <cell r="T682" t="str">
            <v>SA01</v>
          </cell>
          <cell r="U682">
            <v>24.85</v>
          </cell>
          <cell r="V682" t="str">
            <v>LDB</v>
          </cell>
          <cell r="W682">
            <v>0</v>
          </cell>
          <cell r="Y682">
            <v>0</v>
          </cell>
          <cell r="Z682">
            <v>2</v>
          </cell>
          <cell r="AA682" t="str">
            <v>MS#</v>
          </cell>
          <cell r="AB682" t="str">
            <v xml:space="preserve">   998000189</v>
          </cell>
          <cell r="AC682" t="str">
            <v>BCH</v>
          </cell>
          <cell r="AD682" t="str">
            <v>012887</v>
          </cell>
          <cell r="AE682" t="str">
            <v>TML</v>
          </cell>
          <cell r="AF682" t="str">
            <v>12020</v>
          </cell>
          <cell r="AG682" t="str">
            <v>SRL</v>
          </cell>
          <cell r="AH682" t="str">
            <v>0368</v>
          </cell>
          <cell r="AI682" t="str">
            <v>DLV</v>
          </cell>
          <cell r="AJ682" t="str">
            <v>000</v>
          </cell>
          <cell r="AK682" t="str">
            <v>REL</v>
          </cell>
          <cell r="AL682" t="str">
            <v>000</v>
          </cell>
          <cell r="AM682" t="str">
            <v>LN#</v>
          </cell>
          <cell r="AO682" t="str">
            <v>UOI</v>
          </cell>
          <cell r="AP682" t="str">
            <v>EA</v>
          </cell>
          <cell r="AU682" t="str">
            <v>0</v>
          </cell>
          <cell r="AW682" t="str">
            <v>000</v>
          </cell>
          <cell r="AX682" t="str">
            <v>00</v>
          </cell>
          <cell r="AY682" t="str">
            <v>0</v>
          </cell>
          <cell r="AZ682" t="str">
            <v>FPL Fibernet</v>
          </cell>
        </row>
        <row r="683">
          <cell r="A683" t="str">
            <v>107100</v>
          </cell>
          <cell r="B683" t="str">
            <v>0368</v>
          </cell>
          <cell r="C683" t="str">
            <v>06200</v>
          </cell>
          <cell r="D683" t="str">
            <v>0FIBER</v>
          </cell>
          <cell r="E683" t="str">
            <v>368000</v>
          </cell>
          <cell r="F683" t="str">
            <v>0676</v>
          </cell>
          <cell r="G683" t="str">
            <v>12450</v>
          </cell>
          <cell r="H683" t="str">
            <v>A</v>
          </cell>
          <cell r="I683" t="str">
            <v>00000041</v>
          </cell>
          <cell r="J683">
            <v>65</v>
          </cell>
          <cell r="K683">
            <v>368</v>
          </cell>
          <cell r="L683">
            <v>6202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 t="str">
            <v>0676</v>
          </cell>
          <cell r="R683" t="str">
            <v>12450</v>
          </cell>
          <cell r="S683" t="str">
            <v>200212</v>
          </cell>
          <cell r="T683" t="str">
            <v>SA01</v>
          </cell>
          <cell r="U683">
            <v>24.85</v>
          </cell>
          <cell r="V683" t="str">
            <v>LDB</v>
          </cell>
          <cell r="W683">
            <v>0</v>
          </cell>
          <cell r="Y683">
            <v>0</v>
          </cell>
          <cell r="Z683">
            <v>7</v>
          </cell>
          <cell r="AA683" t="str">
            <v>MS#</v>
          </cell>
          <cell r="AB683" t="str">
            <v xml:space="preserve">   998014672</v>
          </cell>
          <cell r="AC683" t="str">
            <v>BCH</v>
          </cell>
          <cell r="AD683" t="str">
            <v>017211</v>
          </cell>
          <cell r="AE683" t="str">
            <v>TML</v>
          </cell>
          <cell r="AF683" t="str">
            <v>12018</v>
          </cell>
          <cell r="AG683" t="str">
            <v>SRL</v>
          </cell>
          <cell r="AH683" t="str">
            <v>0350</v>
          </cell>
          <cell r="AI683" t="str">
            <v>DLV</v>
          </cell>
          <cell r="AJ683" t="str">
            <v>000</v>
          </cell>
          <cell r="AK683" t="str">
            <v>REL</v>
          </cell>
          <cell r="AL683" t="str">
            <v>000</v>
          </cell>
          <cell r="AM683" t="str">
            <v>LN#</v>
          </cell>
          <cell r="AO683" t="str">
            <v>UOI</v>
          </cell>
          <cell r="AP683" t="str">
            <v>EA</v>
          </cell>
          <cell r="AU683" t="str">
            <v>0</v>
          </cell>
          <cell r="AW683" t="str">
            <v>000</v>
          </cell>
          <cell r="AX683" t="str">
            <v>00</v>
          </cell>
          <cell r="AY683" t="str">
            <v>0</v>
          </cell>
          <cell r="AZ683" t="str">
            <v>FPL Fibernet</v>
          </cell>
        </row>
        <row r="684">
          <cell r="A684" t="str">
            <v>107100</v>
          </cell>
          <cell r="B684" t="str">
            <v>0368</v>
          </cell>
          <cell r="C684" t="str">
            <v>06200</v>
          </cell>
          <cell r="D684" t="str">
            <v>0FIBER</v>
          </cell>
          <cell r="E684" t="str">
            <v>368000</v>
          </cell>
          <cell r="F684" t="str">
            <v>0676</v>
          </cell>
          <cell r="G684" t="str">
            <v>12450</v>
          </cell>
          <cell r="H684" t="str">
            <v>A</v>
          </cell>
          <cell r="I684" t="str">
            <v>00000041</v>
          </cell>
          <cell r="J684">
            <v>65</v>
          </cell>
          <cell r="K684">
            <v>368</v>
          </cell>
          <cell r="L684">
            <v>6202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 t="str">
            <v>0676</v>
          </cell>
          <cell r="R684" t="str">
            <v>12450</v>
          </cell>
          <cell r="S684" t="str">
            <v>200212</v>
          </cell>
          <cell r="T684" t="str">
            <v>SA01</v>
          </cell>
          <cell r="U684">
            <v>26.21</v>
          </cell>
          <cell r="V684" t="str">
            <v>LDB</v>
          </cell>
          <cell r="W684">
            <v>0</v>
          </cell>
          <cell r="Y684">
            <v>0</v>
          </cell>
          <cell r="Z684">
            <v>1</v>
          </cell>
          <cell r="AA684" t="str">
            <v>MS#</v>
          </cell>
          <cell r="AB684" t="str">
            <v xml:space="preserve">   998003514</v>
          </cell>
          <cell r="AC684" t="str">
            <v>BCH</v>
          </cell>
          <cell r="AD684" t="str">
            <v>017203</v>
          </cell>
          <cell r="AE684" t="str">
            <v>TML</v>
          </cell>
          <cell r="AF684" t="str">
            <v>12018</v>
          </cell>
          <cell r="AG684" t="str">
            <v>SRL</v>
          </cell>
          <cell r="AH684" t="str">
            <v>0350</v>
          </cell>
          <cell r="AI684" t="str">
            <v>DLV</v>
          </cell>
          <cell r="AJ684" t="str">
            <v>000</v>
          </cell>
          <cell r="AK684" t="str">
            <v>REL</v>
          </cell>
          <cell r="AL684" t="str">
            <v>000</v>
          </cell>
          <cell r="AM684" t="str">
            <v>LN#</v>
          </cell>
          <cell r="AO684" t="str">
            <v>UOI</v>
          </cell>
          <cell r="AP684" t="str">
            <v>EA</v>
          </cell>
          <cell r="AU684" t="str">
            <v>0</v>
          </cell>
          <cell r="AW684" t="str">
            <v>000</v>
          </cell>
          <cell r="AX684" t="str">
            <v>00</v>
          </cell>
          <cell r="AY684" t="str">
            <v>0</v>
          </cell>
          <cell r="AZ684" t="str">
            <v>FPL Fibernet</v>
          </cell>
        </row>
        <row r="685">
          <cell r="A685" t="str">
            <v>107100</v>
          </cell>
          <cell r="B685" t="str">
            <v>0368</v>
          </cell>
          <cell r="C685" t="str">
            <v>06200</v>
          </cell>
          <cell r="D685" t="str">
            <v>0FIBER</v>
          </cell>
          <cell r="E685" t="str">
            <v>368000</v>
          </cell>
          <cell r="F685" t="str">
            <v>0676</v>
          </cell>
          <cell r="G685" t="str">
            <v>12450</v>
          </cell>
          <cell r="H685" t="str">
            <v>A</v>
          </cell>
          <cell r="I685" t="str">
            <v>00000041</v>
          </cell>
          <cell r="J685">
            <v>65</v>
          </cell>
          <cell r="K685">
            <v>368</v>
          </cell>
          <cell r="L685">
            <v>6202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0676</v>
          </cell>
          <cell r="R685" t="str">
            <v>12450</v>
          </cell>
          <cell r="S685" t="str">
            <v>200212</v>
          </cell>
          <cell r="T685" t="str">
            <v>SA01</v>
          </cell>
          <cell r="U685">
            <v>28.14</v>
          </cell>
          <cell r="V685" t="str">
            <v>LDB</v>
          </cell>
          <cell r="W685">
            <v>0</v>
          </cell>
          <cell r="Y685">
            <v>0</v>
          </cell>
          <cell r="Z685">
            <v>1</v>
          </cell>
          <cell r="AA685" t="str">
            <v>MS#</v>
          </cell>
          <cell r="AB685" t="str">
            <v xml:space="preserve">   998000586</v>
          </cell>
          <cell r="AC685" t="str">
            <v>BCH</v>
          </cell>
          <cell r="AD685" t="str">
            <v>012890</v>
          </cell>
          <cell r="AE685" t="str">
            <v>TML</v>
          </cell>
          <cell r="AF685" t="str">
            <v>12020</v>
          </cell>
          <cell r="AG685" t="str">
            <v>SRL</v>
          </cell>
          <cell r="AH685" t="str">
            <v>0368</v>
          </cell>
          <cell r="AI685" t="str">
            <v>DLV</v>
          </cell>
          <cell r="AJ685" t="str">
            <v>000</v>
          </cell>
          <cell r="AK685" t="str">
            <v>REL</v>
          </cell>
          <cell r="AL685" t="str">
            <v>000</v>
          </cell>
          <cell r="AM685" t="str">
            <v>LN#</v>
          </cell>
          <cell r="AO685" t="str">
            <v>UOI</v>
          </cell>
          <cell r="AP685" t="str">
            <v>EA</v>
          </cell>
          <cell r="AU685" t="str">
            <v>0</v>
          </cell>
          <cell r="AW685" t="str">
            <v>000</v>
          </cell>
          <cell r="AX685" t="str">
            <v>00</v>
          </cell>
          <cell r="AY685" t="str">
            <v>0</v>
          </cell>
          <cell r="AZ685" t="str">
            <v>FPL Fibernet</v>
          </cell>
        </row>
        <row r="686">
          <cell r="A686" t="str">
            <v>107100</v>
          </cell>
          <cell r="B686" t="str">
            <v>0368</v>
          </cell>
          <cell r="C686" t="str">
            <v>06200</v>
          </cell>
          <cell r="D686" t="str">
            <v>0FIBER</v>
          </cell>
          <cell r="E686" t="str">
            <v>368000</v>
          </cell>
          <cell r="F686" t="str">
            <v>0676</v>
          </cell>
          <cell r="G686" t="str">
            <v>12450</v>
          </cell>
          <cell r="H686" t="str">
            <v>A</v>
          </cell>
          <cell r="I686" t="str">
            <v>00000041</v>
          </cell>
          <cell r="J686">
            <v>65</v>
          </cell>
          <cell r="K686">
            <v>368</v>
          </cell>
          <cell r="L686">
            <v>6202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 t="str">
            <v>0676</v>
          </cell>
          <cell r="R686" t="str">
            <v>12450</v>
          </cell>
          <cell r="S686" t="str">
            <v>200212</v>
          </cell>
          <cell r="T686" t="str">
            <v>SA01</v>
          </cell>
          <cell r="U686">
            <v>32.5</v>
          </cell>
          <cell r="V686" t="str">
            <v>LDB</v>
          </cell>
          <cell r="W686">
            <v>0</v>
          </cell>
          <cell r="Y686">
            <v>0</v>
          </cell>
          <cell r="Z686">
            <v>2</v>
          </cell>
          <cell r="AA686" t="str">
            <v>MS#</v>
          </cell>
          <cell r="AB686" t="str">
            <v xml:space="preserve">   998014682</v>
          </cell>
          <cell r="AC686" t="str">
            <v>BCH</v>
          </cell>
          <cell r="AD686" t="str">
            <v>013366</v>
          </cell>
          <cell r="AE686" t="str">
            <v>TML</v>
          </cell>
          <cell r="AF686" t="str">
            <v>12016</v>
          </cell>
          <cell r="AG686" t="str">
            <v>SRL</v>
          </cell>
          <cell r="AH686" t="str">
            <v>0350</v>
          </cell>
          <cell r="AI686" t="str">
            <v>DLV</v>
          </cell>
          <cell r="AJ686" t="str">
            <v>000</v>
          </cell>
          <cell r="AK686" t="str">
            <v>REL</v>
          </cell>
          <cell r="AL686" t="str">
            <v>000</v>
          </cell>
          <cell r="AM686" t="str">
            <v>LN#</v>
          </cell>
          <cell r="AO686" t="str">
            <v>UOI</v>
          </cell>
          <cell r="AP686" t="str">
            <v>EA</v>
          </cell>
          <cell r="AU686" t="str">
            <v>0</v>
          </cell>
          <cell r="AW686" t="str">
            <v>000</v>
          </cell>
          <cell r="AX686" t="str">
            <v>00</v>
          </cell>
          <cell r="AY686" t="str">
            <v>0</v>
          </cell>
          <cell r="AZ686" t="str">
            <v>FPL Fibernet</v>
          </cell>
        </row>
        <row r="687">
          <cell r="A687" t="str">
            <v>107100</v>
          </cell>
          <cell r="B687" t="str">
            <v>0368</v>
          </cell>
          <cell r="C687" t="str">
            <v>06200</v>
          </cell>
          <cell r="D687" t="str">
            <v>0FIBER</v>
          </cell>
          <cell r="E687" t="str">
            <v>368000</v>
          </cell>
          <cell r="F687" t="str">
            <v>0676</v>
          </cell>
          <cell r="G687" t="str">
            <v>12450</v>
          </cell>
          <cell r="H687" t="str">
            <v>A</v>
          </cell>
          <cell r="I687" t="str">
            <v>00000041</v>
          </cell>
          <cell r="J687">
            <v>65</v>
          </cell>
          <cell r="K687">
            <v>368</v>
          </cell>
          <cell r="L687">
            <v>6202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 t="str">
            <v>0676</v>
          </cell>
          <cell r="R687" t="str">
            <v>12450</v>
          </cell>
          <cell r="S687" t="str">
            <v>200212</v>
          </cell>
          <cell r="T687" t="str">
            <v>SA01</v>
          </cell>
          <cell r="U687">
            <v>35.25</v>
          </cell>
          <cell r="V687" t="str">
            <v>LDB</v>
          </cell>
          <cell r="W687">
            <v>0</v>
          </cell>
          <cell r="Y687">
            <v>0</v>
          </cell>
          <cell r="Z687">
            <v>1</v>
          </cell>
          <cell r="AA687" t="str">
            <v>MS#</v>
          </cell>
          <cell r="AB687" t="str">
            <v xml:space="preserve">   998014560</v>
          </cell>
          <cell r="AC687" t="str">
            <v>BCH</v>
          </cell>
          <cell r="AD687" t="str">
            <v>013356</v>
          </cell>
          <cell r="AE687" t="str">
            <v>TML</v>
          </cell>
          <cell r="AF687" t="str">
            <v>12016</v>
          </cell>
          <cell r="AG687" t="str">
            <v>SRL</v>
          </cell>
          <cell r="AH687" t="str">
            <v>0350</v>
          </cell>
          <cell r="AI687" t="str">
            <v>DLV</v>
          </cell>
          <cell r="AJ687" t="str">
            <v>000</v>
          </cell>
          <cell r="AK687" t="str">
            <v>REL</v>
          </cell>
          <cell r="AL687" t="str">
            <v>000</v>
          </cell>
          <cell r="AM687" t="str">
            <v>LN#</v>
          </cell>
          <cell r="AO687" t="str">
            <v>UOI</v>
          </cell>
          <cell r="AP687" t="str">
            <v>EA</v>
          </cell>
          <cell r="AU687" t="str">
            <v>0</v>
          </cell>
          <cell r="AW687" t="str">
            <v>000</v>
          </cell>
          <cell r="AX687" t="str">
            <v>00</v>
          </cell>
          <cell r="AY687" t="str">
            <v>0</v>
          </cell>
          <cell r="AZ687" t="str">
            <v>FPL Fibernet</v>
          </cell>
        </row>
        <row r="688">
          <cell r="A688" t="str">
            <v>107100</v>
          </cell>
          <cell r="B688" t="str">
            <v>0368</v>
          </cell>
          <cell r="C688" t="str">
            <v>06200</v>
          </cell>
          <cell r="D688" t="str">
            <v>0FIBER</v>
          </cell>
          <cell r="E688" t="str">
            <v>368000</v>
          </cell>
          <cell r="F688" t="str">
            <v>0676</v>
          </cell>
          <cell r="G688" t="str">
            <v>12450</v>
          </cell>
          <cell r="H688" t="str">
            <v>A</v>
          </cell>
          <cell r="I688" t="str">
            <v>00000041</v>
          </cell>
          <cell r="J688">
            <v>65</v>
          </cell>
          <cell r="K688">
            <v>368</v>
          </cell>
          <cell r="L688">
            <v>6202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0676</v>
          </cell>
          <cell r="R688" t="str">
            <v>12450</v>
          </cell>
          <cell r="S688" t="str">
            <v>200212</v>
          </cell>
          <cell r="T688" t="str">
            <v>SA01</v>
          </cell>
          <cell r="U688">
            <v>87.9</v>
          </cell>
          <cell r="V688" t="str">
            <v>LDB</v>
          </cell>
          <cell r="W688">
            <v>0</v>
          </cell>
          <cell r="Y688">
            <v>0</v>
          </cell>
          <cell r="Z688">
            <v>1</v>
          </cell>
          <cell r="AA688" t="str">
            <v>MS#</v>
          </cell>
          <cell r="AB688" t="str">
            <v xml:space="preserve">   998014073</v>
          </cell>
          <cell r="AC688" t="str">
            <v>BCH</v>
          </cell>
          <cell r="AD688" t="str">
            <v>014915</v>
          </cell>
          <cell r="AE688" t="str">
            <v>TML</v>
          </cell>
          <cell r="AF688" t="str">
            <v>12011</v>
          </cell>
          <cell r="AG688" t="str">
            <v>SRL</v>
          </cell>
          <cell r="AH688" t="str">
            <v>0368</v>
          </cell>
          <cell r="AI688" t="str">
            <v>DLV</v>
          </cell>
          <cell r="AJ688" t="str">
            <v>000</v>
          </cell>
          <cell r="AK688" t="str">
            <v>REL</v>
          </cell>
          <cell r="AL688" t="str">
            <v>000</v>
          </cell>
          <cell r="AM688" t="str">
            <v>LN#</v>
          </cell>
          <cell r="AO688" t="str">
            <v>UOI</v>
          </cell>
          <cell r="AP688" t="str">
            <v>EA</v>
          </cell>
          <cell r="AU688" t="str">
            <v>0</v>
          </cell>
          <cell r="AW688" t="str">
            <v>000</v>
          </cell>
          <cell r="AX688" t="str">
            <v>00</v>
          </cell>
          <cell r="AY688" t="str">
            <v>0</v>
          </cell>
          <cell r="AZ688" t="str">
            <v>FPL Fibernet</v>
          </cell>
        </row>
        <row r="689">
          <cell r="A689" t="str">
            <v>107100</v>
          </cell>
          <cell r="B689" t="str">
            <v>0368</v>
          </cell>
          <cell r="C689" t="str">
            <v>06200</v>
          </cell>
          <cell r="D689" t="str">
            <v>0FIBER</v>
          </cell>
          <cell r="E689" t="str">
            <v>368000</v>
          </cell>
          <cell r="F689" t="str">
            <v>0676</v>
          </cell>
          <cell r="G689" t="str">
            <v>12450</v>
          </cell>
          <cell r="H689" t="str">
            <v>A</v>
          </cell>
          <cell r="I689" t="str">
            <v>00000041</v>
          </cell>
          <cell r="J689">
            <v>65</v>
          </cell>
          <cell r="K689">
            <v>368</v>
          </cell>
          <cell r="L689">
            <v>6202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 t="str">
            <v>0676</v>
          </cell>
          <cell r="R689" t="str">
            <v>12450</v>
          </cell>
          <cell r="S689" t="str">
            <v>200212</v>
          </cell>
          <cell r="T689" t="str">
            <v>SA01</v>
          </cell>
          <cell r="U689">
            <v>131.94999999999999</v>
          </cell>
          <cell r="V689" t="str">
            <v>LDB</v>
          </cell>
          <cell r="W689">
            <v>0</v>
          </cell>
          <cell r="Y689">
            <v>0</v>
          </cell>
          <cell r="Z689">
            <v>1</v>
          </cell>
          <cell r="AA689" t="str">
            <v>MS#</v>
          </cell>
          <cell r="AB689" t="str">
            <v xml:space="preserve">   998014055</v>
          </cell>
          <cell r="AC689" t="str">
            <v>BCH</v>
          </cell>
          <cell r="AD689" t="str">
            <v>012640</v>
          </cell>
          <cell r="AE689" t="str">
            <v>TML</v>
          </cell>
          <cell r="AF689" t="str">
            <v>12027</v>
          </cell>
          <cell r="AG689" t="str">
            <v>SRL</v>
          </cell>
          <cell r="AH689" t="str">
            <v>0350</v>
          </cell>
          <cell r="AI689" t="str">
            <v>DLV</v>
          </cell>
          <cell r="AJ689" t="str">
            <v>000</v>
          </cell>
          <cell r="AK689" t="str">
            <v>REL</v>
          </cell>
          <cell r="AL689" t="str">
            <v>000</v>
          </cell>
          <cell r="AM689" t="str">
            <v>LN#</v>
          </cell>
          <cell r="AO689" t="str">
            <v>UOI</v>
          </cell>
          <cell r="AP689" t="str">
            <v>EA</v>
          </cell>
          <cell r="AU689" t="str">
            <v>0</v>
          </cell>
          <cell r="AW689" t="str">
            <v>000</v>
          </cell>
          <cell r="AX689" t="str">
            <v>00</v>
          </cell>
          <cell r="AY689" t="str">
            <v>0</v>
          </cell>
          <cell r="AZ689" t="str">
            <v>FPL Fibernet</v>
          </cell>
        </row>
        <row r="690">
          <cell r="A690" t="str">
            <v>107100</v>
          </cell>
          <cell r="B690" t="str">
            <v>0368</v>
          </cell>
          <cell r="C690" t="str">
            <v>06200</v>
          </cell>
          <cell r="D690" t="str">
            <v>0FIBER</v>
          </cell>
          <cell r="E690" t="str">
            <v>368000</v>
          </cell>
          <cell r="F690" t="str">
            <v>0676</v>
          </cell>
          <cell r="G690" t="str">
            <v>12450</v>
          </cell>
          <cell r="H690" t="str">
            <v>A</v>
          </cell>
          <cell r="I690" t="str">
            <v>00000041</v>
          </cell>
          <cell r="J690">
            <v>65</v>
          </cell>
          <cell r="K690">
            <v>368</v>
          </cell>
          <cell r="L690">
            <v>6202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 t="str">
            <v>0676</v>
          </cell>
          <cell r="R690" t="str">
            <v>12450</v>
          </cell>
          <cell r="S690" t="str">
            <v>200212</v>
          </cell>
          <cell r="T690" t="str">
            <v>SA01</v>
          </cell>
          <cell r="U690">
            <v>133.6</v>
          </cell>
          <cell r="V690" t="str">
            <v>LDB</v>
          </cell>
          <cell r="W690">
            <v>0</v>
          </cell>
          <cell r="Y690">
            <v>0</v>
          </cell>
          <cell r="Z690">
            <v>8</v>
          </cell>
          <cell r="AA690" t="str">
            <v>MS#</v>
          </cell>
          <cell r="AB690" t="str">
            <v xml:space="preserve">   998003510</v>
          </cell>
          <cell r="AC690" t="str">
            <v>BCH</v>
          </cell>
          <cell r="AD690" t="str">
            <v>015529</v>
          </cell>
          <cell r="AE690" t="str">
            <v>TML</v>
          </cell>
          <cell r="AF690" t="str">
            <v>12019</v>
          </cell>
          <cell r="AG690" t="str">
            <v>SRL</v>
          </cell>
          <cell r="AH690" t="str">
            <v>0350</v>
          </cell>
          <cell r="AI690" t="str">
            <v>DLV</v>
          </cell>
          <cell r="AJ690" t="str">
            <v>000</v>
          </cell>
          <cell r="AK690" t="str">
            <v>REL</v>
          </cell>
          <cell r="AL690" t="str">
            <v>000</v>
          </cell>
          <cell r="AM690" t="str">
            <v>LN#</v>
          </cell>
          <cell r="AO690" t="str">
            <v>UOI</v>
          </cell>
          <cell r="AP690" t="str">
            <v>EA</v>
          </cell>
          <cell r="AU690" t="str">
            <v>0</v>
          </cell>
          <cell r="AW690" t="str">
            <v>000</v>
          </cell>
          <cell r="AX690" t="str">
            <v>00</v>
          </cell>
          <cell r="AY690" t="str">
            <v>0</v>
          </cell>
          <cell r="AZ690" t="str">
            <v>FPL Fibernet</v>
          </cell>
        </row>
        <row r="691">
          <cell r="A691" t="str">
            <v>107100</v>
          </cell>
          <cell r="B691" t="str">
            <v>0368</v>
          </cell>
          <cell r="C691" t="str">
            <v>06200</v>
          </cell>
          <cell r="D691" t="str">
            <v>0FIBER</v>
          </cell>
          <cell r="E691" t="str">
            <v>368000</v>
          </cell>
          <cell r="F691" t="str">
            <v>0676</v>
          </cell>
          <cell r="G691" t="str">
            <v>12450</v>
          </cell>
          <cell r="H691" t="str">
            <v>A</v>
          </cell>
          <cell r="I691" t="str">
            <v>00000041</v>
          </cell>
          <cell r="J691">
            <v>65</v>
          </cell>
          <cell r="K691">
            <v>368</v>
          </cell>
          <cell r="L691">
            <v>6202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 t="str">
            <v>0676</v>
          </cell>
          <cell r="R691" t="str">
            <v>12450</v>
          </cell>
          <cell r="S691" t="str">
            <v>200212</v>
          </cell>
          <cell r="T691" t="str">
            <v>SA01</v>
          </cell>
          <cell r="U691">
            <v>290.43</v>
          </cell>
          <cell r="V691" t="str">
            <v>LDB</v>
          </cell>
          <cell r="W691">
            <v>0</v>
          </cell>
          <cell r="Y691">
            <v>0</v>
          </cell>
          <cell r="Z691">
            <v>7</v>
          </cell>
          <cell r="AA691" t="str">
            <v>MS#</v>
          </cell>
          <cell r="AB691" t="str">
            <v xml:space="preserve">   998000184</v>
          </cell>
          <cell r="AC691" t="str">
            <v>BCH</v>
          </cell>
          <cell r="AD691" t="str">
            <v>017213</v>
          </cell>
          <cell r="AE691" t="str">
            <v>TML</v>
          </cell>
          <cell r="AF691" t="str">
            <v>12018</v>
          </cell>
          <cell r="AG691" t="str">
            <v>SRL</v>
          </cell>
          <cell r="AH691" t="str">
            <v>0368</v>
          </cell>
          <cell r="AI691" t="str">
            <v>DLV</v>
          </cell>
          <cell r="AJ691" t="str">
            <v>000</v>
          </cell>
          <cell r="AK691" t="str">
            <v>REL</v>
          </cell>
          <cell r="AL691" t="str">
            <v>000</v>
          </cell>
          <cell r="AM691" t="str">
            <v>LN#</v>
          </cell>
          <cell r="AO691" t="str">
            <v>UOI</v>
          </cell>
          <cell r="AP691" t="str">
            <v>EA</v>
          </cell>
          <cell r="AU691" t="str">
            <v>0</v>
          </cell>
          <cell r="AW691" t="str">
            <v>000</v>
          </cell>
          <cell r="AX691" t="str">
            <v>00</v>
          </cell>
          <cell r="AY691" t="str">
            <v>0</v>
          </cell>
          <cell r="AZ691" t="str">
            <v>FPL Fibernet</v>
          </cell>
        </row>
        <row r="692">
          <cell r="A692" t="str">
            <v>107100</v>
          </cell>
          <cell r="B692" t="str">
            <v>0368</v>
          </cell>
          <cell r="C692" t="str">
            <v>06200</v>
          </cell>
          <cell r="D692" t="str">
            <v>0FIBER</v>
          </cell>
          <cell r="E692" t="str">
            <v>368000</v>
          </cell>
          <cell r="F692" t="str">
            <v>0676</v>
          </cell>
          <cell r="G692" t="str">
            <v>12450</v>
          </cell>
          <cell r="H692" t="str">
            <v>A</v>
          </cell>
          <cell r="I692" t="str">
            <v>00000041</v>
          </cell>
          <cell r="J692">
            <v>65</v>
          </cell>
          <cell r="K692">
            <v>368</v>
          </cell>
          <cell r="L692">
            <v>6202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 t="str">
            <v>0676</v>
          </cell>
          <cell r="R692" t="str">
            <v>12450</v>
          </cell>
          <cell r="S692" t="str">
            <v>200212</v>
          </cell>
          <cell r="T692" t="str">
            <v>SA01</v>
          </cell>
          <cell r="U692">
            <v>467.16</v>
          </cell>
          <cell r="V692" t="str">
            <v>LDB</v>
          </cell>
          <cell r="W692">
            <v>0</v>
          </cell>
          <cell r="Y692">
            <v>0</v>
          </cell>
          <cell r="Z692">
            <v>1</v>
          </cell>
          <cell r="AA692" t="str">
            <v>MS#</v>
          </cell>
          <cell r="AB692" t="str">
            <v xml:space="preserve">   998014646</v>
          </cell>
          <cell r="AC692" t="str">
            <v>BCH</v>
          </cell>
          <cell r="AD692" t="str">
            <v>013364</v>
          </cell>
          <cell r="AE692" t="str">
            <v>TML</v>
          </cell>
          <cell r="AF692" t="str">
            <v>12016</v>
          </cell>
          <cell r="AG692" t="str">
            <v>SRL</v>
          </cell>
          <cell r="AH692" t="str">
            <v>0350</v>
          </cell>
          <cell r="AI692" t="str">
            <v>DLV</v>
          </cell>
          <cell r="AJ692" t="str">
            <v>000</v>
          </cell>
          <cell r="AK692" t="str">
            <v>REL</v>
          </cell>
          <cell r="AL692" t="str">
            <v>000</v>
          </cell>
          <cell r="AM692" t="str">
            <v>LN#</v>
          </cell>
          <cell r="AO692" t="str">
            <v>UOI</v>
          </cell>
          <cell r="AP692" t="str">
            <v>EA</v>
          </cell>
          <cell r="AU692" t="str">
            <v>0</v>
          </cell>
          <cell r="AW692" t="str">
            <v>000</v>
          </cell>
          <cell r="AX692" t="str">
            <v>00</v>
          </cell>
          <cell r="AY692" t="str">
            <v>0</v>
          </cell>
          <cell r="AZ692" t="str">
            <v>FPL Fibernet</v>
          </cell>
        </row>
        <row r="693">
          <cell r="A693" t="str">
            <v>107100</v>
          </cell>
          <cell r="B693" t="str">
            <v>0368</v>
          </cell>
          <cell r="C693" t="str">
            <v>06200</v>
          </cell>
          <cell r="D693" t="str">
            <v>0FIBER</v>
          </cell>
          <cell r="E693" t="str">
            <v>368000</v>
          </cell>
          <cell r="F693" t="str">
            <v>0676</v>
          </cell>
          <cell r="G693" t="str">
            <v>12450</v>
          </cell>
          <cell r="H693" t="str">
            <v>A</v>
          </cell>
          <cell r="I693" t="str">
            <v>00000041</v>
          </cell>
          <cell r="J693">
            <v>65</v>
          </cell>
          <cell r="K693">
            <v>368</v>
          </cell>
          <cell r="L693">
            <v>6202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 t="str">
            <v>0676</v>
          </cell>
          <cell r="R693" t="str">
            <v>12450</v>
          </cell>
          <cell r="S693" t="str">
            <v>200212</v>
          </cell>
          <cell r="T693" t="str">
            <v>SA01</v>
          </cell>
          <cell r="U693">
            <v>487.5</v>
          </cell>
          <cell r="V693" t="str">
            <v>LDB</v>
          </cell>
          <cell r="W693">
            <v>0</v>
          </cell>
          <cell r="Y693">
            <v>0</v>
          </cell>
          <cell r="Z693">
            <v>1</v>
          </cell>
          <cell r="AA693" t="str">
            <v>MS#</v>
          </cell>
          <cell r="AB693" t="str">
            <v xml:space="preserve">   998014614</v>
          </cell>
          <cell r="AC693" t="str">
            <v>BCH</v>
          </cell>
          <cell r="AD693" t="str">
            <v>013362</v>
          </cell>
          <cell r="AE693" t="str">
            <v>TML</v>
          </cell>
          <cell r="AF693" t="str">
            <v>12016</v>
          </cell>
          <cell r="AG693" t="str">
            <v>SRL</v>
          </cell>
          <cell r="AH693" t="str">
            <v>0350</v>
          </cell>
          <cell r="AI693" t="str">
            <v>DLV</v>
          </cell>
          <cell r="AJ693" t="str">
            <v>000</v>
          </cell>
          <cell r="AK693" t="str">
            <v>REL</v>
          </cell>
          <cell r="AL693" t="str">
            <v>000</v>
          </cell>
          <cell r="AM693" t="str">
            <v>LN#</v>
          </cell>
          <cell r="AO693" t="str">
            <v>UOI</v>
          </cell>
          <cell r="AP693" t="str">
            <v>EA</v>
          </cell>
          <cell r="AU693" t="str">
            <v>0</v>
          </cell>
          <cell r="AW693" t="str">
            <v>000</v>
          </cell>
          <cell r="AX693" t="str">
            <v>00</v>
          </cell>
          <cell r="AY693" t="str">
            <v>0</v>
          </cell>
          <cell r="AZ693" t="str">
            <v>FPL Fibernet</v>
          </cell>
        </row>
        <row r="694">
          <cell r="A694" t="str">
            <v>107100</v>
          </cell>
          <cell r="B694" t="str">
            <v>0368</v>
          </cell>
          <cell r="C694" t="str">
            <v>06200</v>
          </cell>
          <cell r="D694" t="str">
            <v>0FIBER</v>
          </cell>
          <cell r="E694" t="str">
            <v>368000</v>
          </cell>
          <cell r="F694" t="str">
            <v>0676</v>
          </cell>
          <cell r="G694" t="str">
            <v>12450</v>
          </cell>
          <cell r="H694" t="str">
            <v>A</v>
          </cell>
          <cell r="I694" t="str">
            <v>00000041</v>
          </cell>
          <cell r="J694">
            <v>65</v>
          </cell>
          <cell r="K694">
            <v>368</v>
          </cell>
          <cell r="L694">
            <v>6202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 t="str">
            <v>0676</v>
          </cell>
          <cell r="R694" t="str">
            <v>12450</v>
          </cell>
          <cell r="S694" t="str">
            <v>200212</v>
          </cell>
          <cell r="T694" t="str">
            <v>SA01</v>
          </cell>
          <cell r="U694">
            <v>591.16</v>
          </cell>
          <cell r="V694" t="str">
            <v>LDB</v>
          </cell>
          <cell r="W694">
            <v>0</v>
          </cell>
          <cell r="Y694">
            <v>0</v>
          </cell>
          <cell r="Z694">
            <v>1</v>
          </cell>
          <cell r="AA694" t="str">
            <v>MS#</v>
          </cell>
          <cell r="AB694" t="str">
            <v xml:space="preserve">   998014532</v>
          </cell>
          <cell r="AC694" t="str">
            <v>BCH</v>
          </cell>
          <cell r="AD694" t="str">
            <v>013350</v>
          </cell>
          <cell r="AE694" t="str">
            <v>TML</v>
          </cell>
          <cell r="AF694" t="str">
            <v>12016</v>
          </cell>
          <cell r="AG694" t="str">
            <v>SRL</v>
          </cell>
          <cell r="AH694" t="str">
            <v>0350</v>
          </cell>
          <cell r="AI694" t="str">
            <v>DLV</v>
          </cell>
          <cell r="AJ694" t="str">
            <v>000</v>
          </cell>
          <cell r="AK694" t="str">
            <v>REL</v>
          </cell>
          <cell r="AL694" t="str">
            <v>000</v>
          </cell>
          <cell r="AM694" t="str">
            <v>LN#</v>
          </cell>
          <cell r="AO694" t="str">
            <v>UOI</v>
          </cell>
          <cell r="AP694" t="str">
            <v>EA</v>
          </cell>
          <cell r="AU694" t="str">
            <v>0</v>
          </cell>
          <cell r="AW694" t="str">
            <v>000</v>
          </cell>
          <cell r="AX694" t="str">
            <v>00</v>
          </cell>
          <cell r="AY694" t="str">
            <v>0</v>
          </cell>
          <cell r="AZ694" t="str">
            <v>FPL Fibernet</v>
          </cell>
        </row>
        <row r="695">
          <cell r="A695" t="str">
            <v>107100</v>
          </cell>
          <cell r="B695" t="str">
            <v>0368</v>
          </cell>
          <cell r="C695" t="str">
            <v>06200</v>
          </cell>
          <cell r="D695" t="str">
            <v>0FIBER</v>
          </cell>
          <cell r="E695" t="str">
            <v>368000</v>
          </cell>
          <cell r="F695" t="str">
            <v>0676</v>
          </cell>
          <cell r="G695" t="str">
            <v>12450</v>
          </cell>
          <cell r="H695" t="str">
            <v>A</v>
          </cell>
          <cell r="I695" t="str">
            <v>00000041</v>
          </cell>
          <cell r="J695">
            <v>65</v>
          </cell>
          <cell r="K695">
            <v>368</v>
          </cell>
          <cell r="L695">
            <v>6202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 t="str">
            <v>0676</v>
          </cell>
          <cell r="R695" t="str">
            <v>12450</v>
          </cell>
          <cell r="S695" t="str">
            <v>200212</v>
          </cell>
          <cell r="T695" t="str">
            <v>SA01</v>
          </cell>
          <cell r="U695">
            <v>950.56</v>
          </cell>
          <cell r="V695" t="str">
            <v>LDB</v>
          </cell>
          <cell r="W695">
            <v>0</v>
          </cell>
          <cell r="Y695">
            <v>0</v>
          </cell>
          <cell r="Z695">
            <v>2</v>
          </cell>
          <cell r="AA695" t="str">
            <v>MS#</v>
          </cell>
          <cell r="AB695" t="str">
            <v xml:space="preserve">   998014613</v>
          </cell>
          <cell r="AC695" t="str">
            <v>BCH</v>
          </cell>
          <cell r="AD695" t="str">
            <v>013361</v>
          </cell>
          <cell r="AE695" t="str">
            <v>TML</v>
          </cell>
          <cell r="AF695" t="str">
            <v>12016</v>
          </cell>
          <cell r="AG695" t="str">
            <v>SRL</v>
          </cell>
          <cell r="AH695" t="str">
            <v>0350</v>
          </cell>
          <cell r="AI695" t="str">
            <v>DLV</v>
          </cell>
          <cell r="AJ695" t="str">
            <v>000</v>
          </cell>
          <cell r="AK695" t="str">
            <v>REL</v>
          </cell>
          <cell r="AL695" t="str">
            <v>000</v>
          </cell>
          <cell r="AM695" t="str">
            <v>LN#</v>
          </cell>
          <cell r="AO695" t="str">
            <v>UOI</v>
          </cell>
          <cell r="AP695" t="str">
            <v>EA</v>
          </cell>
          <cell r="AU695" t="str">
            <v>0</v>
          </cell>
          <cell r="AW695" t="str">
            <v>000</v>
          </cell>
          <cell r="AX695" t="str">
            <v>00</v>
          </cell>
          <cell r="AY695" t="str">
            <v>0</v>
          </cell>
          <cell r="AZ695" t="str">
            <v>FPL Fibernet</v>
          </cell>
        </row>
        <row r="696">
          <cell r="A696" t="str">
            <v>107100</v>
          </cell>
          <cell r="B696" t="str">
            <v>0368</v>
          </cell>
          <cell r="C696" t="str">
            <v>06200</v>
          </cell>
          <cell r="D696" t="str">
            <v>0FIBER</v>
          </cell>
          <cell r="E696" t="str">
            <v>368000</v>
          </cell>
          <cell r="F696" t="str">
            <v>0676</v>
          </cell>
          <cell r="G696" t="str">
            <v>12450</v>
          </cell>
          <cell r="H696" t="str">
            <v>A</v>
          </cell>
          <cell r="I696" t="str">
            <v>00000041</v>
          </cell>
          <cell r="J696">
            <v>65</v>
          </cell>
          <cell r="K696">
            <v>368</v>
          </cell>
          <cell r="L696">
            <v>6202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 t="str">
            <v>0676</v>
          </cell>
          <cell r="R696" t="str">
            <v>12450</v>
          </cell>
          <cell r="S696" t="str">
            <v>200212</v>
          </cell>
          <cell r="T696" t="str">
            <v>SA01</v>
          </cell>
          <cell r="U696">
            <v>2164.06</v>
          </cell>
          <cell r="V696" t="str">
            <v>LDB</v>
          </cell>
          <cell r="W696">
            <v>0</v>
          </cell>
          <cell r="Y696">
            <v>0</v>
          </cell>
          <cell r="Z696">
            <v>1</v>
          </cell>
          <cell r="AA696" t="str">
            <v>MS#</v>
          </cell>
          <cell r="AB696" t="str">
            <v xml:space="preserve">   998014872</v>
          </cell>
          <cell r="AC696" t="str">
            <v>BCH</v>
          </cell>
          <cell r="AD696" t="str">
            <v>013406</v>
          </cell>
          <cell r="AE696" t="str">
            <v>TML</v>
          </cell>
          <cell r="AF696" t="str">
            <v>12016</v>
          </cell>
          <cell r="AG696" t="str">
            <v>SRL</v>
          </cell>
          <cell r="AH696" t="str">
            <v>0368</v>
          </cell>
          <cell r="AI696" t="str">
            <v>DLV</v>
          </cell>
          <cell r="AJ696" t="str">
            <v>000</v>
          </cell>
          <cell r="AK696" t="str">
            <v>REL</v>
          </cell>
          <cell r="AL696" t="str">
            <v>000</v>
          </cell>
          <cell r="AM696" t="str">
            <v>LN#</v>
          </cell>
          <cell r="AO696" t="str">
            <v>UOI</v>
          </cell>
          <cell r="AP696" t="str">
            <v>EA</v>
          </cell>
          <cell r="AU696" t="str">
            <v>0</v>
          </cell>
          <cell r="AW696" t="str">
            <v>000</v>
          </cell>
          <cell r="AX696" t="str">
            <v>00</v>
          </cell>
          <cell r="AY696" t="str">
            <v>0</v>
          </cell>
          <cell r="AZ696" t="str">
            <v>FPL Fibernet</v>
          </cell>
        </row>
        <row r="697">
          <cell r="A697" t="str">
            <v>107100</v>
          </cell>
          <cell r="B697" t="str">
            <v>0368</v>
          </cell>
          <cell r="C697" t="str">
            <v>06200</v>
          </cell>
          <cell r="D697" t="str">
            <v>0FIBER</v>
          </cell>
          <cell r="E697" t="str">
            <v>368000</v>
          </cell>
          <cell r="F697" t="str">
            <v>0676</v>
          </cell>
          <cell r="G697" t="str">
            <v>12450</v>
          </cell>
          <cell r="H697" t="str">
            <v>A</v>
          </cell>
          <cell r="I697" t="str">
            <v>00000041</v>
          </cell>
          <cell r="J697">
            <v>65</v>
          </cell>
          <cell r="K697">
            <v>368</v>
          </cell>
          <cell r="L697">
            <v>6202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0676</v>
          </cell>
          <cell r="R697" t="str">
            <v>12450</v>
          </cell>
          <cell r="S697" t="str">
            <v>200212</v>
          </cell>
          <cell r="T697" t="str">
            <v>SA01</v>
          </cell>
          <cell r="U697">
            <v>2241.84</v>
          </cell>
          <cell r="V697" t="str">
            <v>LDB</v>
          </cell>
          <cell r="W697">
            <v>0</v>
          </cell>
          <cell r="Y697">
            <v>0</v>
          </cell>
          <cell r="Z697">
            <v>4</v>
          </cell>
          <cell r="AA697" t="str">
            <v>MS#</v>
          </cell>
          <cell r="AB697" t="str">
            <v xml:space="preserve">   998014706</v>
          </cell>
          <cell r="AC697" t="str">
            <v>BCH</v>
          </cell>
          <cell r="AD697" t="str">
            <v>013371</v>
          </cell>
          <cell r="AE697" t="str">
            <v>TML</v>
          </cell>
          <cell r="AF697" t="str">
            <v>12016</v>
          </cell>
          <cell r="AG697" t="str">
            <v>SRL</v>
          </cell>
          <cell r="AH697" t="str">
            <v>0350</v>
          </cell>
          <cell r="AI697" t="str">
            <v>DLV</v>
          </cell>
          <cell r="AJ697" t="str">
            <v>000</v>
          </cell>
          <cell r="AK697" t="str">
            <v>REL</v>
          </cell>
          <cell r="AL697" t="str">
            <v>000</v>
          </cell>
          <cell r="AM697" t="str">
            <v>LN#</v>
          </cell>
          <cell r="AO697" t="str">
            <v>UOI</v>
          </cell>
          <cell r="AP697" t="str">
            <v>EA</v>
          </cell>
          <cell r="AU697" t="str">
            <v>0</v>
          </cell>
          <cell r="AW697" t="str">
            <v>000</v>
          </cell>
          <cell r="AX697" t="str">
            <v>00</v>
          </cell>
          <cell r="AY697" t="str">
            <v>0</v>
          </cell>
          <cell r="AZ697" t="str">
            <v>FPL Fibernet</v>
          </cell>
        </row>
        <row r="698">
          <cell r="A698" t="str">
            <v>107100</v>
          </cell>
          <cell r="B698" t="str">
            <v>0368</v>
          </cell>
          <cell r="C698" t="str">
            <v>06200</v>
          </cell>
          <cell r="D698" t="str">
            <v>0FIBER</v>
          </cell>
          <cell r="E698" t="str">
            <v>368000</v>
          </cell>
          <cell r="F698" t="str">
            <v>0676</v>
          </cell>
          <cell r="G698" t="str">
            <v>12450</v>
          </cell>
          <cell r="H698" t="str">
            <v>A</v>
          </cell>
          <cell r="I698" t="str">
            <v>00000041</v>
          </cell>
          <cell r="J698">
            <v>65</v>
          </cell>
          <cell r="K698">
            <v>368</v>
          </cell>
          <cell r="L698">
            <v>6202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0676</v>
          </cell>
          <cell r="R698" t="str">
            <v>12450</v>
          </cell>
          <cell r="S698" t="str">
            <v>200212</v>
          </cell>
          <cell r="T698" t="str">
            <v>SA01</v>
          </cell>
          <cell r="U698">
            <v>2582.39</v>
          </cell>
          <cell r="V698" t="str">
            <v>LDB</v>
          </cell>
          <cell r="W698">
            <v>0</v>
          </cell>
          <cell r="Y698">
            <v>0</v>
          </cell>
          <cell r="Z698">
            <v>1</v>
          </cell>
          <cell r="AA698" t="str">
            <v>MS#</v>
          </cell>
          <cell r="AB698" t="str">
            <v xml:space="preserve">   998014506</v>
          </cell>
          <cell r="AC698" t="str">
            <v>BCH</v>
          </cell>
          <cell r="AD698" t="str">
            <v>013348</v>
          </cell>
          <cell r="AE698" t="str">
            <v>TML</v>
          </cell>
          <cell r="AF698" t="str">
            <v>12016</v>
          </cell>
          <cell r="AG698" t="str">
            <v>SRL</v>
          </cell>
          <cell r="AH698" t="str">
            <v>0368</v>
          </cell>
          <cell r="AI698" t="str">
            <v>DLV</v>
          </cell>
          <cell r="AJ698" t="str">
            <v>000</v>
          </cell>
          <cell r="AK698" t="str">
            <v>REL</v>
          </cell>
          <cell r="AL698" t="str">
            <v>000</v>
          </cell>
          <cell r="AM698" t="str">
            <v>LN#</v>
          </cell>
          <cell r="AO698" t="str">
            <v>UOI</v>
          </cell>
          <cell r="AP698" t="str">
            <v>EA</v>
          </cell>
          <cell r="AU698" t="str">
            <v>0</v>
          </cell>
          <cell r="AW698" t="str">
            <v>000</v>
          </cell>
          <cell r="AX698" t="str">
            <v>00</v>
          </cell>
          <cell r="AY698" t="str">
            <v>0</v>
          </cell>
          <cell r="AZ698" t="str">
            <v>FPL Fibernet</v>
          </cell>
        </row>
        <row r="699">
          <cell r="A699" t="str">
            <v>107100</v>
          </cell>
          <cell r="B699" t="str">
            <v>0368</v>
          </cell>
          <cell r="C699" t="str">
            <v>06200</v>
          </cell>
          <cell r="D699" t="str">
            <v>0FIBER</v>
          </cell>
          <cell r="E699" t="str">
            <v>368000</v>
          </cell>
          <cell r="F699" t="str">
            <v>0676</v>
          </cell>
          <cell r="G699" t="str">
            <v>12450</v>
          </cell>
          <cell r="H699" t="str">
            <v>A</v>
          </cell>
          <cell r="I699" t="str">
            <v>00000041</v>
          </cell>
          <cell r="J699">
            <v>65</v>
          </cell>
          <cell r="K699">
            <v>368</v>
          </cell>
          <cell r="L699">
            <v>6202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 t="str">
            <v>0676</v>
          </cell>
          <cell r="R699" t="str">
            <v>12450</v>
          </cell>
          <cell r="S699" t="str">
            <v>200212</v>
          </cell>
          <cell r="T699" t="str">
            <v>SA01</v>
          </cell>
          <cell r="U699">
            <v>3155.66</v>
          </cell>
          <cell r="V699" t="str">
            <v>LDB</v>
          </cell>
          <cell r="W699">
            <v>0</v>
          </cell>
          <cell r="Y699">
            <v>0</v>
          </cell>
          <cell r="Z699">
            <v>1</v>
          </cell>
          <cell r="AA699" t="str">
            <v>MS#</v>
          </cell>
          <cell r="AB699" t="str">
            <v xml:space="preserve">   998003076</v>
          </cell>
          <cell r="AC699" t="str">
            <v>BCH</v>
          </cell>
          <cell r="AD699" t="str">
            <v>017221</v>
          </cell>
          <cell r="AE699" t="str">
            <v>TML</v>
          </cell>
          <cell r="AF699" t="str">
            <v>12018</v>
          </cell>
          <cell r="AG699" t="str">
            <v>SRL</v>
          </cell>
          <cell r="AH699" t="str">
            <v>0368</v>
          </cell>
          <cell r="AI699" t="str">
            <v>DLV</v>
          </cell>
          <cell r="AJ699" t="str">
            <v>000</v>
          </cell>
          <cell r="AK699" t="str">
            <v>REL</v>
          </cell>
          <cell r="AL699" t="str">
            <v>000</v>
          </cell>
          <cell r="AM699" t="str">
            <v>LN#</v>
          </cell>
          <cell r="AO699" t="str">
            <v>UOI</v>
          </cell>
          <cell r="AP699" t="str">
            <v>EA</v>
          </cell>
          <cell r="AU699" t="str">
            <v>0</v>
          </cell>
          <cell r="AW699" t="str">
            <v>000</v>
          </cell>
          <cell r="AX699" t="str">
            <v>00</v>
          </cell>
          <cell r="AY699" t="str">
            <v>0</v>
          </cell>
          <cell r="AZ699" t="str">
            <v>FPL Fibernet</v>
          </cell>
        </row>
        <row r="700">
          <cell r="A700" t="str">
            <v>107100</v>
          </cell>
          <cell r="B700" t="str">
            <v>0368</v>
          </cell>
          <cell r="C700" t="str">
            <v>06200</v>
          </cell>
          <cell r="D700" t="str">
            <v>0FIBER</v>
          </cell>
          <cell r="E700" t="str">
            <v>368000</v>
          </cell>
          <cell r="F700" t="str">
            <v>0676</v>
          </cell>
          <cell r="G700" t="str">
            <v>12450</v>
          </cell>
          <cell r="H700" t="str">
            <v>A</v>
          </cell>
          <cell r="I700" t="str">
            <v>00000041</v>
          </cell>
          <cell r="J700">
            <v>65</v>
          </cell>
          <cell r="K700">
            <v>368</v>
          </cell>
          <cell r="L700">
            <v>6202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 t="str">
            <v>0676</v>
          </cell>
          <cell r="R700" t="str">
            <v>12450</v>
          </cell>
          <cell r="S700" t="str">
            <v>200212</v>
          </cell>
          <cell r="T700" t="str">
            <v>SA01</v>
          </cell>
          <cell r="U700">
            <v>6426.94</v>
          </cell>
          <cell r="V700" t="str">
            <v>LDB</v>
          </cell>
          <cell r="W700">
            <v>0</v>
          </cell>
          <cell r="Y700">
            <v>0</v>
          </cell>
          <cell r="Z700">
            <v>2</v>
          </cell>
          <cell r="AA700" t="str">
            <v>MS#</v>
          </cell>
          <cell r="AB700" t="str">
            <v xml:space="preserve">   998014233</v>
          </cell>
          <cell r="AC700" t="str">
            <v>BCH</v>
          </cell>
          <cell r="AD700" t="str">
            <v>015363</v>
          </cell>
          <cell r="AE700" t="str">
            <v>TML</v>
          </cell>
          <cell r="AF700" t="str">
            <v>12012</v>
          </cell>
          <cell r="AG700" t="str">
            <v>SRL</v>
          </cell>
          <cell r="AH700" t="str">
            <v>0350</v>
          </cell>
          <cell r="AI700" t="str">
            <v>DLV</v>
          </cell>
          <cell r="AJ700" t="str">
            <v>000</v>
          </cell>
          <cell r="AK700" t="str">
            <v>REL</v>
          </cell>
          <cell r="AL700" t="str">
            <v>000</v>
          </cell>
          <cell r="AM700" t="str">
            <v>LN#</v>
          </cell>
          <cell r="AO700" t="str">
            <v>UOI</v>
          </cell>
          <cell r="AP700" t="str">
            <v>EA</v>
          </cell>
          <cell r="AU700" t="str">
            <v>0</v>
          </cell>
          <cell r="AW700" t="str">
            <v>000</v>
          </cell>
          <cell r="AX700" t="str">
            <v>00</v>
          </cell>
          <cell r="AY700" t="str">
            <v>0</v>
          </cell>
          <cell r="AZ700" t="str">
            <v>FPL Fibernet</v>
          </cell>
        </row>
        <row r="701">
          <cell r="A701" t="str">
            <v>107100</v>
          </cell>
          <cell r="B701" t="str">
            <v>0368</v>
          </cell>
          <cell r="C701" t="str">
            <v>06200</v>
          </cell>
          <cell r="D701" t="str">
            <v>0FIBER</v>
          </cell>
          <cell r="E701" t="str">
            <v>368000</v>
          </cell>
          <cell r="F701" t="str">
            <v>0676</v>
          </cell>
          <cell r="G701" t="str">
            <v>12450</v>
          </cell>
          <cell r="H701" t="str">
            <v>A</v>
          </cell>
          <cell r="I701" t="str">
            <v>00000041</v>
          </cell>
          <cell r="J701">
            <v>65</v>
          </cell>
          <cell r="K701">
            <v>368</v>
          </cell>
          <cell r="L701">
            <v>6202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 t="str">
            <v>0676</v>
          </cell>
          <cell r="R701" t="str">
            <v>12450</v>
          </cell>
          <cell r="S701" t="str">
            <v>200212</v>
          </cell>
          <cell r="T701" t="str">
            <v>SA01</v>
          </cell>
          <cell r="U701">
            <v>13233.77</v>
          </cell>
          <cell r="V701" t="str">
            <v>LDB</v>
          </cell>
          <cell r="W701">
            <v>0</v>
          </cell>
          <cell r="Y701">
            <v>0</v>
          </cell>
          <cell r="Z701">
            <v>1</v>
          </cell>
          <cell r="AA701" t="str">
            <v>MS#</v>
          </cell>
          <cell r="AB701" t="str">
            <v xml:space="preserve">   998014194</v>
          </cell>
          <cell r="AC701" t="str">
            <v>BCH</v>
          </cell>
          <cell r="AD701" t="str">
            <v>013408</v>
          </cell>
          <cell r="AE701" t="str">
            <v>TML</v>
          </cell>
          <cell r="AF701" t="str">
            <v>12016</v>
          </cell>
          <cell r="AG701" t="str">
            <v>SRL</v>
          </cell>
          <cell r="AH701" t="str">
            <v>0368</v>
          </cell>
          <cell r="AI701" t="str">
            <v>DLV</v>
          </cell>
          <cell r="AJ701" t="str">
            <v>000</v>
          </cell>
          <cell r="AK701" t="str">
            <v>REL</v>
          </cell>
          <cell r="AL701" t="str">
            <v>000</v>
          </cell>
          <cell r="AM701" t="str">
            <v>LN#</v>
          </cell>
          <cell r="AO701" t="str">
            <v>UOI</v>
          </cell>
          <cell r="AP701" t="str">
            <v>EA</v>
          </cell>
          <cell r="AU701" t="str">
            <v>0</v>
          </cell>
          <cell r="AW701" t="str">
            <v>000</v>
          </cell>
          <cell r="AX701" t="str">
            <v>00</v>
          </cell>
          <cell r="AY701" t="str">
            <v>0</v>
          </cell>
          <cell r="AZ701" t="str">
            <v>FPL Fibernet</v>
          </cell>
        </row>
        <row r="702">
          <cell r="A702" t="str">
            <v>107100</v>
          </cell>
          <cell r="B702" t="str">
            <v>0368</v>
          </cell>
          <cell r="C702" t="str">
            <v>06200</v>
          </cell>
          <cell r="D702" t="str">
            <v>0FIBER</v>
          </cell>
          <cell r="E702" t="str">
            <v>368000</v>
          </cell>
          <cell r="F702" t="str">
            <v>0676</v>
          </cell>
          <cell r="G702" t="str">
            <v>12450</v>
          </cell>
          <cell r="H702" t="str">
            <v>A</v>
          </cell>
          <cell r="I702" t="str">
            <v>00000041</v>
          </cell>
          <cell r="J702">
            <v>65</v>
          </cell>
          <cell r="K702">
            <v>368</v>
          </cell>
          <cell r="L702">
            <v>6202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 t="str">
            <v>0676</v>
          </cell>
          <cell r="R702" t="str">
            <v>12450</v>
          </cell>
          <cell r="S702" t="str">
            <v>200212</v>
          </cell>
          <cell r="T702" t="str">
            <v>SA01</v>
          </cell>
          <cell r="U702">
            <v>13233.77</v>
          </cell>
          <cell r="V702" t="str">
            <v>LDB</v>
          </cell>
          <cell r="W702">
            <v>0</v>
          </cell>
          <cell r="Y702">
            <v>0</v>
          </cell>
          <cell r="Z702">
            <v>1</v>
          </cell>
          <cell r="AA702" t="str">
            <v>MS#</v>
          </cell>
          <cell r="AB702" t="str">
            <v xml:space="preserve">   998014194</v>
          </cell>
          <cell r="AC702" t="str">
            <v>BCH</v>
          </cell>
          <cell r="AD702" t="str">
            <v>013410</v>
          </cell>
          <cell r="AE702" t="str">
            <v>TML</v>
          </cell>
          <cell r="AF702" t="str">
            <v>12016</v>
          </cell>
          <cell r="AG702" t="str">
            <v>SRL</v>
          </cell>
          <cell r="AH702" t="str">
            <v>0368</v>
          </cell>
          <cell r="AI702" t="str">
            <v>DLV</v>
          </cell>
          <cell r="AJ702" t="str">
            <v>000</v>
          </cell>
          <cell r="AK702" t="str">
            <v>REL</v>
          </cell>
          <cell r="AL702" t="str">
            <v>000</v>
          </cell>
          <cell r="AM702" t="str">
            <v>LN#</v>
          </cell>
          <cell r="AO702" t="str">
            <v>UOI</v>
          </cell>
          <cell r="AP702" t="str">
            <v>EA</v>
          </cell>
          <cell r="AU702" t="str">
            <v>0</v>
          </cell>
          <cell r="AW702" t="str">
            <v>000</v>
          </cell>
          <cell r="AX702" t="str">
            <v>00</v>
          </cell>
          <cell r="AY702" t="str">
            <v>0</v>
          </cell>
          <cell r="AZ702" t="str">
            <v>FPL Fibernet</v>
          </cell>
        </row>
        <row r="703">
          <cell r="A703" t="str">
            <v>107100</v>
          </cell>
          <cell r="B703" t="str">
            <v>0368</v>
          </cell>
          <cell r="C703" t="str">
            <v>06200</v>
          </cell>
          <cell r="D703" t="str">
            <v>0FIBER</v>
          </cell>
          <cell r="E703" t="str">
            <v>368000</v>
          </cell>
          <cell r="F703" t="str">
            <v>0676</v>
          </cell>
          <cell r="G703" t="str">
            <v>12450</v>
          </cell>
          <cell r="H703" t="str">
            <v>A</v>
          </cell>
          <cell r="I703" t="str">
            <v>00000041</v>
          </cell>
          <cell r="J703">
            <v>65</v>
          </cell>
          <cell r="K703">
            <v>368</v>
          </cell>
          <cell r="L703">
            <v>6202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 t="str">
            <v>0676</v>
          </cell>
          <cell r="R703" t="str">
            <v>12450</v>
          </cell>
          <cell r="S703" t="str">
            <v>200212</v>
          </cell>
          <cell r="T703" t="str">
            <v>SA01</v>
          </cell>
          <cell r="U703">
            <v>15494.33</v>
          </cell>
          <cell r="V703" t="str">
            <v>LDB</v>
          </cell>
          <cell r="W703">
            <v>0</v>
          </cell>
          <cell r="Y703">
            <v>0</v>
          </cell>
          <cell r="Z703">
            <v>6</v>
          </cell>
          <cell r="AA703" t="str">
            <v>MS#</v>
          </cell>
          <cell r="AB703" t="str">
            <v xml:space="preserve">   998014506</v>
          </cell>
          <cell r="AC703" t="str">
            <v>BCH</v>
          </cell>
          <cell r="AD703" t="str">
            <v>013347</v>
          </cell>
          <cell r="AE703" t="str">
            <v>TML</v>
          </cell>
          <cell r="AF703" t="str">
            <v>12016</v>
          </cell>
          <cell r="AG703" t="str">
            <v>SRL</v>
          </cell>
          <cell r="AH703" t="str">
            <v>0368</v>
          </cell>
          <cell r="AI703" t="str">
            <v>DLV</v>
          </cell>
          <cell r="AJ703" t="str">
            <v>000</v>
          </cell>
          <cell r="AK703" t="str">
            <v>REL</v>
          </cell>
          <cell r="AL703" t="str">
            <v>000</v>
          </cell>
          <cell r="AM703" t="str">
            <v>LN#</v>
          </cell>
          <cell r="AO703" t="str">
            <v>UOI</v>
          </cell>
          <cell r="AP703" t="str">
            <v>EA</v>
          </cell>
          <cell r="AU703" t="str">
            <v>0</v>
          </cell>
          <cell r="AW703" t="str">
            <v>000</v>
          </cell>
          <cell r="AX703" t="str">
            <v>00</v>
          </cell>
          <cell r="AY703" t="str">
            <v>0</v>
          </cell>
          <cell r="AZ703" t="str">
            <v>FPL Fibernet</v>
          </cell>
        </row>
        <row r="704">
          <cell r="A704" t="str">
            <v>107100</v>
          </cell>
          <cell r="B704" t="str">
            <v>0368</v>
          </cell>
          <cell r="C704" t="str">
            <v>06200</v>
          </cell>
          <cell r="D704" t="str">
            <v>0FIBER</v>
          </cell>
          <cell r="E704" t="str">
            <v>368000</v>
          </cell>
          <cell r="F704" t="str">
            <v>0676</v>
          </cell>
          <cell r="G704" t="str">
            <v>12450</v>
          </cell>
          <cell r="H704" t="str">
            <v>A</v>
          </cell>
          <cell r="I704" t="str">
            <v>00000041</v>
          </cell>
          <cell r="J704">
            <v>65</v>
          </cell>
          <cell r="K704">
            <v>368</v>
          </cell>
          <cell r="L704">
            <v>6202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 t="str">
            <v>0676</v>
          </cell>
          <cell r="R704" t="str">
            <v>12450</v>
          </cell>
          <cell r="S704" t="str">
            <v>200212</v>
          </cell>
          <cell r="T704" t="str">
            <v>SA01</v>
          </cell>
          <cell r="U704">
            <v>17404.8</v>
          </cell>
          <cell r="V704" t="str">
            <v>LDB</v>
          </cell>
          <cell r="W704">
            <v>0</v>
          </cell>
          <cell r="Y704">
            <v>0</v>
          </cell>
          <cell r="Z704">
            <v>1</v>
          </cell>
          <cell r="AA704" t="str">
            <v>MS#</v>
          </cell>
          <cell r="AB704" t="str">
            <v xml:space="preserve">   998014197</v>
          </cell>
          <cell r="AC704" t="str">
            <v>BCH</v>
          </cell>
          <cell r="AD704" t="str">
            <v>014933</v>
          </cell>
          <cell r="AE704" t="str">
            <v>TML</v>
          </cell>
          <cell r="AF704" t="str">
            <v>12011</v>
          </cell>
          <cell r="AG704" t="str">
            <v>SRL</v>
          </cell>
          <cell r="AH704" t="str">
            <v>0368</v>
          </cell>
          <cell r="AI704" t="str">
            <v>DLV</v>
          </cell>
          <cell r="AJ704" t="str">
            <v>000</v>
          </cell>
          <cell r="AK704" t="str">
            <v>REL</v>
          </cell>
          <cell r="AL704" t="str">
            <v>000</v>
          </cell>
          <cell r="AM704" t="str">
            <v>LN#</v>
          </cell>
          <cell r="AO704" t="str">
            <v>UOI</v>
          </cell>
          <cell r="AP704" t="str">
            <v>EA</v>
          </cell>
          <cell r="AU704" t="str">
            <v>0</v>
          </cell>
          <cell r="AW704" t="str">
            <v>000</v>
          </cell>
          <cell r="AX704" t="str">
            <v>00</v>
          </cell>
          <cell r="AY704" t="str">
            <v>0</v>
          </cell>
          <cell r="AZ704" t="str">
            <v>FPL Fibernet</v>
          </cell>
        </row>
        <row r="705">
          <cell r="A705" t="str">
            <v>107100</v>
          </cell>
          <cell r="B705" t="str">
            <v>0368</v>
          </cell>
          <cell r="C705" t="str">
            <v>06200</v>
          </cell>
          <cell r="D705" t="str">
            <v>0FIBER</v>
          </cell>
          <cell r="E705" t="str">
            <v>368000</v>
          </cell>
          <cell r="F705" t="str">
            <v>0676</v>
          </cell>
          <cell r="G705" t="str">
            <v>12450</v>
          </cell>
          <cell r="H705" t="str">
            <v>A</v>
          </cell>
          <cell r="I705" t="str">
            <v>00000041</v>
          </cell>
          <cell r="J705">
            <v>65</v>
          </cell>
          <cell r="K705">
            <v>368</v>
          </cell>
          <cell r="L705">
            <v>6202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 t="str">
            <v>0676</v>
          </cell>
          <cell r="R705" t="str">
            <v>12450</v>
          </cell>
          <cell r="S705" t="str">
            <v>200212</v>
          </cell>
          <cell r="T705" t="str">
            <v>SA01</v>
          </cell>
          <cell r="U705">
            <v>-0.01</v>
          </cell>
          <cell r="V705" t="str">
            <v>LDB</v>
          </cell>
          <cell r="W705">
            <v>0</v>
          </cell>
          <cell r="Y705">
            <v>0</v>
          </cell>
          <cell r="Z705">
            <v>-1</v>
          </cell>
          <cell r="AA705" t="str">
            <v>MS#</v>
          </cell>
          <cell r="AB705" t="str">
            <v xml:space="preserve">   998000567</v>
          </cell>
          <cell r="AC705" t="str">
            <v>BCH</v>
          </cell>
          <cell r="AD705" t="str">
            <v>012889</v>
          </cell>
          <cell r="AE705" t="str">
            <v>TML</v>
          </cell>
          <cell r="AF705" t="str">
            <v>12020</v>
          </cell>
          <cell r="AG705" t="str">
            <v>SRL</v>
          </cell>
          <cell r="AH705" t="str">
            <v>0368</v>
          </cell>
          <cell r="AI705" t="str">
            <v>DLV</v>
          </cell>
          <cell r="AJ705" t="str">
            <v>000</v>
          </cell>
          <cell r="AK705" t="str">
            <v>REL</v>
          </cell>
          <cell r="AL705" t="str">
            <v>000</v>
          </cell>
          <cell r="AM705" t="str">
            <v>LN#</v>
          </cell>
          <cell r="AO705" t="str">
            <v>UOI</v>
          </cell>
          <cell r="AP705" t="str">
            <v>EA</v>
          </cell>
          <cell r="AU705" t="str">
            <v>0</v>
          </cell>
          <cell r="AW705" t="str">
            <v>000</v>
          </cell>
          <cell r="AX705" t="str">
            <v>00</v>
          </cell>
          <cell r="AY705" t="str">
            <v>0</v>
          </cell>
          <cell r="AZ705" t="str">
            <v>FPL Fibernet</v>
          </cell>
        </row>
        <row r="706">
          <cell r="A706" t="str">
            <v>107100</v>
          </cell>
          <cell r="B706" t="str">
            <v>0368</v>
          </cell>
          <cell r="C706" t="str">
            <v>06200</v>
          </cell>
          <cell r="D706" t="str">
            <v>0FIBER</v>
          </cell>
          <cell r="E706" t="str">
            <v>368000</v>
          </cell>
          <cell r="F706" t="str">
            <v>0676</v>
          </cell>
          <cell r="G706" t="str">
            <v>12450</v>
          </cell>
          <cell r="H706" t="str">
            <v>A</v>
          </cell>
          <cell r="I706" t="str">
            <v>00000041</v>
          </cell>
          <cell r="J706">
            <v>65</v>
          </cell>
          <cell r="K706">
            <v>368</v>
          </cell>
          <cell r="L706">
            <v>6202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 t="str">
            <v>0676</v>
          </cell>
          <cell r="R706" t="str">
            <v>12450</v>
          </cell>
          <cell r="S706" t="str">
            <v>200212</v>
          </cell>
          <cell r="T706" t="str">
            <v>SA01</v>
          </cell>
          <cell r="U706">
            <v>-0.01</v>
          </cell>
          <cell r="V706" t="str">
            <v>LDB</v>
          </cell>
          <cell r="W706">
            <v>0</v>
          </cell>
          <cell r="Y706">
            <v>0</v>
          </cell>
          <cell r="Z706">
            <v>-1</v>
          </cell>
          <cell r="AA706" t="str">
            <v>MS#</v>
          </cell>
          <cell r="AB706" t="str">
            <v xml:space="preserve">   998010035</v>
          </cell>
          <cell r="AC706" t="str">
            <v>BCH</v>
          </cell>
          <cell r="AD706" t="str">
            <v>015504</v>
          </cell>
          <cell r="AE706" t="str">
            <v>TML</v>
          </cell>
          <cell r="AF706" t="str">
            <v>12019</v>
          </cell>
          <cell r="AG706" t="str">
            <v>SRL</v>
          </cell>
          <cell r="AH706" t="str">
            <v>0350</v>
          </cell>
          <cell r="AI706" t="str">
            <v>DLV</v>
          </cell>
          <cell r="AJ706" t="str">
            <v>000</v>
          </cell>
          <cell r="AK706" t="str">
            <v>REL</v>
          </cell>
          <cell r="AL706" t="str">
            <v>000</v>
          </cell>
          <cell r="AM706" t="str">
            <v>LN#</v>
          </cell>
          <cell r="AO706" t="str">
            <v>UOI</v>
          </cell>
          <cell r="AP706" t="str">
            <v>EA</v>
          </cell>
          <cell r="AU706" t="str">
            <v>0</v>
          </cell>
          <cell r="AW706" t="str">
            <v>000</v>
          </cell>
          <cell r="AX706" t="str">
            <v>00</v>
          </cell>
          <cell r="AY706" t="str">
            <v>0</v>
          </cell>
          <cell r="AZ706" t="str">
            <v>FPL Fibernet</v>
          </cell>
        </row>
        <row r="707">
          <cell r="A707" t="str">
            <v>107100</v>
          </cell>
          <cell r="B707" t="str">
            <v>0368</v>
          </cell>
          <cell r="C707" t="str">
            <v>06200</v>
          </cell>
          <cell r="D707" t="str">
            <v>0FIBER</v>
          </cell>
          <cell r="E707" t="str">
            <v>368000</v>
          </cell>
          <cell r="F707" t="str">
            <v>0676</v>
          </cell>
          <cell r="G707" t="str">
            <v>12450</v>
          </cell>
          <cell r="H707" t="str">
            <v>A</v>
          </cell>
          <cell r="I707" t="str">
            <v>00000041</v>
          </cell>
          <cell r="J707">
            <v>65</v>
          </cell>
          <cell r="K707">
            <v>368</v>
          </cell>
          <cell r="L707">
            <v>6202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 t="str">
            <v>0676</v>
          </cell>
          <cell r="R707" t="str">
            <v>12450</v>
          </cell>
          <cell r="S707" t="str">
            <v>200212</v>
          </cell>
          <cell r="T707" t="str">
            <v>SA01</v>
          </cell>
          <cell r="U707">
            <v>-0.01</v>
          </cell>
          <cell r="V707" t="str">
            <v>LDB</v>
          </cell>
          <cell r="W707">
            <v>0</v>
          </cell>
          <cell r="Y707">
            <v>0</v>
          </cell>
          <cell r="Z707">
            <v>-1</v>
          </cell>
          <cell r="AA707" t="str">
            <v>MS#</v>
          </cell>
          <cell r="AB707" t="str">
            <v xml:space="preserve">   998010039</v>
          </cell>
          <cell r="AC707" t="str">
            <v>BCH</v>
          </cell>
          <cell r="AD707" t="str">
            <v>015504</v>
          </cell>
          <cell r="AE707" t="str">
            <v>TML</v>
          </cell>
          <cell r="AF707" t="str">
            <v>12019</v>
          </cell>
          <cell r="AG707" t="str">
            <v>SRL</v>
          </cell>
          <cell r="AH707" t="str">
            <v>0350</v>
          </cell>
          <cell r="AI707" t="str">
            <v>DLV</v>
          </cell>
          <cell r="AJ707" t="str">
            <v>000</v>
          </cell>
          <cell r="AK707" t="str">
            <v>REL</v>
          </cell>
          <cell r="AL707" t="str">
            <v>000</v>
          </cell>
          <cell r="AM707" t="str">
            <v>LN#</v>
          </cell>
          <cell r="AO707" t="str">
            <v>UOI</v>
          </cell>
          <cell r="AP707" t="str">
            <v>EA</v>
          </cell>
          <cell r="AU707" t="str">
            <v>0</v>
          </cell>
          <cell r="AW707" t="str">
            <v>000</v>
          </cell>
          <cell r="AX707" t="str">
            <v>00</v>
          </cell>
          <cell r="AY707" t="str">
            <v>0</v>
          </cell>
          <cell r="AZ707" t="str">
            <v>FPL Fibernet</v>
          </cell>
        </row>
        <row r="708">
          <cell r="A708" t="str">
            <v>107100</v>
          </cell>
          <cell r="B708" t="str">
            <v>0368</v>
          </cell>
          <cell r="C708" t="str">
            <v>06200</v>
          </cell>
          <cell r="D708" t="str">
            <v>0FIBER</v>
          </cell>
          <cell r="E708" t="str">
            <v>368000</v>
          </cell>
          <cell r="F708" t="str">
            <v>0676</v>
          </cell>
          <cell r="G708" t="str">
            <v>12450</v>
          </cell>
          <cell r="H708" t="str">
            <v>A</v>
          </cell>
          <cell r="I708" t="str">
            <v>00000041</v>
          </cell>
          <cell r="J708">
            <v>65</v>
          </cell>
          <cell r="K708">
            <v>368</v>
          </cell>
          <cell r="L708">
            <v>6202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 t="str">
            <v>0676</v>
          </cell>
          <cell r="R708" t="str">
            <v>12450</v>
          </cell>
          <cell r="S708" t="str">
            <v>200212</v>
          </cell>
          <cell r="T708" t="str">
            <v>SA01</v>
          </cell>
          <cell r="U708">
            <v>-0.01</v>
          </cell>
          <cell r="V708" t="str">
            <v>LDB</v>
          </cell>
          <cell r="W708">
            <v>0</v>
          </cell>
          <cell r="Y708">
            <v>0</v>
          </cell>
          <cell r="Z708">
            <v>-1</v>
          </cell>
          <cell r="AA708" t="str">
            <v>MS#</v>
          </cell>
          <cell r="AB708" t="str">
            <v xml:space="preserve">   998010041</v>
          </cell>
          <cell r="AC708" t="str">
            <v>BCH</v>
          </cell>
          <cell r="AD708" t="str">
            <v>015504</v>
          </cell>
          <cell r="AE708" t="str">
            <v>TML</v>
          </cell>
          <cell r="AF708" t="str">
            <v>12019</v>
          </cell>
          <cell r="AG708" t="str">
            <v>SRL</v>
          </cell>
          <cell r="AH708" t="str">
            <v>0350</v>
          </cell>
          <cell r="AI708" t="str">
            <v>DLV</v>
          </cell>
          <cell r="AJ708" t="str">
            <v>000</v>
          </cell>
          <cell r="AK708" t="str">
            <v>REL</v>
          </cell>
          <cell r="AL708" t="str">
            <v>000</v>
          </cell>
          <cell r="AM708" t="str">
            <v>LN#</v>
          </cell>
          <cell r="AO708" t="str">
            <v>UOI</v>
          </cell>
          <cell r="AP708" t="str">
            <v>EA</v>
          </cell>
          <cell r="AU708" t="str">
            <v>0</v>
          </cell>
          <cell r="AW708" t="str">
            <v>000</v>
          </cell>
          <cell r="AX708" t="str">
            <v>00</v>
          </cell>
          <cell r="AY708" t="str">
            <v>0</v>
          </cell>
          <cell r="AZ708" t="str">
            <v>FPL Fibernet</v>
          </cell>
        </row>
        <row r="709">
          <cell r="A709" t="str">
            <v>107100</v>
          </cell>
          <cell r="B709" t="str">
            <v>0368</v>
          </cell>
          <cell r="C709" t="str">
            <v>06200</v>
          </cell>
          <cell r="D709" t="str">
            <v>0FIBER</v>
          </cell>
          <cell r="E709" t="str">
            <v>368000</v>
          </cell>
          <cell r="F709" t="str">
            <v>0676</v>
          </cell>
          <cell r="G709" t="str">
            <v>12450</v>
          </cell>
          <cell r="H709" t="str">
            <v>A</v>
          </cell>
          <cell r="I709" t="str">
            <v>00000041</v>
          </cell>
          <cell r="J709">
            <v>65</v>
          </cell>
          <cell r="K709">
            <v>368</v>
          </cell>
          <cell r="L709">
            <v>6202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0676</v>
          </cell>
          <cell r="R709" t="str">
            <v>12450</v>
          </cell>
          <cell r="S709" t="str">
            <v>200212</v>
          </cell>
          <cell r="T709" t="str">
            <v>SA01</v>
          </cell>
          <cell r="U709">
            <v>-0.01</v>
          </cell>
          <cell r="V709" t="str">
            <v>LDB</v>
          </cell>
          <cell r="W709">
            <v>0</v>
          </cell>
          <cell r="Y709">
            <v>0</v>
          </cell>
          <cell r="Z709">
            <v>-1</v>
          </cell>
          <cell r="AA709" t="str">
            <v>MS#</v>
          </cell>
          <cell r="AB709" t="str">
            <v xml:space="preserve">   998010055</v>
          </cell>
          <cell r="AC709" t="str">
            <v>BCH</v>
          </cell>
          <cell r="AD709" t="str">
            <v>015504</v>
          </cell>
          <cell r="AE709" t="str">
            <v>TML</v>
          </cell>
          <cell r="AF709" t="str">
            <v>12019</v>
          </cell>
          <cell r="AG709" t="str">
            <v>SRL</v>
          </cell>
          <cell r="AH709" t="str">
            <v>0350</v>
          </cell>
          <cell r="AI709" t="str">
            <v>DLV</v>
          </cell>
          <cell r="AJ709" t="str">
            <v>000</v>
          </cell>
          <cell r="AK709" t="str">
            <v>REL</v>
          </cell>
          <cell r="AL709" t="str">
            <v>000</v>
          </cell>
          <cell r="AM709" t="str">
            <v>LN#</v>
          </cell>
          <cell r="AO709" t="str">
            <v>UOI</v>
          </cell>
          <cell r="AP709" t="str">
            <v>EA</v>
          </cell>
          <cell r="AU709" t="str">
            <v>0</v>
          </cell>
          <cell r="AW709" t="str">
            <v>000</v>
          </cell>
          <cell r="AX709" t="str">
            <v>00</v>
          </cell>
          <cell r="AY709" t="str">
            <v>0</v>
          </cell>
          <cell r="AZ709" t="str">
            <v>FPL Fibernet</v>
          </cell>
        </row>
        <row r="710">
          <cell r="A710" t="str">
            <v>107100</v>
          </cell>
          <cell r="B710" t="str">
            <v>0368</v>
          </cell>
          <cell r="C710" t="str">
            <v>06200</v>
          </cell>
          <cell r="D710" t="str">
            <v>0FIBER</v>
          </cell>
          <cell r="E710" t="str">
            <v>368000</v>
          </cell>
          <cell r="F710" t="str">
            <v>0676</v>
          </cell>
          <cell r="G710" t="str">
            <v>12450</v>
          </cell>
          <cell r="H710" t="str">
            <v>A</v>
          </cell>
          <cell r="I710" t="str">
            <v>00000041</v>
          </cell>
          <cell r="J710">
            <v>65</v>
          </cell>
          <cell r="K710">
            <v>368</v>
          </cell>
          <cell r="L710">
            <v>6202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 t="str">
            <v>0676</v>
          </cell>
          <cell r="R710" t="str">
            <v>12450</v>
          </cell>
          <cell r="S710" t="str">
            <v>200212</v>
          </cell>
          <cell r="T710" t="str">
            <v>SA01</v>
          </cell>
          <cell r="U710">
            <v>-0.01</v>
          </cell>
          <cell r="V710" t="str">
            <v>LDB</v>
          </cell>
          <cell r="W710">
            <v>0</v>
          </cell>
          <cell r="Y710">
            <v>0</v>
          </cell>
          <cell r="Z710">
            <v>-1</v>
          </cell>
          <cell r="AA710" t="str">
            <v>MS#</v>
          </cell>
          <cell r="AB710" t="str">
            <v xml:space="preserve">   998010083</v>
          </cell>
          <cell r="AC710" t="str">
            <v>BCH</v>
          </cell>
          <cell r="AD710" t="str">
            <v>012883</v>
          </cell>
          <cell r="AE710" t="str">
            <v>TML</v>
          </cell>
          <cell r="AF710" t="str">
            <v>12020</v>
          </cell>
          <cell r="AG710" t="str">
            <v>SRL</v>
          </cell>
          <cell r="AH710" t="str">
            <v>0350</v>
          </cell>
          <cell r="AI710" t="str">
            <v>DLV</v>
          </cell>
          <cell r="AJ710" t="str">
            <v>000</v>
          </cell>
          <cell r="AK710" t="str">
            <v>REL</v>
          </cell>
          <cell r="AL710" t="str">
            <v>000</v>
          </cell>
          <cell r="AM710" t="str">
            <v>LN#</v>
          </cell>
          <cell r="AO710" t="str">
            <v>UOI</v>
          </cell>
          <cell r="AP710" t="str">
            <v>EA</v>
          </cell>
          <cell r="AU710" t="str">
            <v>0</v>
          </cell>
          <cell r="AW710" t="str">
            <v>000</v>
          </cell>
          <cell r="AX710" t="str">
            <v>00</v>
          </cell>
          <cell r="AY710" t="str">
            <v>0</v>
          </cell>
          <cell r="AZ710" t="str">
            <v>FPL Fibernet</v>
          </cell>
        </row>
        <row r="711">
          <cell r="A711" t="str">
            <v>107100</v>
          </cell>
          <cell r="B711" t="str">
            <v>0368</v>
          </cell>
          <cell r="C711" t="str">
            <v>06200</v>
          </cell>
          <cell r="D711" t="str">
            <v>0FIBER</v>
          </cell>
          <cell r="E711" t="str">
            <v>368000</v>
          </cell>
          <cell r="F711" t="str">
            <v>0676</v>
          </cell>
          <cell r="G711" t="str">
            <v>12450</v>
          </cell>
          <cell r="H711" t="str">
            <v>A</v>
          </cell>
          <cell r="I711" t="str">
            <v>00000041</v>
          </cell>
          <cell r="J711">
            <v>65</v>
          </cell>
          <cell r="K711">
            <v>368</v>
          </cell>
          <cell r="L711">
            <v>6202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0676</v>
          </cell>
          <cell r="R711" t="str">
            <v>12450</v>
          </cell>
          <cell r="S711" t="str">
            <v>200212</v>
          </cell>
          <cell r="T711" t="str">
            <v>SA01</v>
          </cell>
          <cell r="U711">
            <v>-0.01</v>
          </cell>
          <cell r="V711" t="str">
            <v>LDB</v>
          </cell>
          <cell r="W711">
            <v>0</v>
          </cell>
          <cell r="Y711">
            <v>0</v>
          </cell>
          <cell r="Z711">
            <v>-1</v>
          </cell>
          <cell r="AA711" t="str">
            <v>MS#</v>
          </cell>
          <cell r="AB711" t="str">
            <v xml:space="preserve">   998010084</v>
          </cell>
          <cell r="AC711" t="str">
            <v>BCH</v>
          </cell>
          <cell r="AD711" t="str">
            <v>012883</v>
          </cell>
          <cell r="AE711" t="str">
            <v>TML</v>
          </cell>
          <cell r="AF711" t="str">
            <v>12020</v>
          </cell>
          <cell r="AG711" t="str">
            <v>SRL</v>
          </cell>
          <cell r="AH711" t="str">
            <v>0350</v>
          </cell>
          <cell r="AI711" t="str">
            <v>DLV</v>
          </cell>
          <cell r="AJ711" t="str">
            <v>000</v>
          </cell>
          <cell r="AK711" t="str">
            <v>REL</v>
          </cell>
          <cell r="AL711" t="str">
            <v>000</v>
          </cell>
          <cell r="AM711" t="str">
            <v>LN#</v>
          </cell>
          <cell r="AO711" t="str">
            <v>UOI</v>
          </cell>
          <cell r="AP711" t="str">
            <v>EA</v>
          </cell>
          <cell r="AU711" t="str">
            <v>0</v>
          </cell>
          <cell r="AW711" t="str">
            <v>000</v>
          </cell>
          <cell r="AX711" t="str">
            <v>00</v>
          </cell>
          <cell r="AY711" t="str">
            <v>0</v>
          </cell>
          <cell r="AZ711" t="str">
            <v>FPL Fibernet</v>
          </cell>
        </row>
        <row r="712">
          <cell r="A712" t="str">
            <v>107100</v>
          </cell>
          <cell r="B712" t="str">
            <v>0368</v>
          </cell>
          <cell r="C712" t="str">
            <v>06200</v>
          </cell>
          <cell r="D712" t="str">
            <v>0FIBER</v>
          </cell>
          <cell r="E712" t="str">
            <v>368000</v>
          </cell>
          <cell r="F712" t="str">
            <v>0676</v>
          </cell>
          <cell r="G712" t="str">
            <v>12450</v>
          </cell>
          <cell r="H712" t="str">
            <v>A</v>
          </cell>
          <cell r="I712" t="str">
            <v>00000041</v>
          </cell>
          <cell r="J712">
            <v>65</v>
          </cell>
          <cell r="K712">
            <v>368</v>
          </cell>
          <cell r="L712">
            <v>6202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 t="str">
            <v>0676</v>
          </cell>
          <cell r="R712" t="str">
            <v>12450</v>
          </cell>
          <cell r="S712" t="str">
            <v>200212</v>
          </cell>
          <cell r="T712" t="str">
            <v>SA01</v>
          </cell>
          <cell r="U712">
            <v>-0.01</v>
          </cell>
          <cell r="V712" t="str">
            <v>LDB</v>
          </cell>
          <cell r="W712">
            <v>0</v>
          </cell>
          <cell r="Y712">
            <v>0</v>
          </cell>
          <cell r="Z712">
            <v>-1</v>
          </cell>
          <cell r="AA712" t="str">
            <v>MS#</v>
          </cell>
          <cell r="AB712" t="str">
            <v xml:space="preserve">   998010093</v>
          </cell>
          <cell r="AC712" t="str">
            <v>BCH</v>
          </cell>
          <cell r="AD712" t="str">
            <v>015504</v>
          </cell>
          <cell r="AE712" t="str">
            <v>TML</v>
          </cell>
          <cell r="AF712" t="str">
            <v>12019</v>
          </cell>
          <cell r="AG712" t="str">
            <v>SRL</v>
          </cell>
          <cell r="AH712" t="str">
            <v>0350</v>
          </cell>
          <cell r="AI712" t="str">
            <v>DLV</v>
          </cell>
          <cell r="AJ712" t="str">
            <v>000</v>
          </cell>
          <cell r="AK712" t="str">
            <v>REL</v>
          </cell>
          <cell r="AL712" t="str">
            <v>000</v>
          </cell>
          <cell r="AM712" t="str">
            <v>LN#</v>
          </cell>
          <cell r="AO712" t="str">
            <v>UOI</v>
          </cell>
          <cell r="AP712" t="str">
            <v>EA</v>
          </cell>
          <cell r="AU712" t="str">
            <v>0</v>
          </cell>
          <cell r="AW712" t="str">
            <v>000</v>
          </cell>
          <cell r="AX712" t="str">
            <v>00</v>
          </cell>
          <cell r="AY712" t="str">
            <v>0</v>
          </cell>
          <cell r="AZ712" t="str">
            <v>FPL Fibernet</v>
          </cell>
        </row>
        <row r="713">
          <cell r="A713" t="str">
            <v>107100</v>
          </cell>
          <cell r="B713" t="str">
            <v>0368</v>
          </cell>
          <cell r="C713" t="str">
            <v>06200</v>
          </cell>
          <cell r="D713" t="str">
            <v>0FIBER</v>
          </cell>
          <cell r="E713" t="str">
            <v>368000</v>
          </cell>
          <cell r="F713" t="str">
            <v>0676</v>
          </cell>
          <cell r="G713" t="str">
            <v>12450</v>
          </cell>
          <cell r="H713" t="str">
            <v>A</v>
          </cell>
          <cell r="I713" t="str">
            <v>00000041</v>
          </cell>
          <cell r="J713">
            <v>65</v>
          </cell>
          <cell r="K713">
            <v>368</v>
          </cell>
          <cell r="L713">
            <v>6202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 t="str">
            <v>0676</v>
          </cell>
          <cell r="R713" t="str">
            <v>12450</v>
          </cell>
          <cell r="S713" t="str">
            <v>200212</v>
          </cell>
          <cell r="T713" t="str">
            <v>SA01</v>
          </cell>
          <cell r="U713">
            <v>-0.01</v>
          </cell>
          <cell r="V713" t="str">
            <v>LDB</v>
          </cell>
          <cell r="W713">
            <v>0</v>
          </cell>
          <cell r="Y713">
            <v>0</v>
          </cell>
          <cell r="Z713">
            <v>-1</v>
          </cell>
          <cell r="AA713" t="str">
            <v>MS#</v>
          </cell>
          <cell r="AB713" t="str">
            <v xml:space="preserve">   998010102</v>
          </cell>
          <cell r="AC713" t="str">
            <v>BCH</v>
          </cell>
          <cell r="AD713" t="str">
            <v>015504</v>
          </cell>
          <cell r="AE713" t="str">
            <v>TML</v>
          </cell>
          <cell r="AF713" t="str">
            <v>12019</v>
          </cell>
          <cell r="AG713" t="str">
            <v>SRL</v>
          </cell>
          <cell r="AH713" t="str">
            <v>0350</v>
          </cell>
          <cell r="AI713" t="str">
            <v>DLV</v>
          </cell>
          <cell r="AJ713" t="str">
            <v>000</v>
          </cell>
          <cell r="AK713" t="str">
            <v>REL</v>
          </cell>
          <cell r="AL713" t="str">
            <v>000</v>
          </cell>
          <cell r="AM713" t="str">
            <v>LN#</v>
          </cell>
          <cell r="AO713" t="str">
            <v>UOI</v>
          </cell>
          <cell r="AP713" t="str">
            <v>EA</v>
          </cell>
          <cell r="AU713" t="str">
            <v>0</v>
          </cell>
          <cell r="AW713" t="str">
            <v>000</v>
          </cell>
          <cell r="AX713" t="str">
            <v>00</v>
          </cell>
          <cell r="AY713" t="str">
            <v>0</v>
          </cell>
          <cell r="AZ713" t="str">
            <v>FPL Fibernet</v>
          </cell>
        </row>
        <row r="714">
          <cell r="A714" t="str">
            <v>107100</v>
          </cell>
          <cell r="B714" t="str">
            <v>0368</v>
          </cell>
          <cell r="C714" t="str">
            <v>06200</v>
          </cell>
          <cell r="D714" t="str">
            <v>0FIBER</v>
          </cell>
          <cell r="E714" t="str">
            <v>368000</v>
          </cell>
          <cell r="F714" t="str">
            <v>0676</v>
          </cell>
          <cell r="G714" t="str">
            <v>12450</v>
          </cell>
          <cell r="H714" t="str">
            <v>A</v>
          </cell>
          <cell r="I714" t="str">
            <v>00000041</v>
          </cell>
          <cell r="J714">
            <v>65</v>
          </cell>
          <cell r="K714">
            <v>368</v>
          </cell>
          <cell r="L714">
            <v>6202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 t="str">
            <v>0676</v>
          </cell>
          <cell r="R714" t="str">
            <v>12450</v>
          </cell>
          <cell r="S714" t="str">
            <v>200212</v>
          </cell>
          <cell r="T714" t="str">
            <v>SA01</v>
          </cell>
          <cell r="U714">
            <v>-0.01</v>
          </cell>
          <cell r="V714" t="str">
            <v>LDB</v>
          </cell>
          <cell r="W714">
            <v>0</v>
          </cell>
          <cell r="Y714">
            <v>0</v>
          </cell>
          <cell r="Z714">
            <v>-1</v>
          </cell>
          <cell r="AA714" t="str">
            <v>MS#</v>
          </cell>
          <cell r="AB714" t="str">
            <v xml:space="preserve">   998010107</v>
          </cell>
          <cell r="AC714" t="str">
            <v>BCH</v>
          </cell>
          <cell r="AD714" t="str">
            <v>015504</v>
          </cell>
          <cell r="AE714" t="str">
            <v>TML</v>
          </cell>
          <cell r="AF714" t="str">
            <v>12019</v>
          </cell>
          <cell r="AG714" t="str">
            <v>SRL</v>
          </cell>
          <cell r="AH714" t="str">
            <v>0350</v>
          </cell>
          <cell r="AI714" t="str">
            <v>DLV</v>
          </cell>
          <cell r="AJ714" t="str">
            <v>000</v>
          </cell>
          <cell r="AK714" t="str">
            <v>REL</v>
          </cell>
          <cell r="AL714" t="str">
            <v>000</v>
          </cell>
          <cell r="AM714" t="str">
            <v>LN#</v>
          </cell>
          <cell r="AO714" t="str">
            <v>UOI</v>
          </cell>
          <cell r="AP714" t="str">
            <v>EA</v>
          </cell>
          <cell r="AU714" t="str">
            <v>0</v>
          </cell>
          <cell r="AW714" t="str">
            <v>000</v>
          </cell>
          <cell r="AX714" t="str">
            <v>00</v>
          </cell>
          <cell r="AY714" t="str">
            <v>0</v>
          </cell>
          <cell r="AZ714" t="str">
            <v>FPL Fibernet</v>
          </cell>
        </row>
        <row r="715">
          <cell r="A715" t="str">
            <v>107100</v>
          </cell>
          <cell r="B715" t="str">
            <v>0368</v>
          </cell>
          <cell r="C715" t="str">
            <v>06200</v>
          </cell>
          <cell r="D715" t="str">
            <v>0FIBER</v>
          </cell>
          <cell r="E715" t="str">
            <v>368000</v>
          </cell>
          <cell r="F715" t="str">
            <v>0676</v>
          </cell>
          <cell r="G715" t="str">
            <v>12450</v>
          </cell>
          <cell r="H715" t="str">
            <v>A</v>
          </cell>
          <cell r="I715" t="str">
            <v>00000041</v>
          </cell>
          <cell r="J715">
            <v>65</v>
          </cell>
          <cell r="K715">
            <v>368</v>
          </cell>
          <cell r="L715">
            <v>6202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 t="str">
            <v>0676</v>
          </cell>
          <cell r="R715" t="str">
            <v>12450</v>
          </cell>
          <cell r="S715" t="str">
            <v>200212</v>
          </cell>
          <cell r="T715" t="str">
            <v>SA01</v>
          </cell>
          <cell r="U715">
            <v>-0.01</v>
          </cell>
          <cell r="V715" t="str">
            <v>LDB</v>
          </cell>
          <cell r="W715">
            <v>0</v>
          </cell>
          <cell r="Y715">
            <v>0</v>
          </cell>
          <cell r="Z715">
            <v>-1</v>
          </cell>
          <cell r="AA715" t="str">
            <v>MS#</v>
          </cell>
          <cell r="AB715" t="str">
            <v xml:space="preserve">   998010109</v>
          </cell>
          <cell r="AC715" t="str">
            <v>BCH</v>
          </cell>
          <cell r="AD715" t="str">
            <v>015504</v>
          </cell>
          <cell r="AE715" t="str">
            <v>TML</v>
          </cell>
          <cell r="AF715" t="str">
            <v>12019</v>
          </cell>
          <cell r="AG715" t="str">
            <v>SRL</v>
          </cell>
          <cell r="AH715" t="str">
            <v>0350</v>
          </cell>
          <cell r="AI715" t="str">
            <v>DLV</v>
          </cell>
          <cell r="AJ715" t="str">
            <v>000</v>
          </cell>
          <cell r="AK715" t="str">
            <v>REL</v>
          </cell>
          <cell r="AL715" t="str">
            <v>000</v>
          </cell>
          <cell r="AM715" t="str">
            <v>LN#</v>
          </cell>
          <cell r="AO715" t="str">
            <v>UOI</v>
          </cell>
          <cell r="AP715" t="str">
            <v>EA</v>
          </cell>
          <cell r="AU715" t="str">
            <v>0</v>
          </cell>
          <cell r="AW715" t="str">
            <v>000</v>
          </cell>
          <cell r="AX715" t="str">
            <v>00</v>
          </cell>
          <cell r="AY715" t="str">
            <v>0</v>
          </cell>
          <cell r="AZ715" t="str">
            <v>FPL Fibernet</v>
          </cell>
        </row>
        <row r="716">
          <cell r="A716" t="str">
            <v>107100</v>
          </cell>
          <cell r="B716" t="str">
            <v>0368</v>
          </cell>
          <cell r="C716" t="str">
            <v>06200</v>
          </cell>
          <cell r="D716" t="str">
            <v>0FIBER</v>
          </cell>
          <cell r="E716" t="str">
            <v>368000</v>
          </cell>
          <cell r="F716" t="str">
            <v>0676</v>
          </cell>
          <cell r="G716" t="str">
            <v>12450</v>
          </cell>
          <cell r="H716" t="str">
            <v>A</v>
          </cell>
          <cell r="I716" t="str">
            <v>00000041</v>
          </cell>
          <cell r="J716">
            <v>65</v>
          </cell>
          <cell r="K716">
            <v>368</v>
          </cell>
          <cell r="L716">
            <v>6202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0676</v>
          </cell>
          <cell r="R716" t="str">
            <v>12450</v>
          </cell>
          <cell r="S716" t="str">
            <v>200212</v>
          </cell>
          <cell r="T716" t="str">
            <v>SA01</v>
          </cell>
          <cell r="U716">
            <v>-0.01</v>
          </cell>
          <cell r="V716" t="str">
            <v>LDB</v>
          </cell>
          <cell r="W716">
            <v>0</v>
          </cell>
          <cell r="Y716">
            <v>0</v>
          </cell>
          <cell r="Z716">
            <v>-1</v>
          </cell>
          <cell r="AA716" t="str">
            <v>MS#</v>
          </cell>
          <cell r="AB716" t="str">
            <v xml:space="preserve">   998010115</v>
          </cell>
          <cell r="AC716" t="str">
            <v>BCH</v>
          </cell>
          <cell r="AD716" t="str">
            <v>015504</v>
          </cell>
          <cell r="AE716" t="str">
            <v>TML</v>
          </cell>
          <cell r="AF716" t="str">
            <v>12019</v>
          </cell>
          <cell r="AG716" t="str">
            <v>SRL</v>
          </cell>
          <cell r="AH716" t="str">
            <v>0350</v>
          </cell>
          <cell r="AI716" t="str">
            <v>DLV</v>
          </cell>
          <cell r="AJ716" t="str">
            <v>000</v>
          </cell>
          <cell r="AK716" t="str">
            <v>REL</v>
          </cell>
          <cell r="AL716" t="str">
            <v>000</v>
          </cell>
          <cell r="AM716" t="str">
            <v>LN#</v>
          </cell>
          <cell r="AO716" t="str">
            <v>UOI</v>
          </cell>
          <cell r="AP716" t="str">
            <v>EA</v>
          </cell>
          <cell r="AU716" t="str">
            <v>0</v>
          </cell>
          <cell r="AW716" t="str">
            <v>000</v>
          </cell>
          <cell r="AX716" t="str">
            <v>00</v>
          </cell>
          <cell r="AY716" t="str">
            <v>0</v>
          </cell>
          <cell r="AZ716" t="str">
            <v>FPL Fibernet</v>
          </cell>
        </row>
        <row r="717">
          <cell r="A717" t="str">
            <v>107100</v>
          </cell>
          <cell r="B717" t="str">
            <v>0368</v>
          </cell>
          <cell r="C717" t="str">
            <v>06200</v>
          </cell>
          <cell r="D717" t="str">
            <v>0FIBER</v>
          </cell>
          <cell r="E717" t="str">
            <v>368000</v>
          </cell>
          <cell r="F717" t="str">
            <v>0676</v>
          </cell>
          <cell r="G717" t="str">
            <v>12450</v>
          </cell>
          <cell r="H717" t="str">
            <v>A</v>
          </cell>
          <cell r="I717" t="str">
            <v>00000041</v>
          </cell>
          <cell r="J717">
            <v>65</v>
          </cell>
          <cell r="K717">
            <v>368</v>
          </cell>
          <cell r="L717">
            <v>6202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 t="str">
            <v>0676</v>
          </cell>
          <cell r="R717" t="str">
            <v>12450</v>
          </cell>
          <cell r="S717" t="str">
            <v>200212</v>
          </cell>
          <cell r="T717" t="str">
            <v>SA01</v>
          </cell>
          <cell r="U717">
            <v>-0.01</v>
          </cell>
          <cell r="V717" t="str">
            <v>LDB</v>
          </cell>
          <cell r="W717">
            <v>0</v>
          </cell>
          <cell r="Y717">
            <v>0</v>
          </cell>
          <cell r="Z717">
            <v>-1</v>
          </cell>
          <cell r="AA717" t="str">
            <v>MS#</v>
          </cell>
          <cell r="AB717" t="str">
            <v xml:space="preserve">   998010129</v>
          </cell>
          <cell r="AC717" t="str">
            <v>BCH</v>
          </cell>
          <cell r="AD717" t="str">
            <v>015504</v>
          </cell>
          <cell r="AE717" t="str">
            <v>TML</v>
          </cell>
          <cell r="AF717" t="str">
            <v>12019</v>
          </cell>
          <cell r="AG717" t="str">
            <v>SRL</v>
          </cell>
          <cell r="AH717" t="str">
            <v>0350</v>
          </cell>
          <cell r="AI717" t="str">
            <v>DLV</v>
          </cell>
          <cell r="AJ717" t="str">
            <v>000</v>
          </cell>
          <cell r="AK717" t="str">
            <v>REL</v>
          </cell>
          <cell r="AL717" t="str">
            <v>000</v>
          </cell>
          <cell r="AM717" t="str">
            <v>LN#</v>
          </cell>
          <cell r="AO717" t="str">
            <v>UOI</v>
          </cell>
          <cell r="AP717" t="str">
            <v>EA</v>
          </cell>
          <cell r="AU717" t="str">
            <v>0</v>
          </cell>
          <cell r="AW717" t="str">
            <v>000</v>
          </cell>
          <cell r="AX717" t="str">
            <v>00</v>
          </cell>
          <cell r="AY717" t="str">
            <v>0</v>
          </cell>
          <cell r="AZ717" t="str">
            <v>FPL Fibernet</v>
          </cell>
        </row>
        <row r="718">
          <cell r="A718" t="str">
            <v>107100</v>
          </cell>
          <cell r="B718" t="str">
            <v>0368</v>
          </cell>
          <cell r="C718" t="str">
            <v>06200</v>
          </cell>
          <cell r="D718" t="str">
            <v>0FIBER</v>
          </cell>
          <cell r="E718" t="str">
            <v>368000</v>
          </cell>
          <cell r="F718" t="str">
            <v>0676</v>
          </cell>
          <cell r="G718" t="str">
            <v>12450</v>
          </cell>
          <cell r="H718" t="str">
            <v>A</v>
          </cell>
          <cell r="I718" t="str">
            <v>00000041</v>
          </cell>
          <cell r="J718">
            <v>65</v>
          </cell>
          <cell r="K718">
            <v>368</v>
          </cell>
          <cell r="L718">
            <v>6202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0676</v>
          </cell>
          <cell r="R718" t="str">
            <v>12450</v>
          </cell>
          <cell r="S718" t="str">
            <v>200212</v>
          </cell>
          <cell r="T718" t="str">
            <v>SA01</v>
          </cell>
          <cell r="U718">
            <v>-0.01</v>
          </cell>
          <cell r="V718" t="str">
            <v>LDB</v>
          </cell>
          <cell r="W718">
            <v>0</v>
          </cell>
          <cell r="Y718">
            <v>0</v>
          </cell>
          <cell r="Z718">
            <v>-1</v>
          </cell>
          <cell r="AA718" t="str">
            <v>MS#</v>
          </cell>
          <cell r="AB718" t="str">
            <v xml:space="preserve">   998010129</v>
          </cell>
          <cell r="AC718" t="str">
            <v>BCH</v>
          </cell>
          <cell r="AD718" t="str">
            <v>015504</v>
          </cell>
          <cell r="AE718" t="str">
            <v>TML</v>
          </cell>
          <cell r="AF718" t="str">
            <v>12019</v>
          </cell>
          <cell r="AG718" t="str">
            <v>SRL</v>
          </cell>
          <cell r="AH718" t="str">
            <v>0350</v>
          </cell>
          <cell r="AI718" t="str">
            <v>DLV</v>
          </cell>
          <cell r="AJ718" t="str">
            <v>000</v>
          </cell>
          <cell r="AK718" t="str">
            <v>REL</v>
          </cell>
          <cell r="AL718" t="str">
            <v>000</v>
          </cell>
          <cell r="AM718" t="str">
            <v>LN#</v>
          </cell>
          <cell r="AO718" t="str">
            <v>UOI</v>
          </cell>
          <cell r="AP718" t="str">
            <v>EA</v>
          </cell>
          <cell r="AU718" t="str">
            <v>0</v>
          </cell>
          <cell r="AW718" t="str">
            <v>000</v>
          </cell>
          <cell r="AX718" t="str">
            <v>00</v>
          </cell>
          <cell r="AY718" t="str">
            <v>0</v>
          </cell>
          <cell r="AZ718" t="str">
            <v>FPL Fibernet</v>
          </cell>
        </row>
        <row r="719">
          <cell r="A719" t="str">
            <v>107100</v>
          </cell>
          <cell r="B719" t="str">
            <v>0368</v>
          </cell>
          <cell r="C719" t="str">
            <v>06200</v>
          </cell>
          <cell r="D719" t="str">
            <v>0FIBER</v>
          </cell>
          <cell r="E719" t="str">
            <v>368000</v>
          </cell>
          <cell r="F719" t="str">
            <v>0676</v>
          </cell>
          <cell r="G719" t="str">
            <v>12450</v>
          </cell>
          <cell r="H719" t="str">
            <v>A</v>
          </cell>
          <cell r="I719" t="str">
            <v>00000041</v>
          </cell>
          <cell r="J719">
            <v>65</v>
          </cell>
          <cell r="K719">
            <v>368</v>
          </cell>
          <cell r="L719">
            <v>6202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 t="str">
            <v>0676</v>
          </cell>
          <cell r="R719" t="str">
            <v>12450</v>
          </cell>
          <cell r="S719" t="str">
            <v>200212</v>
          </cell>
          <cell r="T719" t="str">
            <v>SA01</v>
          </cell>
          <cell r="U719">
            <v>-0.01</v>
          </cell>
          <cell r="V719" t="str">
            <v>LDB</v>
          </cell>
          <cell r="W719">
            <v>0</v>
          </cell>
          <cell r="Y719">
            <v>0</v>
          </cell>
          <cell r="Z719">
            <v>-1</v>
          </cell>
          <cell r="AA719" t="str">
            <v>MS#</v>
          </cell>
          <cell r="AB719" t="str">
            <v xml:space="preserve">   998010146</v>
          </cell>
          <cell r="AC719" t="str">
            <v>BCH</v>
          </cell>
          <cell r="AD719" t="str">
            <v>015504</v>
          </cell>
          <cell r="AE719" t="str">
            <v>TML</v>
          </cell>
          <cell r="AF719" t="str">
            <v>12019</v>
          </cell>
          <cell r="AG719" t="str">
            <v>SRL</v>
          </cell>
          <cell r="AH719" t="str">
            <v>0350</v>
          </cell>
          <cell r="AI719" t="str">
            <v>DLV</v>
          </cell>
          <cell r="AJ719" t="str">
            <v>000</v>
          </cell>
          <cell r="AK719" t="str">
            <v>REL</v>
          </cell>
          <cell r="AL719" t="str">
            <v>000</v>
          </cell>
          <cell r="AM719" t="str">
            <v>LN#</v>
          </cell>
          <cell r="AO719" t="str">
            <v>UOI</v>
          </cell>
          <cell r="AP719" t="str">
            <v>EA</v>
          </cell>
          <cell r="AU719" t="str">
            <v>0</v>
          </cell>
          <cell r="AW719" t="str">
            <v>000</v>
          </cell>
          <cell r="AX719" t="str">
            <v>00</v>
          </cell>
          <cell r="AY719" t="str">
            <v>0</v>
          </cell>
          <cell r="AZ719" t="str">
            <v>FPL Fibernet</v>
          </cell>
        </row>
        <row r="720">
          <cell r="A720" t="str">
            <v>107100</v>
          </cell>
          <cell r="B720" t="str">
            <v>0368</v>
          </cell>
          <cell r="C720" t="str">
            <v>06200</v>
          </cell>
          <cell r="D720" t="str">
            <v>0FIBER</v>
          </cell>
          <cell r="E720" t="str">
            <v>368000</v>
          </cell>
          <cell r="F720" t="str">
            <v>0676</v>
          </cell>
          <cell r="G720" t="str">
            <v>12450</v>
          </cell>
          <cell r="H720" t="str">
            <v>A</v>
          </cell>
          <cell r="I720" t="str">
            <v>00000041</v>
          </cell>
          <cell r="J720">
            <v>65</v>
          </cell>
          <cell r="K720">
            <v>368</v>
          </cell>
          <cell r="L720">
            <v>6202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 t="str">
            <v>0676</v>
          </cell>
          <cell r="R720" t="str">
            <v>12450</v>
          </cell>
          <cell r="S720" t="str">
            <v>200212</v>
          </cell>
          <cell r="T720" t="str">
            <v>SA01</v>
          </cell>
          <cell r="U720">
            <v>-0.01</v>
          </cell>
          <cell r="V720" t="str">
            <v>LDB</v>
          </cell>
          <cell r="W720">
            <v>0</v>
          </cell>
          <cell r="Y720">
            <v>0</v>
          </cell>
          <cell r="Z720">
            <v>-1</v>
          </cell>
          <cell r="AA720" t="str">
            <v>MS#</v>
          </cell>
          <cell r="AB720" t="str">
            <v xml:space="preserve">   998010147</v>
          </cell>
          <cell r="AC720" t="str">
            <v>BCH</v>
          </cell>
          <cell r="AD720" t="str">
            <v>015504</v>
          </cell>
          <cell r="AE720" t="str">
            <v>TML</v>
          </cell>
          <cell r="AF720" t="str">
            <v>12019</v>
          </cell>
          <cell r="AG720" t="str">
            <v>SRL</v>
          </cell>
          <cell r="AH720" t="str">
            <v>0350</v>
          </cell>
          <cell r="AI720" t="str">
            <v>DLV</v>
          </cell>
          <cell r="AJ720" t="str">
            <v>000</v>
          </cell>
          <cell r="AK720" t="str">
            <v>REL</v>
          </cell>
          <cell r="AL720" t="str">
            <v>000</v>
          </cell>
          <cell r="AM720" t="str">
            <v>LN#</v>
          </cell>
          <cell r="AO720" t="str">
            <v>UOI</v>
          </cell>
          <cell r="AP720" t="str">
            <v>EA</v>
          </cell>
          <cell r="AU720" t="str">
            <v>0</v>
          </cell>
          <cell r="AW720" t="str">
            <v>000</v>
          </cell>
          <cell r="AX720" t="str">
            <v>00</v>
          </cell>
          <cell r="AY720" t="str">
            <v>0</v>
          </cell>
          <cell r="AZ720" t="str">
            <v>FPL Fibernet</v>
          </cell>
        </row>
        <row r="721">
          <cell r="A721" t="str">
            <v>107100</v>
          </cell>
          <cell r="B721" t="str">
            <v>0368</v>
          </cell>
          <cell r="C721" t="str">
            <v>06200</v>
          </cell>
          <cell r="D721" t="str">
            <v>0FIBER</v>
          </cell>
          <cell r="E721" t="str">
            <v>368000</v>
          </cell>
          <cell r="F721" t="str">
            <v>0676</v>
          </cell>
          <cell r="G721" t="str">
            <v>12450</v>
          </cell>
          <cell r="H721" t="str">
            <v>A</v>
          </cell>
          <cell r="I721" t="str">
            <v>00000041</v>
          </cell>
          <cell r="J721">
            <v>65</v>
          </cell>
          <cell r="K721">
            <v>368</v>
          </cell>
          <cell r="L721">
            <v>6202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 t="str">
            <v>0676</v>
          </cell>
          <cell r="R721" t="str">
            <v>12450</v>
          </cell>
          <cell r="S721" t="str">
            <v>200212</v>
          </cell>
          <cell r="T721" t="str">
            <v>SA01</v>
          </cell>
          <cell r="U721">
            <v>-0.01</v>
          </cell>
          <cell r="V721" t="str">
            <v>LDB</v>
          </cell>
          <cell r="W721">
            <v>0</v>
          </cell>
          <cell r="Y721">
            <v>0</v>
          </cell>
          <cell r="Z721">
            <v>-1</v>
          </cell>
          <cell r="AA721" t="str">
            <v>MS#</v>
          </cell>
          <cell r="AB721" t="str">
            <v xml:space="preserve">   998010148</v>
          </cell>
          <cell r="AC721" t="str">
            <v>BCH</v>
          </cell>
          <cell r="AD721" t="str">
            <v>015504</v>
          </cell>
          <cell r="AE721" t="str">
            <v>TML</v>
          </cell>
          <cell r="AF721" t="str">
            <v>12019</v>
          </cell>
          <cell r="AG721" t="str">
            <v>SRL</v>
          </cell>
          <cell r="AH721" t="str">
            <v>0350</v>
          </cell>
          <cell r="AI721" t="str">
            <v>DLV</v>
          </cell>
          <cell r="AJ721" t="str">
            <v>000</v>
          </cell>
          <cell r="AK721" t="str">
            <v>REL</v>
          </cell>
          <cell r="AL721" t="str">
            <v>000</v>
          </cell>
          <cell r="AM721" t="str">
            <v>LN#</v>
          </cell>
          <cell r="AO721" t="str">
            <v>UOI</v>
          </cell>
          <cell r="AP721" t="str">
            <v>EA</v>
          </cell>
          <cell r="AU721" t="str">
            <v>0</v>
          </cell>
          <cell r="AW721" t="str">
            <v>000</v>
          </cell>
          <cell r="AX721" t="str">
            <v>00</v>
          </cell>
          <cell r="AY721" t="str">
            <v>0</v>
          </cell>
          <cell r="AZ721" t="str">
            <v>FPL Fibernet</v>
          </cell>
        </row>
        <row r="722">
          <cell r="A722" t="str">
            <v>107100</v>
          </cell>
          <cell r="B722" t="str">
            <v>0368</v>
          </cell>
          <cell r="C722" t="str">
            <v>06200</v>
          </cell>
          <cell r="D722" t="str">
            <v>0FIBER</v>
          </cell>
          <cell r="E722" t="str">
            <v>368000</v>
          </cell>
          <cell r="F722" t="str">
            <v>0676</v>
          </cell>
          <cell r="G722" t="str">
            <v>12450</v>
          </cell>
          <cell r="H722" t="str">
            <v>A</v>
          </cell>
          <cell r="I722" t="str">
            <v>00000041</v>
          </cell>
          <cell r="J722">
            <v>65</v>
          </cell>
          <cell r="K722">
            <v>368</v>
          </cell>
          <cell r="L722">
            <v>6202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 t="str">
            <v>0676</v>
          </cell>
          <cell r="R722" t="str">
            <v>12450</v>
          </cell>
          <cell r="S722" t="str">
            <v>200212</v>
          </cell>
          <cell r="T722" t="str">
            <v>SA01</v>
          </cell>
          <cell r="U722">
            <v>-0.01</v>
          </cell>
          <cell r="V722" t="str">
            <v>LDB</v>
          </cell>
          <cell r="W722">
            <v>0</v>
          </cell>
          <cell r="Y722">
            <v>0</v>
          </cell>
          <cell r="Z722">
            <v>-1</v>
          </cell>
          <cell r="AA722" t="str">
            <v>MS#</v>
          </cell>
          <cell r="AB722" t="str">
            <v xml:space="preserve">   998010149</v>
          </cell>
          <cell r="AC722" t="str">
            <v>BCH</v>
          </cell>
          <cell r="AD722" t="str">
            <v>015504</v>
          </cell>
          <cell r="AE722" t="str">
            <v>TML</v>
          </cell>
          <cell r="AF722" t="str">
            <v>12019</v>
          </cell>
          <cell r="AG722" t="str">
            <v>SRL</v>
          </cell>
          <cell r="AH722" t="str">
            <v>0350</v>
          </cell>
          <cell r="AI722" t="str">
            <v>DLV</v>
          </cell>
          <cell r="AJ722" t="str">
            <v>000</v>
          </cell>
          <cell r="AK722" t="str">
            <v>REL</v>
          </cell>
          <cell r="AL722" t="str">
            <v>000</v>
          </cell>
          <cell r="AM722" t="str">
            <v>LN#</v>
          </cell>
          <cell r="AO722" t="str">
            <v>UOI</v>
          </cell>
          <cell r="AP722" t="str">
            <v>EA</v>
          </cell>
          <cell r="AU722" t="str">
            <v>0</v>
          </cell>
          <cell r="AW722" t="str">
            <v>000</v>
          </cell>
          <cell r="AX722" t="str">
            <v>00</v>
          </cell>
          <cell r="AY722" t="str">
            <v>0</v>
          </cell>
          <cell r="AZ722" t="str">
            <v>FPL Fibernet</v>
          </cell>
        </row>
        <row r="723">
          <cell r="A723" t="str">
            <v>107100</v>
          </cell>
          <cell r="B723" t="str">
            <v>0368</v>
          </cell>
          <cell r="C723" t="str">
            <v>06200</v>
          </cell>
          <cell r="D723" t="str">
            <v>0FIBER</v>
          </cell>
          <cell r="E723" t="str">
            <v>368000</v>
          </cell>
          <cell r="F723" t="str">
            <v>0676</v>
          </cell>
          <cell r="G723" t="str">
            <v>12450</v>
          </cell>
          <cell r="H723" t="str">
            <v>A</v>
          </cell>
          <cell r="I723" t="str">
            <v>00000041</v>
          </cell>
          <cell r="J723">
            <v>65</v>
          </cell>
          <cell r="K723">
            <v>368</v>
          </cell>
          <cell r="L723">
            <v>6202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 t="str">
            <v>0676</v>
          </cell>
          <cell r="R723" t="str">
            <v>12450</v>
          </cell>
          <cell r="S723" t="str">
            <v>200212</v>
          </cell>
          <cell r="T723" t="str">
            <v>SA01</v>
          </cell>
          <cell r="U723">
            <v>-0.01</v>
          </cell>
          <cell r="V723" t="str">
            <v>LDB</v>
          </cell>
          <cell r="W723">
            <v>0</v>
          </cell>
          <cell r="Y723">
            <v>0</v>
          </cell>
          <cell r="Z723">
            <v>-1</v>
          </cell>
          <cell r="AA723" t="str">
            <v>MS#</v>
          </cell>
          <cell r="AB723" t="str">
            <v xml:space="preserve">   998010150</v>
          </cell>
          <cell r="AC723" t="str">
            <v>BCH</v>
          </cell>
          <cell r="AD723" t="str">
            <v>015504</v>
          </cell>
          <cell r="AE723" t="str">
            <v>TML</v>
          </cell>
          <cell r="AF723" t="str">
            <v>12019</v>
          </cell>
          <cell r="AG723" t="str">
            <v>SRL</v>
          </cell>
          <cell r="AH723" t="str">
            <v>0350</v>
          </cell>
          <cell r="AI723" t="str">
            <v>DLV</v>
          </cell>
          <cell r="AJ723" t="str">
            <v>000</v>
          </cell>
          <cell r="AK723" t="str">
            <v>REL</v>
          </cell>
          <cell r="AL723" t="str">
            <v>000</v>
          </cell>
          <cell r="AM723" t="str">
            <v>LN#</v>
          </cell>
          <cell r="AO723" t="str">
            <v>UOI</v>
          </cell>
          <cell r="AP723" t="str">
            <v>EA</v>
          </cell>
          <cell r="AU723" t="str">
            <v>0</v>
          </cell>
          <cell r="AW723" t="str">
            <v>000</v>
          </cell>
          <cell r="AX723" t="str">
            <v>00</v>
          </cell>
          <cell r="AY723" t="str">
            <v>0</v>
          </cell>
          <cell r="AZ723" t="str">
            <v>FPL Fibernet</v>
          </cell>
        </row>
        <row r="724">
          <cell r="A724" t="str">
            <v>107100</v>
          </cell>
          <cell r="B724" t="str">
            <v>0368</v>
          </cell>
          <cell r="C724" t="str">
            <v>06200</v>
          </cell>
          <cell r="D724" t="str">
            <v>0FIBER</v>
          </cell>
          <cell r="E724" t="str">
            <v>368000</v>
          </cell>
          <cell r="F724" t="str">
            <v>0676</v>
          </cell>
          <cell r="G724" t="str">
            <v>12450</v>
          </cell>
          <cell r="H724" t="str">
            <v>A</v>
          </cell>
          <cell r="I724" t="str">
            <v>00000041</v>
          </cell>
          <cell r="J724">
            <v>65</v>
          </cell>
          <cell r="K724">
            <v>368</v>
          </cell>
          <cell r="L724">
            <v>6202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 t="str">
            <v>0676</v>
          </cell>
          <cell r="R724" t="str">
            <v>12450</v>
          </cell>
          <cell r="S724" t="str">
            <v>200212</v>
          </cell>
          <cell r="T724" t="str">
            <v>SA01</v>
          </cell>
          <cell r="U724">
            <v>-0.01</v>
          </cell>
          <cell r="V724" t="str">
            <v>LDB</v>
          </cell>
          <cell r="W724">
            <v>0</v>
          </cell>
          <cell r="Y724">
            <v>0</v>
          </cell>
          <cell r="Z724">
            <v>-1</v>
          </cell>
          <cell r="AA724" t="str">
            <v>MS#</v>
          </cell>
          <cell r="AB724" t="str">
            <v xml:space="preserve">   998010151</v>
          </cell>
          <cell r="AC724" t="str">
            <v>BCH</v>
          </cell>
          <cell r="AD724" t="str">
            <v>015504</v>
          </cell>
          <cell r="AE724" t="str">
            <v>TML</v>
          </cell>
          <cell r="AF724" t="str">
            <v>12019</v>
          </cell>
          <cell r="AG724" t="str">
            <v>SRL</v>
          </cell>
          <cell r="AH724" t="str">
            <v>0350</v>
          </cell>
          <cell r="AI724" t="str">
            <v>DLV</v>
          </cell>
          <cell r="AJ724" t="str">
            <v>000</v>
          </cell>
          <cell r="AK724" t="str">
            <v>REL</v>
          </cell>
          <cell r="AL724" t="str">
            <v>000</v>
          </cell>
          <cell r="AM724" t="str">
            <v>LN#</v>
          </cell>
          <cell r="AO724" t="str">
            <v>UOI</v>
          </cell>
          <cell r="AP724" t="str">
            <v>EA</v>
          </cell>
          <cell r="AU724" t="str">
            <v>0</v>
          </cell>
          <cell r="AW724" t="str">
            <v>000</v>
          </cell>
          <cell r="AX724" t="str">
            <v>00</v>
          </cell>
          <cell r="AY724" t="str">
            <v>0</v>
          </cell>
          <cell r="AZ724" t="str">
            <v>FPL Fibernet</v>
          </cell>
        </row>
        <row r="725">
          <cell r="A725" t="str">
            <v>107100</v>
          </cell>
          <cell r="B725" t="str">
            <v>0368</v>
          </cell>
          <cell r="C725" t="str">
            <v>06200</v>
          </cell>
          <cell r="D725" t="str">
            <v>0FIBER</v>
          </cell>
          <cell r="E725" t="str">
            <v>368000</v>
          </cell>
          <cell r="F725" t="str">
            <v>0676</v>
          </cell>
          <cell r="G725" t="str">
            <v>12450</v>
          </cell>
          <cell r="H725" t="str">
            <v>A</v>
          </cell>
          <cell r="I725" t="str">
            <v>00000041</v>
          </cell>
          <cell r="J725">
            <v>65</v>
          </cell>
          <cell r="K725">
            <v>368</v>
          </cell>
          <cell r="L725">
            <v>6202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 t="str">
            <v>0676</v>
          </cell>
          <cell r="R725" t="str">
            <v>12450</v>
          </cell>
          <cell r="S725" t="str">
            <v>200212</v>
          </cell>
          <cell r="T725" t="str">
            <v>SA01</v>
          </cell>
          <cell r="U725">
            <v>-0.01</v>
          </cell>
          <cell r="V725" t="str">
            <v>LDB</v>
          </cell>
          <cell r="W725">
            <v>0</v>
          </cell>
          <cell r="Y725">
            <v>0</v>
          </cell>
          <cell r="Z725">
            <v>-1</v>
          </cell>
          <cell r="AA725" t="str">
            <v>MS#</v>
          </cell>
          <cell r="AB725" t="str">
            <v xml:space="preserve">   998010152</v>
          </cell>
          <cell r="AC725" t="str">
            <v>BCH</v>
          </cell>
          <cell r="AD725" t="str">
            <v>015504</v>
          </cell>
          <cell r="AE725" t="str">
            <v>TML</v>
          </cell>
          <cell r="AF725" t="str">
            <v>12019</v>
          </cell>
          <cell r="AG725" t="str">
            <v>SRL</v>
          </cell>
          <cell r="AH725" t="str">
            <v>0350</v>
          </cell>
          <cell r="AI725" t="str">
            <v>DLV</v>
          </cell>
          <cell r="AJ725" t="str">
            <v>000</v>
          </cell>
          <cell r="AK725" t="str">
            <v>REL</v>
          </cell>
          <cell r="AL725" t="str">
            <v>000</v>
          </cell>
          <cell r="AM725" t="str">
            <v>LN#</v>
          </cell>
          <cell r="AO725" t="str">
            <v>UOI</v>
          </cell>
          <cell r="AP725" t="str">
            <v>EA</v>
          </cell>
          <cell r="AU725" t="str">
            <v>0</v>
          </cell>
          <cell r="AW725" t="str">
            <v>000</v>
          </cell>
          <cell r="AX725" t="str">
            <v>00</v>
          </cell>
          <cell r="AY725" t="str">
            <v>0</v>
          </cell>
          <cell r="AZ725" t="str">
            <v>FPL Fibernet</v>
          </cell>
        </row>
        <row r="726">
          <cell r="A726" t="str">
            <v>107100</v>
          </cell>
          <cell r="B726" t="str">
            <v>0368</v>
          </cell>
          <cell r="C726" t="str">
            <v>06200</v>
          </cell>
          <cell r="D726" t="str">
            <v>0FIBER</v>
          </cell>
          <cell r="E726" t="str">
            <v>368000</v>
          </cell>
          <cell r="F726" t="str">
            <v>0676</v>
          </cell>
          <cell r="G726" t="str">
            <v>12450</v>
          </cell>
          <cell r="H726" t="str">
            <v>A</v>
          </cell>
          <cell r="I726" t="str">
            <v>00000041</v>
          </cell>
          <cell r="J726">
            <v>65</v>
          </cell>
          <cell r="K726">
            <v>368</v>
          </cell>
          <cell r="L726">
            <v>6202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 t="str">
            <v>0676</v>
          </cell>
          <cell r="R726" t="str">
            <v>12450</v>
          </cell>
          <cell r="S726" t="str">
            <v>200212</v>
          </cell>
          <cell r="T726" t="str">
            <v>SA01</v>
          </cell>
          <cell r="U726">
            <v>-0.01</v>
          </cell>
          <cell r="V726" t="str">
            <v>LDB</v>
          </cell>
          <cell r="W726">
            <v>0</v>
          </cell>
          <cell r="Y726">
            <v>0</v>
          </cell>
          <cell r="Z726">
            <v>-1</v>
          </cell>
          <cell r="AA726" t="str">
            <v>MS#</v>
          </cell>
          <cell r="AB726" t="str">
            <v xml:space="preserve">   998010152</v>
          </cell>
          <cell r="AC726" t="str">
            <v>BCH</v>
          </cell>
          <cell r="AD726" t="str">
            <v>015504</v>
          </cell>
          <cell r="AE726" t="str">
            <v>TML</v>
          </cell>
          <cell r="AF726" t="str">
            <v>12019</v>
          </cell>
          <cell r="AG726" t="str">
            <v>SRL</v>
          </cell>
          <cell r="AH726" t="str">
            <v>0350</v>
          </cell>
          <cell r="AI726" t="str">
            <v>DLV</v>
          </cell>
          <cell r="AJ726" t="str">
            <v>000</v>
          </cell>
          <cell r="AK726" t="str">
            <v>REL</v>
          </cell>
          <cell r="AL726" t="str">
            <v>000</v>
          </cell>
          <cell r="AM726" t="str">
            <v>LN#</v>
          </cell>
          <cell r="AO726" t="str">
            <v>UOI</v>
          </cell>
          <cell r="AP726" t="str">
            <v>EA</v>
          </cell>
          <cell r="AU726" t="str">
            <v>0</v>
          </cell>
          <cell r="AW726" t="str">
            <v>000</v>
          </cell>
          <cell r="AX726" t="str">
            <v>00</v>
          </cell>
          <cell r="AY726" t="str">
            <v>0</v>
          </cell>
          <cell r="AZ726" t="str">
            <v>FPL Fibernet</v>
          </cell>
        </row>
        <row r="727">
          <cell r="A727" t="str">
            <v>107100</v>
          </cell>
          <cell r="B727" t="str">
            <v>0368</v>
          </cell>
          <cell r="C727" t="str">
            <v>06200</v>
          </cell>
          <cell r="D727" t="str">
            <v>0FIBER</v>
          </cell>
          <cell r="E727" t="str">
            <v>368000</v>
          </cell>
          <cell r="F727" t="str">
            <v>0676</v>
          </cell>
          <cell r="G727" t="str">
            <v>12450</v>
          </cell>
          <cell r="H727" t="str">
            <v>A</v>
          </cell>
          <cell r="I727" t="str">
            <v>00000041</v>
          </cell>
          <cell r="J727">
            <v>65</v>
          </cell>
          <cell r="K727">
            <v>368</v>
          </cell>
          <cell r="L727">
            <v>6202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 t="str">
            <v>0676</v>
          </cell>
          <cell r="R727" t="str">
            <v>12450</v>
          </cell>
          <cell r="S727" t="str">
            <v>200212</v>
          </cell>
          <cell r="T727" t="str">
            <v>SA01</v>
          </cell>
          <cell r="U727">
            <v>-0.01</v>
          </cell>
          <cell r="V727" t="str">
            <v>LDB</v>
          </cell>
          <cell r="W727">
            <v>0</v>
          </cell>
          <cell r="Y727">
            <v>0</v>
          </cell>
          <cell r="Z727">
            <v>-1</v>
          </cell>
          <cell r="AA727" t="str">
            <v>MS#</v>
          </cell>
          <cell r="AB727" t="str">
            <v xml:space="preserve">   998010154</v>
          </cell>
          <cell r="AC727" t="str">
            <v>BCH</v>
          </cell>
          <cell r="AD727" t="str">
            <v>015504</v>
          </cell>
          <cell r="AE727" t="str">
            <v>TML</v>
          </cell>
          <cell r="AF727" t="str">
            <v>12019</v>
          </cell>
          <cell r="AG727" t="str">
            <v>SRL</v>
          </cell>
          <cell r="AH727" t="str">
            <v>0350</v>
          </cell>
          <cell r="AI727" t="str">
            <v>DLV</v>
          </cell>
          <cell r="AJ727" t="str">
            <v>000</v>
          </cell>
          <cell r="AK727" t="str">
            <v>REL</v>
          </cell>
          <cell r="AL727" t="str">
            <v>000</v>
          </cell>
          <cell r="AM727" t="str">
            <v>LN#</v>
          </cell>
          <cell r="AO727" t="str">
            <v>UOI</v>
          </cell>
          <cell r="AP727" t="str">
            <v>EA</v>
          </cell>
          <cell r="AU727" t="str">
            <v>0</v>
          </cell>
          <cell r="AW727" t="str">
            <v>000</v>
          </cell>
          <cell r="AX727" t="str">
            <v>00</v>
          </cell>
          <cell r="AY727" t="str">
            <v>0</v>
          </cell>
          <cell r="AZ727" t="str">
            <v>FPL Fibernet</v>
          </cell>
        </row>
        <row r="728">
          <cell r="A728" t="str">
            <v>107100</v>
          </cell>
          <cell r="B728" t="str">
            <v>0368</v>
          </cell>
          <cell r="C728" t="str">
            <v>06200</v>
          </cell>
          <cell r="D728" t="str">
            <v>0FIBER</v>
          </cell>
          <cell r="E728" t="str">
            <v>368000</v>
          </cell>
          <cell r="F728" t="str">
            <v>0676</v>
          </cell>
          <cell r="G728" t="str">
            <v>12450</v>
          </cell>
          <cell r="H728" t="str">
            <v>A</v>
          </cell>
          <cell r="I728" t="str">
            <v>00000041</v>
          </cell>
          <cell r="J728">
            <v>65</v>
          </cell>
          <cell r="K728">
            <v>368</v>
          </cell>
          <cell r="L728">
            <v>6202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 t="str">
            <v>0676</v>
          </cell>
          <cell r="R728" t="str">
            <v>12450</v>
          </cell>
          <cell r="S728" t="str">
            <v>200212</v>
          </cell>
          <cell r="T728" t="str">
            <v>SA01</v>
          </cell>
          <cell r="U728">
            <v>-0.01</v>
          </cell>
          <cell r="V728" t="str">
            <v>LDB</v>
          </cell>
          <cell r="W728">
            <v>0</v>
          </cell>
          <cell r="Y728">
            <v>0</v>
          </cell>
          <cell r="Z728">
            <v>-1</v>
          </cell>
          <cell r="AA728" t="str">
            <v>MS#</v>
          </cell>
          <cell r="AB728" t="str">
            <v xml:space="preserve">   998010154</v>
          </cell>
          <cell r="AC728" t="str">
            <v>BCH</v>
          </cell>
          <cell r="AD728" t="str">
            <v>015504</v>
          </cell>
          <cell r="AE728" t="str">
            <v>TML</v>
          </cell>
          <cell r="AF728" t="str">
            <v>12019</v>
          </cell>
          <cell r="AG728" t="str">
            <v>SRL</v>
          </cell>
          <cell r="AH728" t="str">
            <v>0350</v>
          </cell>
          <cell r="AI728" t="str">
            <v>DLV</v>
          </cell>
          <cell r="AJ728" t="str">
            <v>000</v>
          </cell>
          <cell r="AK728" t="str">
            <v>REL</v>
          </cell>
          <cell r="AL728" t="str">
            <v>000</v>
          </cell>
          <cell r="AM728" t="str">
            <v>LN#</v>
          </cell>
          <cell r="AO728" t="str">
            <v>UOI</v>
          </cell>
          <cell r="AP728" t="str">
            <v>EA</v>
          </cell>
          <cell r="AU728" t="str">
            <v>0</v>
          </cell>
          <cell r="AW728" t="str">
            <v>000</v>
          </cell>
          <cell r="AX728" t="str">
            <v>00</v>
          </cell>
          <cell r="AY728" t="str">
            <v>0</v>
          </cell>
          <cell r="AZ728" t="str">
            <v>FPL Fibernet</v>
          </cell>
        </row>
        <row r="729">
          <cell r="A729" t="str">
            <v>107100</v>
          </cell>
          <cell r="B729" t="str">
            <v>0368</v>
          </cell>
          <cell r="C729" t="str">
            <v>06200</v>
          </cell>
          <cell r="D729" t="str">
            <v>0FIBER</v>
          </cell>
          <cell r="E729" t="str">
            <v>368000</v>
          </cell>
          <cell r="F729" t="str">
            <v>0676</v>
          </cell>
          <cell r="G729" t="str">
            <v>12450</v>
          </cell>
          <cell r="H729" t="str">
            <v>A</v>
          </cell>
          <cell r="I729" t="str">
            <v>00000041</v>
          </cell>
          <cell r="J729">
            <v>65</v>
          </cell>
          <cell r="K729">
            <v>368</v>
          </cell>
          <cell r="L729">
            <v>6202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0676</v>
          </cell>
          <cell r="R729" t="str">
            <v>12450</v>
          </cell>
          <cell r="S729" t="str">
            <v>200212</v>
          </cell>
          <cell r="T729" t="str">
            <v>SA01</v>
          </cell>
          <cell r="U729">
            <v>-0.01</v>
          </cell>
          <cell r="V729" t="str">
            <v>LDB</v>
          </cell>
          <cell r="W729">
            <v>0</v>
          </cell>
          <cell r="Y729">
            <v>0</v>
          </cell>
          <cell r="Z729">
            <v>-1</v>
          </cell>
          <cell r="AA729" t="str">
            <v>MS#</v>
          </cell>
          <cell r="AB729" t="str">
            <v xml:space="preserve">   998010155</v>
          </cell>
          <cell r="AC729" t="str">
            <v>BCH</v>
          </cell>
          <cell r="AD729" t="str">
            <v>012885</v>
          </cell>
          <cell r="AE729" t="str">
            <v>TML</v>
          </cell>
          <cell r="AF729" t="str">
            <v>12020</v>
          </cell>
          <cell r="AG729" t="str">
            <v>SRL</v>
          </cell>
          <cell r="AH729" t="str">
            <v>0350</v>
          </cell>
          <cell r="AI729" t="str">
            <v>DLV</v>
          </cell>
          <cell r="AJ729" t="str">
            <v>000</v>
          </cell>
          <cell r="AK729" t="str">
            <v>REL</v>
          </cell>
          <cell r="AL729" t="str">
            <v>000</v>
          </cell>
          <cell r="AM729" t="str">
            <v>LN#</v>
          </cell>
          <cell r="AO729" t="str">
            <v>UOI</v>
          </cell>
          <cell r="AP729" t="str">
            <v>EA</v>
          </cell>
          <cell r="AU729" t="str">
            <v>0</v>
          </cell>
          <cell r="AW729" t="str">
            <v>000</v>
          </cell>
          <cell r="AX729" t="str">
            <v>00</v>
          </cell>
          <cell r="AY729" t="str">
            <v>0</v>
          </cell>
          <cell r="AZ729" t="str">
            <v>FPL Fibernet</v>
          </cell>
        </row>
        <row r="730">
          <cell r="A730" t="str">
            <v>107100</v>
          </cell>
          <cell r="B730" t="str">
            <v>0368</v>
          </cell>
          <cell r="C730" t="str">
            <v>06200</v>
          </cell>
          <cell r="D730" t="str">
            <v>0FIBER</v>
          </cell>
          <cell r="E730" t="str">
            <v>368000</v>
          </cell>
          <cell r="F730" t="str">
            <v>0676</v>
          </cell>
          <cell r="G730" t="str">
            <v>12450</v>
          </cell>
          <cell r="H730" t="str">
            <v>A</v>
          </cell>
          <cell r="I730" t="str">
            <v>00000041</v>
          </cell>
          <cell r="J730">
            <v>65</v>
          </cell>
          <cell r="K730">
            <v>368</v>
          </cell>
          <cell r="L730">
            <v>6202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 t="str">
            <v>0676</v>
          </cell>
          <cell r="R730" t="str">
            <v>12450</v>
          </cell>
          <cell r="S730" t="str">
            <v>200212</v>
          </cell>
          <cell r="T730" t="str">
            <v>SA01</v>
          </cell>
          <cell r="U730">
            <v>-0.01</v>
          </cell>
          <cell r="V730" t="str">
            <v>LDB</v>
          </cell>
          <cell r="W730">
            <v>0</v>
          </cell>
          <cell r="Y730">
            <v>0</v>
          </cell>
          <cell r="Z730">
            <v>-1</v>
          </cell>
          <cell r="AA730" t="str">
            <v>MS#</v>
          </cell>
          <cell r="AB730" t="str">
            <v xml:space="preserve">   998010157</v>
          </cell>
          <cell r="AC730" t="str">
            <v>BCH</v>
          </cell>
          <cell r="AD730" t="str">
            <v>015504</v>
          </cell>
          <cell r="AE730" t="str">
            <v>TML</v>
          </cell>
          <cell r="AF730" t="str">
            <v>12019</v>
          </cell>
          <cell r="AG730" t="str">
            <v>SRL</v>
          </cell>
          <cell r="AH730" t="str">
            <v>0350</v>
          </cell>
          <cell r="AI730" t="str">
            <v>DLV</v>
          </cell>
          <cell r="AJ730" t="str">
            <v>000</v>
          </cell>
          <cell r="AK730" t="str">
            <v>REL</v>
          </cell>
          <cell r="AL730" t="str">
            <v>000</v>
          </cell>
          <cell r="AM730" t="str">
            <v>LN#</v>
          </cell>
          <cell r="AO730" t="str">
            <v>UOI</v>
          </cell>
          <cell r="AP730" t="str">
            <v>EA</v>
          </cell>
          <cell r="AU730" t="str">
            <v>0</v>
          </cell>
          <cell r="AW730" t="str">
            <v>000</v>
          </cell>
          <cell r="AX730" t="str">
            <v>00</v>
          </cell>
          <cell r="AY730" t="str">
            <v>0</v>
          </cell>
          <cell r="AZ730" t="str">
            <v>FPL Fibernet</v>
          </cell>
        </row>
        <row r="731">
          <cell r="A731" t="str">
            <v>107100</v>
          </cell>
          <cell r="B731" t="str">
            <v>0368</v>
          </cell>
          <cell r="C731" t="str">
            <v>06200</v>
          </cell>
          <cell r="D731" t="str">
            <v>0FIBER</v>
          </cell>
          <cell r="E731" t="str">
            <v>368000</v>
          </cell>
          <cell r="F731" t="str">
            <v>0676</v>
          </cell>
          <cell r="G731" t="str">
            <v>12450</v>
          </cell>
          <cell r="H731" t="str">
            <v>A</v>
          </cell>
          <cell r="I731" t="str">
            <v>00000041</v>
          </cell>
          <cell r="J731">
            <v>65</v>
          </cell>
          <cell r="K731">
            <v>368</v>
          </cell>
          <cell r="L731">
            <v>6202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 t="str">
            <v>0676</v>
          </cell>
          <cell r="R731" t="str">
            <v>12450</v>
          </cell>
          <cell r="S731" t="str">
            <v>200212</v>
          </cell>
          <cell r="T731" t="str">
            <v>SA01</v>
          </cell>
          <cell r="U731">
            <v>-0.01</v>
          </cell>
          <cell r="V731" t="str">
            <v>LDB</v>
          </cell>
          <cell r="W731">
            <v>0</v>
          </cell>
          <cell r="Y731">
            <v>0</v>
          </cell>
          <cell r="Z731">
            <v>-1</v>
          </cell>
          <cell r="AA731" t="str">
            <v>MS#</v>
          </cell>
          <cell r="AB731" t="str">
            <v xml:space="preserve">   998010157</v>
          </cell>
          <cell r="AC731" t="str">
            <v>BCH</v>
          </cell>
          <cell r="AD731" t="str">
            <v>015504</v>
          </cell>
          <cell r="AE731" t="str">
            <v>TML</v>
          </cell>
          <cell r="AF731" t="str">
            <v>12019</v>
          </cell>
          <cell r="AG731" t="str">
            <v>SRL</v>
          </cell>
          <cell r="AH731" t="str">
            <v>0350</v>
          </cell>
          <cell r="AI731" t="str">
            <v>DLV</v>
          </cell>
          <cell r="AJ731" t="str">
            <v>000</v>
          </cell>
          <cell r="AK731" t="str">
            <v>REL</v>
          </cell>
          <cell r="AL731" t="str">
            <v>000</v>
          </cell>
          <cell r="AM731" t="str">
            <v>LN#</v>
          </cell>
          <cell r="AO731" t="str">
            <v>UOI</v>
          </cell>
          <cell r="AP731" t="str">
            <v>EA</v>
          </cell>
          <cell r="AU731" t="str">
            <v>0</v>
          </cell>
          <cell r="AW731" t="str">
            <v>000</v>
          </cell>
          <cell r="AX731" t="str">
            <v>00</v>
          </cell>
          <cell r="AY731" t="str">
            <v>0</v>
          </cell>
          <cell r="AZ731" t="str">
            <v>FPL Fibernet</v>
          </cell>
        </row>
        <row r="732">
          <cell r="A732" t="str">
            <v>107100</v>
          </cell>
          <cell r="B732" t="str">
            <v>0368</v>
          </cell>
          <cell r="C732" t="str">
            <v>06200</v>
          </cell>
          <cell r="D732" t="str">
            <v>0FIBER</v>
          </cell>
          <cell r="E732" t="str">
            <v>368000</v>
          </cell>
          <cell r="F732" t="str">
            <v>0676</v>
          </cell>
          <cell r="G732" t="str">
            <v>12450</v>
          </cell>
          <cell r="H732" t="str">
            <v>A</v>
          </cell>
          <cell r="I732" t="str">
            <v>00000041</v>
          </cell>
          <cell r="J732">
            <v>65</v>
          </cell>
          <cell r="K732">
            <v>368</v>
          </cell>
          <cell r="L732">
            <v>6202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0676</v>
          </cell>
          <cell r="R732" t="str">
            <v>12450</v>
          </cell>
          <cell r="S732" t="str">
            <v>200212</v>
          </cell>
          <cell r="T732" t="str">
            <v>SA01</v>
          </cell>
          <cell r="U732">
            <v>-0.01</v>
          </cell>
          <cell r="V732" t="str">
            <v>LDB</v>
          </cell>
          <cell r="W732">
            <v>0</v>
          </cell>
          <cell r="Y732">
            <v>0</v>
          </cell>
          <cell r="Z732">
            <v>-1</v>
          </cell>
          <cell r="AA732" t="str">
            <v>MS#</v>
          </cell>
          <cell r="AB732" t="str">
            <v xml:space="preserve">   998010158</v>
          </cell>
          <cell r="AC732" t="str">
            <v>BCH</v>
          </cell>
          <cell r="AD732" t="str">
            <v>015504</v>
          </cell>
          <cell r="AE732" t="str">
            <v>TML</v>
          </cell>
          <cell r="AF732" t="str">
            <v>12019</v>
          </cell>
          <cell r="AG732" t="str">
            <v>SRL</v>
          </cell>
          <cell r="AH732" t="str">
            <v>0350</v>
          </cell>
          <cell r="AI732" t="str">
            <v>DLV</v>
          </cell>
          <cell r="AJ732" t="str">
            <v>000</v>
          </cell>
          <cell r="AK732" t="str">
            <v>REL</v>
          </cell>
          <cell r="AL732" t="str">
            <v>000</v>
          </cell>
          <cell r="AM732" t="str">
            <v>LN#</v>
          </cell>
          <cell r="AO732" t="str">
            <v>UOI</v>
          </cell>
          <cell r="AP732" t="str">
            <v>EA</v>
          </cell>
          <cell r="AU732" t="str">
            <v>0</v>
          </cell>
          <cell r="AW732" t="str">
            <v>000</v>
          </cell>
          <cell r="AX732" t="str">
            <v>00</v>
          </cell>
          <cell r="AY732" t="str">
            <v>0</v>
          </cell>
          <cell r="AZ732" t="str">
            <v>FPL Fibernet</v>
          </cell>
        </row>
        <row r="733">
          <cell r="A733" t="str">
            <v>107100</v>
          </cell>
          <cell r="B733" t="str">
            <v>0368</v>
          </cell>
          <cell r="C733" t="str">
            <v>06200</v>
          </cell>
          <cell r="D733" t="str">
            <v>0FIBER</v>
          </cell>
          <cell r="E733" t="str">
            <v>368000</v>
          </cell>
          <cell r="F733" t="str">
            <v>0676</v>
          </cell>
          <cell r="G733" t="str">
            <v>12450</v>
          </cell>
          <cell r="H733" t="str">
            <v>A</v>
          </cell>
          <cell r="I733" t="str">
            <v>00000041</v>
          </cell>
          <cell r="J733">
            <v>65</v>
          </cell>
          <cell r="K733">
            <v>368</v>
          </cell>
          <cell r="L733">
            <v>6202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 t="str">
            <v>0676</v>
          </cell>
          <cell r="R733" t="str">
            <v>12450</v>
          </cell>
          <cell r="S733" t="str">
            <v>200212</v>
          </cell>
          <cell r="T733" t="str">
            <v>SA01</v>
          </cell>
          <cell r="U733">
            <v>-0.01</v>
          </cell>
          <cell r="V733" t="str">
            <v>LDB</v>
          </cell>
          <cell r="W733">
            <v>0</v>
          </cell>
          <cell r="Y733">
            <v>0</v>
          </cell>
          <cell r="Z733">
            <v>-1</v>
          </cell>
          <cell r="AA733" t="str">
            <v>MS#</v>
          </cell>
          <cell r="AB733" t="str">
            <v xml:space="preserve">   998010161</v>
          </cell>
          <cell r="AC733" t="str">
            <v>BCH</v>
          </cell>
          <cell r="AD733" t="str">
            <v>015504</v>
          </cell>
          <cell r="AE733" t="str">
            <v>TML</v>
          </cell>
          <cell r="AF733" t="str">
            <v>12019</v>
          </cell>
          <cell r="AG733" t="str">
            <v>SRL</v>
          </cell>
          <cell r="AH733" t="str">
            <v>0350</v>
          </cell>
          <cell r="AI733" t="str">
            <v>DLV</v>
          </cell>
          <cell r="AJ733" t="str">
            <v>000</v>
          </cell>
          <cell r="AK733" t="str">
            <v>REL</v>
          </cell>
          <cell r="AL733" t="str">
            <v>000</v>
          </cell>
          <cell r="AM733" t="str">
            <v>LN#</v>
          </cell>
          <cell r="AO733" t="str">
            <v>UOI</v>
          </cell>
          <cell r="AP733" t="str">
            <v>EA</v>
          </cell>
          <cell r="AU733" t="str">
            <v>0</v>
          </cell>
          <cell r="AW733" t="str">
            <v>000</v>
          </cell>
          <cell r="AX733" t="str">
            <v>00</v>
          </cell>
          <cell r="AY733" t="str">
            <v>0</v>
          </cell>
          <cell r="AZ733" t="str">
            <v>FPL Fibernet</v>
          </cell>
        </row>
        <row r="734">
          <cell r="A734" t="str">
            <v>107100</v>
          </cell>
          <cell r="B734" t="str">
            <v>0368</v>
          </cell>
          <cell r="C734" t="str">
            <v>06200</v>
          </cell>
          <cell r="D734" t="str">
            <v>0FIBER</v>
          </cell>
          <cell r="E734" t="str">
            <v>368000</v>
          </cell>
          <cell r="F734" t="str">
            <v>0676</v>
          </cell>
          <cell r="G734" t="str">
            <v>12450</v>
          </cell>
          <cell r="H734" t="str">
            <v>A</v>
          </cell>
          <cell r="I734" t="str">
            <v>00000041</v>
          </cell>
          <cell r="J734">
            <v>65</v>
          </cell>
          <cell r="K734">
            <v>368</v>
          </cell>
          <cell r="L734">
            <v>6202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 t="str">
            <v>0676</v>
          </cell>
          <cell r="R734" t="str">
            <v>12450</v>
          </cell>
          <cell r="S734" t="str">
            <v>200212</v>
          </cell>
          <cell r="T734" t="str">
            <v>SA01</v>
          </cell>
          <cell r="U734">
            <v>-0.01</v>
          </cell>
          <cell r="V734" t="str">
            <v>LDB</v>
          </cell>
          <cell r="W734">
            <v>0</v>
          </cell>
          <cell r="Y734">
            <v>0</v>
          </cell>
          <cell r="Z734">
            <v>-1</v>
          </cell>
          <cell r="AA734" t="str">
            <v>MS#</v>
          </cell>
          <cell r="AB734" t="str">
            <v xml:space="preserve">   998010162</v>
          </cell>
          <cell r="AC734" t="str">
            <v>BCH</v>
          </cell>
          <cell r="AD734" t="str">
            <v>015504</v>
          </cell>
          <cell r="AE734" t="str">
            <v>TML</v>
          </cell>
          <cell r="AF734" t="str">
            <v>12019</v>
          </cell>
          <cell r="AG734" t="str">
            <v>SRL</v>
          </cell>
          <cell r="AH734" t="str">
            <v>0350</v>
          </cell>
          <cell r="AI734" t="str">
            <v>DLV</v>
          </cell>
          <cell r="AJ734" t="str">
            <v>000</v>
          </cell>
          <cell r="AK734" t="str">
            <v>REL</v>
          </cell>
          <cell r="AL734" t="str">
            <v>000</v>
          </cell>
          <cell r="AM734" t="str">
            <v>LN#</v>
          </cell>
          <cell r="AO734" t="str">
            <v>UOI</v>
          </cell>
          <cell r="AP734" t="str">
            <v>EA</v>
          </cell>
          <cell r="AU734" t="str">
            <v>0</v>
          </cell>
          <cell r="AW734" t="str">
            <v>000</v>
          </cell>
          <cell r="AX734" t="str">
            <v>00</v>
          </cell>
          <cell r="AY734" t="str">
            <v>0</v>
          </cell>
          <cell r="AZ734" t="str">
            <v>FPL Fibernet</v>
          </cell>
        </row>
        <row r="735">
          <cell r="A735" t="str">
            <v>107100</v>
          </cell>
          <cell r="B735" t="str">
            <v>0368</v>
          </cell>
          <cell r="C735" t="str">
            <v>06200</v>
          </cell>
          <cell r="D735" t="str">
            <v>0FIBER</v>
          </cell>
          <cell r="E735" t="str">
            <v>368000</v>
          </cell>
          <cell r="F735" t="str">
            <v>0676</v>
          </cell>
          <cell r="G735" t="str">
            <v>12450</v>
          </cell>
          <cell r="H735" t="str">
            <v>A</v>
          </cell>
          <cell r="I735" t="str">
            <v>00000041</v>
          </cell>
          <cell r="J735">
            <v>65</v>
          </cell>
          <cell r="K735">
            <v>368</v>
          </cell>
          <cell r="L735">
            <v>6202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0676</v>
          </cell>
          <cell r="R735" t="str">
            <v>12450</v>
          </cell>
          <cell r="S735" t="str">
            <v>200212</v>
          </cell>
          <cell r="T735" t="str">
            <v>SA01</v>
          </cell>
          <cell r="U735">
            <v>-0.01</v>
          </cell>
          <cell r="V735" t="str">
            <v>LDB</v>
          </cell>
          <cell r="W735">
            <v>0</v>
          </cell>
          <cell r="Y735">
            <v>0</v>
          </cell>
          <cell r="Z735">
            <v>-1</v>
          </cell>
          <cell r="AA735" t="str">
            <v>MS#</v>
          </cell>
          <cell r="AB735" t="str">
            <v xml:space="preserve">   998010238</v>
          </cell>
          <cell r="AC735" t="str">
            <v>BCH</v>
          </cell>
          <cell r="AD735" t="str">
            <v>015504</v>
          </cell>
          <cell r="AE735" t="str">
            <v>TML</v>
          </cell>
          <cell r="AF735" t="str">
            <v>12019</v>
          </cell>
          <cell r="AG735" t="str">
            <v>SRL</v>
          </cell>
          <cell r="AH735" t="str">
            <v>0350</v>
          </cell>
          <cell r="AI735" t="str">
            <v>DLV</v>
          </cell>
          <cell r="AJ735" t="str">
            <v>000</v>
          </cell>
          <cell r="AK735" t="str">
            <v>REL</v>
          </cell>
          <cell r="AL735" t="str">
            <v>000</v>
          </cell>
          <cell r="AM735" t="str">
            <v>LN#</v>
          </cell>
          <cell r="AO735" t="str">
            <v>UOI</v>
          </cell>
          <cell r="AP735" t="str">
            <v>EA</v>
          </cell>
          <cell r="AU735" t="str">
            <v>0</v>
          </cell>
          <cell r="AW735" t="str">
            <v>000</v>
          </cell>
          <cell r="AX735" t="str">
            <v>00</v>
          </cell>
          <cell r="AY735" t="str">
            <v>0</v>
          </cell>
          <cell r="AZ735" t="str">
            <v>FPL Fibernet</v>
          </cell>
        </row>
        <row r="736">
          <cell r="A736" t="str">
            <v>107100</v>
          </cell>
          <cell r="B736" t="str">
            <v>0368</v>
          </cell>
          <cell r="C736" t="str">
            <v>06200</v>
          </cell>
          <cell r="D736" t="str">
            <v>0FIBER</v>
          </cell>
          <cell r="E736" t="str">
            <v>368000</v>
          </cell>
          <cell r="F736" t="str">
            <v>0676</v>
          </cell>
          <cell r="G736" t="str">
            <v>12450</v>
          </cell>
          <cell r="H736" t="str">
            <v>A</v>
          </cell>
          <cell r="I736" t="str">
            <v>00000041</v>
          </cell>
          <cell r="J736">
            <v>65</v>
          </cell>
          <cell r="K736">
            <v>368</v>
          </cell>
          <cell r="L736">
            <v>6202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 t="str">
            <v>0676</v>
          </cell>
          <cell r="R736" t="str">
            <v>12450</v>
          </cell>
          <cell r="S736" t="str">
            <v>200212</v>
          </cell>
          <cell r="T736" t="str">
            <v>SA01</v>
          </cell>
          <cell r="U736">
            <v>-0.01</v>
          </cell>
          <cell r="V736" t="str">
            <v>LDB</v>
          </cell>
          <cell r="W736">
            <v>0</v>
          </cell>
          <cell r="Y736">
            <v>0</v>
          </cell>
          <cell r="Z736">
            <v>-1</v>
          </cell>
          <cell r="AA736" t="str">
            <v>MS#</v>
          </cell>
          <cell r="AB736" t="str">
            <v xml:space="preserve">   998010243</v>
          </cell>
          <cell r="AC736" t="str">
            <v>BCH</v>
          </cell>
          <cell r="AD736" t="str">
            <v>015504</v>
          </cell>
          <cell r="AE736" t="str">
            <v>TML</v>
          </cell>
          <cell r="AF736" t="str">
            <v>12019</v>
          </cell>
          <cell r="AG736" t="str">
            <v>SRL</v>
          </cell>
          <cell r="AH736" t="str">
            <v>0350</v>
          </cell>
          <cell r="AI736" t="str">
            <v>DLV</v>
          </cell>
          <cell r="AJ736" t="str">
            <v>000</v>
          </cell>
          <cell r="AK736" t="str">
            <v>REL</v>
          </cell>
          <cell r="AL736" t="str">
            <v>000</v>
          </cell>
          <cell r="AM736" t="str">
            <v>LN#</v>
          </cell>
          <cell r="AO736" t="str">
            <v>UOI</v>
          </cell>
          <cell r="AP736" t="str">
            <v>EA</v>
          </cell>
          <cell r="AU736" t="str">
            <v>0</v>
          </cell>
          <cell r="AW736" t="str">
            <v>000</v>
          </cell>
          <cell r="AX736" t="str">
            <v>00</v>
          </cell>
          <cell r="AY736" t="str">
            <v>0</v>
          </cell>
          <cell r="AZ736" t="str">
            <v>FPL Fibernet</v>
          </cell>
        </row>
        <row r="737">
          <cell r="A737" t="str">
            <v>107100</v>
          </cell>
          <cell r="B737" t="str">
            <v>0368</v>
          </cell>
          <cell r="C737" t="str">
            <v>06200</v>
          </cell>
          <cell r="D737" t="str">
            <v>0FIBER</v>
          </cell>
          <cell r="E737" t="str">
            <v>368000</v>
          </cell>
          <cell r="F737" t="str">
            <v>0676</v>
          </cell>
          <cell r="G737" t="str">
            <v>12450</v>
          </cell>
          <cell r="H737" t="str">
            <v>A</v>
          </cell>
          <cell r="I737" t="str">
            <v>00000041</v>
          </cell>
          <cell r="J737">
            <v>65</v>
          </cell>
          <cell r="K737">
            <v>368</v>
          </cell>
          <cell r="L737">
            <v>6202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 t="str">
            <v>0676</v>
          </cell>
          <cell r="R737" t="str">
            <v>12450</v>
          </cell>
          <cell r="S737" t="str">
            <v>200212</v>
          </cell>
          <cell r="T737" t="str">
            <v>SA01</v>
          </cell>
          <cell r="U737">
            <v>-0.01</v>
          </cell>
          <cell r="V737" t="str">
            <v>LDB</v>
          </cell>
          <cell r="W737">
            <v>0</v>
          </cell>
          <cell r="Y737">
            <v>0</v>
          </cell>
          <cell r="Z737">
            <v>-1</v>
          </cell>
          <cell r="AA737" t="str">
            <v>MS#</v>
          </cell>
          <cell r="AB737" t="str">
            <v xml:space="preserve">   998014883</v>
          </cell>
          <cell r="AC737" t="str">
            <v>BCH</v>
          </cell>
          <cell r="AD737" t="str">
            <v>013412</v>
          </cell>
          <cell r="AE737" t="str">
            <v>TML</v>
          </cell>
          <cell r="AF737" t="str">
            <v>12016</v>
          </cell>
          <cell r="AG737" t="str">
            <v>SRL</v>
          </cell>
          <cell r="AH737" t="str">
            <v>0350</v>
          </cell>
          <cell r="AI737" t="str">
            <v>DLV</v>
          </cell>
          <cell r="AJ737" t="str">
            <v>000</v>
          </cell>
          <cell r="AK737" t="str">
            <v>REL</v>
          </cell>
          <cell r="AL737" t="str">
            <v>000</v>
          </cell>
          <cell r="AM737" t="str">
            <v>LN#</v>
          </cell>
          <cell r="AO737" t="str">
            <v>UOI</v>
          </cell>
          <cell r="AP737" t="str">
            <v>EA</v>
          </cell>
          <cell r="AU737" t="str">
            <v>0</v>
          </cell>
          <cell r="AW737" t="str">
            <v>000</v>
          </cell>
          <cell r="AX737" t="str">
            <v>00</v>
          </cell>
          <cell r="AY737" t="str">
            <v>0</v>
          </cell>
          <cell r="AZ737" t="str">
            <v>FPL Fibernet</v>
          </cell>
        </row>
        <row r="738">
          <cell r="A738" t="str">
            <v>107100</v>
          </cell>
          <cell r="B738" t="str">
            <v>0368</v>
          </cell>
          <cell r="C738" t="str">
            <v>06200</v>
          </cell>
          <cell r="D738" t="str">
            <v>0FIBER</v>
          </cell>
          <cell r="E738" t="str">
            <v>368000</v>
          </cell>
          <cell r="F738" t="str">
            <v>0676</v>
          </cell>
          <cell r="G738" t="str">
            <v>12450</v>
          </cell>
          <cell r="H738" t="str">
            <v>A</v>
          </cell>
          <cell r="I738" t="str">
            <v>00000041</v>
          </cell>
          <cell r="J738">
            <v>65</v>
          </cell>
          <cell r="K738">
            <v>368</v>
          </cell>
          <cell r="L738">
            <v>6202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 t="str">
            <v>0676</v>
          </cell>
          <cell r="R738" t="str">
            <v>12450</v>
          </cell>
          <cell r="S738" t="str">
            <v>200212</v>
          </cell>
          <cell r="T738" t="str">
            <v>SA01</v>
          </cell>
          <cell r="U738">
            <v>-0.02</v>
          </cell>
          <cell r="V738" t="str">
            <v>LDB</v>
          </cell>
          <cell r="W738">
            <v>0</v>
          </cell>
          <cell r="Y738">
            <v>0</v>
          </cell>
          <cell r="Z738">
            <v>-2</v>
          </cell>
          <cell r="AA738" t="str">
            <v>MS#</v>
          </cell>
          <cell r="AB738" t="str">
            <v xml:space="preserve">   998010013</v>
          </cell>
          <cell r="AC738" t="str">
            <v>BCH</v>
          </cell>
          <cell r="AD738" t="str">
            <v>015504</v>
          </cell>
          <cell r="AE738" t="str">
            <v>TML</v>
          </cell>
          <cell r="AF738" t="str">
            <v>12019</v>
          </cell>
          <cell r="AG738" t="str">
            <v>SRL</v>
          </cell>
          <cell r="AH738" t="str">
            <v>0350</v>
          </cell>
          <cell r="AI738" t="str">
            <v>DLV</v>
          </cell>
          <cell r="AJ738" t="str">
            <v>000</v>
          </cell>
          <cell r="AK738" t="str">
            <v>REL</v>
          </cell>
          <cell r="AL738" t="str">
            <v>000</v>
          </cell>
          <cell r="AM738" t="str">
            <v>LN#</v>
          </cell>
          <cell r="AO738" t="str">
            <v>UOI</v>
          </cell>
          <cell r="AP738" t="str">
            <v>EA</v>
          </cell>
          <cell r="AU738" t="str">
            <v>0</v>
          </cell>
          <cell r="AW738" t="str">
            <v>000</v>
          </cell>
          <cell r="AX738" t="str">
            <v>00</v>
          </cell>
          <cell r="AY738" t="str">
            <v>0</v>
          </cell>
          <cell r="AZ738" t="str">
            <v>FPL Fibernet</v>
          </cell>
        </row>
        <row r="739">
          <cell r="A739" t="str">
            <v>107100</v>
          </cell>
          <cell r="B739" t="str">
            <v>0368</v>
          </cell>
          <cell r="C739" t="str">
            <v>06200</v>
          </cell>
          <cell r="D739" t="str">
            <v>0FIBER</v>
          </cell>
          <cell r="E739" t="str">
            <v>368000</v>
          </cell>
          <cell r="F739" t="str">
            <v>0676</v>
          </cell>
          <cell r="G739" t="str">
            <v>12450</v>
          </cell>
          <cell r="H739" t="str">
            <v>A</v>
          </cell>
          <cell r="I739" t="str">
            <v>00000041</v>
          </cell>
          <cell r="J739">
            <v>65</v>
          </cell>
          <cell r="K739">
            <v>368</v>
          </cell>
          <cell r="L739">
            <v>6202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 t="str">
            <v>0676</v>
          </cell>
          <cell r="R739" t="str">
            <v>12450</v>
          </cell>
          <cell r="S739" t="str">
            <v>200212</v>
          </cell>
          <cell r="T739" t="str">
            <v>SA01</v>
          </cell>
          <cell r="U739">
            <v>-0.02</v>
          </cell>
          <cell r="V739" t="str">
            <v>LDB</v>
          </cell>
          <cell r="W739">
            <v>0</v>
          </cell>
          <cell r="Y739">
            <v>0</v>
          </cell>
          <cell r="Z739">
            <v>-2</v>
          </cell>
          <cell r="AA739" t="str">
            <v>MS#</v>
          </cell>
          <cell r="AB739" t="str">
            <v xml:space="preserve">   998010096</v>
          </cell>
          <cell r="AC739" t="str">
            <v>BCH</v>
          </cell>
          <cell r="AD739" t="str">
            <v>015504</v>
          </cell>
          <cell r="AE739" t="str">
            <v>TML</v>
          </cell>
          <cell r="AF739" t="str">
            <v>12019</v>
          </cell>
          <cell r="AG739" t="str">
            <v>SRL</v>
          </cell>
          <cell r="AH739" t="str">
            <v>0350</v>
          </cell>
          <cell r="AI739" t="str">
            <v>DLV</v>
          </cell>
          <cell r="AJ739" t="str">
            <v>000</v>
          </cell>
          <cell r="AK739" t="str">
            <v>REL</v>
          </cell>
          <cell r="AL739" t="str">
            <v>000</v>
          </cell>
          <cell r="AM739" t="str">
            <v>LN#</v>
          </cell>
          <cell r="AO739" t="str">
            <v>UOI</v>
          </cell>
          <cell r="AP739" t="str">
            <v>EA</v>
          </cell>
          <cell r="AU739" t="str">
            <v>0</v>
          </cell>
          <cell r="AW739" t="str">
            <v>000</v>
          </cell>
          <cell r="AX739" t="str">
            <v>00</v>
          </cell>
          <cell r="AY739" t="str">
            <v>0</v>
          </cell>
          <cell r="AZ739" t="str">
            <v>FPL Fibernet</v>
          </cell>
        </row>
        <row r="740">
          <cell r="A740" t="str">
            <v>107100</v>
          </cell>
          <cell r="B740" t="str">
            <v>0368</v>
          </cell>
          <cell r="C740" t="str">
            <v>06200</v>
          </cell>
          <cell r="D740" t="str">
            <v>0FIBER</v>
          </cell>
          <cell r="E740" t="str">
            <v>368000</v>
          </cell>
          <cell r="F740" t="str">
            <v>0676</v>
          </cell>
          <cell r="G740" t="str">
            <v>12450</v>
          </cell>
          <cell r="H740" t="str">
            <v>A</v>
          </cell>
          <cell r="I740" t="str">
            <v>00000041</v>
          </cell>
          <cell r="J740">
            <v>65</v>
          </cell>
          <cell r="K740">
            <v>368</v>
          </cell>
          <cell r="L740">
            <v>6202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 t="str">
            <v>0676</v>
          </cell>
          <cell r="R740" t="str">
            <v>12450</v>
          </cell>
          <cell r="S740" t="str">
            <v>200212</v>
          </cell>
          <cell r="T740" t="str">
            <v>SA01</v>
          </cell>
          <cell r="U740">
            <v>-0.02</v>
          </cell>
          <cell r="V740" t="str">
            <v>LDB</v>
          </cell>
          <cell r="W740">
            <v>0</v>
          </cell>
          <cell r="Y740">
            <v>0</v>
          </cell>
          <cell r="Z740">
            <v>-2</v>
          </cell>
          <cell r="AA740" t="str">
            <v>MS#</v>
          </cell>
          <cell r="AB740" t="str">
            <v xml:space="preserve">   998010113</v>
          </cell>
          <cell r="AC740" t="str">
            <v>BCH</v>
          </cell>
          <cell r="AD740" t="str">
            <v>012885</v>
          </cell>
          <cell r="AE740" t="str">
            <v>TML</v>
          </cell>
          <cell r="AF740" t="str">
            <v>12020</v>
          </cell>
          <cell r="AG740" t="str">
            <v>SRL</v>
          </cell>
          <cell r="AH740" t="str">
            <v>0350</v>
          </cell>
          <cell r="AI740" t="str">
            <v>DLV</v>
          </cell>
          <cell r="AJ740" t="str">
            <v>000</v>
          </cell>
          <cell r="AK740" t="str">
            <v>REL</v>
          </cell>
          <cell r="AL740" t="str">
            <v>000</v>
          </cell>
          <cell r="AM740" t="str">
            <v>LN#</v>
          </cell>
          <cell r="AO740" t="str">
            <v>UOI</v>
          </cell>
          <cell r="AP740" t="str">
            <v>EA</v>
          </cell>
          <cell r="AU740" t="str">
            <v>0</v>
          </cell>
          <cell r="AW740" t="str">
            <v>000</v>
          </cell>
          <cell r="AX740" t="str">
            <v>00</v>
          </cell>
          <cell r="AY740" t="str">
            <v>0</v>
          </cell>
          <cell r="AZ740" t="str">
            <v>FPL Fibernet</v>
          </cell>
        </row>
        <row r="741">
          <cell r="A741" t="str">
            <v>107100</v>
          </cell>
          <cell r="B741" t="str">
            <v>0368</v>
          </cell>
          <cell r="C741" t="str">
            <v>06200</v>
          </cell>
          <cell r="D741" t="str">
            <v>0FIBER</v>
          </cell>
          <cell r="E741" t="str">
            <v>368000</v>
          </cell>
          <cell r="F741" t="str">
            <v>0676</v>
          </cell>
          <cell r="G741" t="str">
            <v>12450</v>
          </cell>
          <cell r="H741" t="str">
            <v>A</v>
          </cell>
          <cell r="I741" t="str">
            <v>00000041</v>
          </cell>
          <cell r="J741">
            <v>65</v>
          </cell>
          <cell r="K741">
            <v>368</v>
          </cell>
          <cell r="L741">
            <v>6202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0676</v>
          </cell>
          <cell r="R741" t="str">
            <v>12450</v>
          </cell>
          <cell r="S741" t="str">
            <v>200212</v>
          </cell>
          <cell r="T741" t="str">
            <v>SA01</v>
          </cell>
          <cell r="U741">
            <v>-0.02</v>
          </cell>
          <cell r="V741" t="str">
            <v>LDB</v>
          </cell>
          <cell r="W741">
            <v>0</v>
          </cell>
          <cell r="Y741">
            <v>0</v>
          </cell>
          <cell r="Z741">
            <v>-2</v>
          </cell>
          <cell r="AA741" t="str">
            <v>MS#</v>
          </cell>
          <cell r="AB741" t="str">
            <v xml:space="preserve">   998010158</v>
          </cell>
          <cell r="AC741" t="str">
            <v>BCH</v>
          </cell>
          <cell r="AD741" t="str">
            <v>015504</v>
          </cell>
          <cell r="AE741" t="str">
            <v>TML</v>
          </cell>
          <cell r="AF741" t="str">
            <v>12019</v>
          </cell>
          <cell r="AG741" t="str">
            <v>SRL</v>
          </cell>
          <cell r="AH741" t="str">
            <v>0350</v>
          </cell>
          <cell r="AI741" t="str">
            <v>DLV</v>
          </cell>
          <cell r="AJ741" t="str">
            <v>000</v>
          </cell>
          <cell r="AK741" t="str">
            <v>REL</v>
          </cell>
          <cell r="AL741" t="str">
            <v>000</v>
          </cell>
          <cell r="AM741" t="str">
            <v>LN#</v>
          </cell>
          <cell r="AO741" t="str">
            <v>UOI</v>
          </cell>
          <cell r="AP741" t="str">
            <v>EA</v>
          </cell>
          <cell r="AU741" t="str">
            <v>0</v>
          </cell>
          <cell r="AW741" t="str">
            <v>000</v>
          </cell>
          <cell r="AX741" t="str">
            <v>00</v>
          </cell>
          <cell r="AY741" t="str">
            <v>0</v>
          </cell>
          <cell r="AZ741" t="str">
            <v>FPL Fibernet</v>
          </cell>
        </row>
        <row r="742">
          <cell r="A742" t="str">
            <v>107100</v>
          </cell>
          <cell r="B742" t="str">
            <v>0368</v>
          </cell>
          <cell r="C742" t="str">
            <v>06200</v>
          </cell>
          <cell r="D742" t="str">
            <v>0FIBER</v>
          </cell>
          <cell r="E742" t="str">
            <v>368000</v>
          </cell>
          <cell r="F742" t="str">
            <v>0676</v>
          </cell>
          <cell r="G742" t="str">
            <v>12450</v>
          </cell>
          <cell r="H742" t="str">
            <v>A</v>
          </cell>
          <cell r="I742" t="str">
            <v>00000041</v>
          </cell>
          <cell r="J742">
            <v>65</v>
          </cell>
          <cell r="K742">
            <v>368</v>
          </cell>
          <cell r="L742">
            <v>6202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 t="str">
            <v>0676</v>
          </cell>
          <cell r="R742" t="str">
            <v>12450</v>
          </cell>
          <cell r="S742" t="str">
            <v>200212</v>
          </cell>
          <cell r="T742" t="str">
            <v>SA01</v>
          </cell>
          <cell r="U742">
            <v>-0.02</v>
          </cell>
          <cell r="V742" t="str">
            <v>LDB</v>
          </cell>
          <cell r="W742">
            <v>0</v>
          </cell>
          <cell r="Y742">
            <v>0</v>
          </cell>
          <cell r="Z742">
            <v>-2</v>
          </cell>
          <cell r="AA742" t="str">
            <v>MS#</v>
          </cell>
          <cell r="AB742" t="str">
            <v xml:space="preserve">   998010160</v>
          </cell>
          <cell r="AC742" t="str">
            <v>BCH</v>
          </cell>
          <cell r="AD742" t="str">
            <v>015504</v>
          </cell>
          <cell r="AE742" t="str">
            <v>TML</v>
          </cell>
          <cell r="AF742" t="str">
            <v>12019</v>
          </cell>
          <cell r="AG742" t="str">
            <v>SRL</v>
          </cell>
          <cell r="AH742" t="str">
            <v>0350</v>
          </cell>
          <cell r="AI742" t="str">
            <v>DLV</v>
          </cell>
          <cell r="AJ742" t="str">
            <v>000</v>
          </cell>
          <cell r="AK742" t="str">
            <v>REL</v>
          </cell>
          <cell r="AL742" t="str">
            <v>000</v>
          </cell>
          <cell r="AM742" t="str">
            <v>LN#</v>
          </cell>
          <cell r="AO742" t="str">
            <v>UOI</v>
          </cell>
          <cell r="AP742" t="str">
            <v>EA</v>
          </cell>
          <cell r="AU742" t="str">
            <v>0</v>
          </cell>
          <cell r="AW742" t="str">
            <v>000</v>
          </cell>
          <cell r="AX742" t="str">
            <v>00</v>
          </cell>
          <cell r="AY742" t="str">
            <v>0</v>
          </cell>
          <cell r="AZ742" t="str">
            <v>FPL Fibernet</v>
          </cell>
        </row>
        <row r="743">
          <cell r="A743" t="str">
            <v>107100</v>
          </cell>
          <cell r="B743" t="str">
            <v>0368</v>
          </cell>
          <cell r="C743" t="str">
            <v>06200</v>
          </cell>
          <cell r="D743" t="str">
            <v>0FIBER</v>
          </cell>
          <cell r="E743" t="str">
            <v>368000</v>
          </cell>
          <cell r="F743" t="str">
            <v>0676</v>
          </cell>
          <cell r="G743" t="str">
            <v>12450</v>
          </cell>
          <cell r="H743" t="str">
            <v>A</v>
          </cell>
          <cell r="I743" t="str">
            <v>00000041</v>
          </cell>
          <cell r="J743">
            <v>65</v>
          </cell>
          <cell r="K743">
            <v>368</v>
          </cell>
          <cell r="L743">
            <v>6202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 t="str">
            <v>0676</v>
          </cell>
          <cell r="R743" t="str">
            <v>12450</v>
          </cell>
          <cell r="S743" t="str">
            <v>200212</v>
          </cell>
          <cell r="T743" t="str">
            <v>SA01</v>
          </cell>
          <cell r="U743">
            <v>-0.02</v>
          </cell>
          <cell r="V743" t="str">
            <v>LDB</v>
          </cell>
          <cell r="W743">
            <v>0</v>
          </cell>
          <cell r="Y743">
            <v>0</v>
          </cell>
          <cell r="Z743">
            <v>-2</v>
          </cell>
          <cell r="AA743" t="str">
            <v>MS#</v>
          </cell>
          <cell r="AB743" t="str">
            <v xml:space="preserve">   998010181</v>
          </cell>
          <cell r="AC743" t="str">
            <v>BCH</v>
          </cell>
          <cell r="AD743" t="str">
            <v>015504</v>
          </cell>
          <cell r="AE743" t="str">
            <v>TML</v>
          </cell>
          <cell r="AF743" t="str">
            <v>12019</v>
          </cell>
          <cell r="AG743" t="str">
            <v>SRL</v>
          </cell>
          <cell r="AH743" t="str">
            <v>0350</v>
          </cell>
          <cell r="AI743" t="str">
            <v>DLV</v>
          </cell>
          <cell r="AJ743" t="str">
            <v>000</v>
          </cell>
          <cell r="AK743" t="str">
            <v>REL</v>
          </cell>
          <cell r="AL743" t="str">
            <v>000</v>
          </cell>
          <cell r="AM743" t="str">
            <v>LN#</v>
          </cell>
          <cell r="AO743" t="str">
            <v>UOI</v>
          </cell>
          <cell r="AP743" t="str">
            <v>EA</v>
          </cell>
          <cell r="AU743" t="str">
            <v>0</v>
          </cell>
          <cell r="AW743" t="str">
            <v>000</v>
          </cell>
          <cell r="AX743" t="str">
            <v>00</v>
          </cell>
          <cell r="AY743" t="str">
            <v>0</v>
          </cell>
          <cell r="AZ743" t="str">
            <v>FPL Fibernet</v>
          </cell>
        </row>
        <row r="744">
          <cell r="A744" t="str">
            <v>107100</v>
          </cell>
          <cell r="B744" t="str">
            <v>0368</v>
          </cell>
          <cell r="C744" t="str">
            <v>06200</v>
          </cell>
          <cell r="D744" t="str">
            <v>0FIBER</v>
          </cell>
          <cell r="E744" t="str">
            <v>368000</v>
          </cell>
          <cell r="F744" t="str">
            <v>0676</v>
          </cell>
          <cell r="G744" t="str">
            <v>12450</v>
          </cell>
          <cell r="H744" t="str">
            <v>A</v>
          </cell>
          <cell r="I744" t="str">
            <v>00000041</v>
          </cell>
          <cell r="J744">
            <v>65</v>
          </cell>
          <cell r="K744">
            <v>368</v>
          </cell>
          <cell r="L744">
            <v>6202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 t="str">
            <v>0676</v>
          </cell>
          <cell r="R744" t="str">
            <v>12450</v>
          </cell>
          <cell r="S744" t="str">
            <v>200212</v>
          </cell>
          <cell r="T744" t="str">
            <v>SA01</v>
          </cell>
          <cell r="U744">
            <v>-0.02</v>
          </cell>
          <cell r="V744" t="str">
            <v>LDB</v>
          </cell>
          <cell r="W744">
            <v>0</v>
          </cell>
          <cell r="Y744">
            <v>0</v>
          </cell>
          <cell r="Z744">
            <v>-2</v>
          </cell>
          <cell r="AA744" t="str">
            <v>MS#</v>
          </cell>
          <cell r="AB744" t="str">
            <v xml:space="preserve">   998010181</v>
          </cell>
          <cell r="AC744" t="str">
            <v>BCH</v>
          </cell>
          <cell r="AD744" t="str">
            <v>015504</v>
          </cell>
          <cell r="AE744" t="str">
            <v>TML</v>
          </cell>
          <cell r="AF744" t="str">
            <v>12019</v>
          </cell>
          <cell r="AG744" t="str">
            <v>SRL</v>
          </cell>
          <cell r="AH744" t="str">
            <v>0350</v>
          </cell>
          <cell r="AI744" t="str">
            <v>DLV</v>
          </cell>
          <cell r="AJ744" t="str">
            <v>000</v>
          </cell>
          <cell r="AK744" t="str">
            <v>REL</v>
          </cell>
          <cell r="AL744" t="str">
            <v>000</v>
          </cell>
          <cell r="AM744" t="str">
            <v>LN#</v>
          </cell>
          <cell r="AO744" t="str">
            <v>UOI</v>
          </cell>
          <cell r="AP744" t="str">
            <v>EA</v>
          </cell>
          <cell r="AU744" t="str">
            <v>0</v>
          </cell>
          <cell r="AW744" t="str">
            <v>000</v>
          </cell>
          <cell r="AX744" t="str">
            <v>00</v>
          </cell>
          <cell r="AY744" t="str">
            <v>0</v>
          </cell>
          <cell r="AZ744" t="str">
            <v>FPL Fibernet</v>
          </cell>
        </row>
        <row r="745">
          <cell r="A745" t="str">
            <v>107100</v>
          </cell>
          <cell r="B745" t="str">
            <v>0368</v>
          </cell>
          <cell r="C745" t="str">
            <v>06200</v>
          </cell>
          <cell r="D745" t="str">
            <v>0FIBER</v>
          </cell>
          <cell r="E745" t="str">
            <v>368000</v>
          </cell>
          <cell r="F745" t="str">
            <v>0676</v>
          </cell>
          <cell r="G745" t="str">
            <v>12450</v>
          </cell>
          <cell r="H745" t="str">
            <v>A</v>
          </cell>
          <cell r="I745" t="str">
            <v>00000041</v>
          </cell>
          <cell r="J745">
            <v>65</v>
          </cell>
          <cell r="K745">
            <v>368</v>
          </cell>
          <cell r="L745">
            <v>6202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 t="str">
            <v>0676</v>
          </cell>
          <cell r="R745" t="str">
            <v>12450</v>
          </cell>
          <cell r="S745" t="str">
            <v>200212</v>
          </cell>
          <cell r="T745" t="str">
            <v>SA01</v>
          </cell>
          <cell r="U745">
            <v>-0.02</v>
          </cell>
          <cell r="V745" t="str">
            <v>LDB</v>
          </cell>
          <cell r="W745">
            <v>0</v>
          </cell>
          <cell r="Y745">
            <v>0</v>
          </cell>
          <cell r="Z745">
            <v>-2</v>
          </cell>
          <cell r="AA745" t="str">
            <v>MS#</v>
          </cell>
          <cell r="AB745" t="str">
            <v xml:space="preserve">   998010195</v>
          </cell>
          <cell r="AC745" t="str">
            <v>BCH</v>
          </cell>
          <cell r="AD745" t="str">
            <v>015504</v>
          </cell>
          <cell r="AE745" t="str">
            <v>TML</v>
          </cell>
          <cell r="AF745" t="str">
            <v>12019</v>
          </cell>
          <cell r="AG745" t="str">
            <v>SRL</v>
          </cell>
          <cell r="AH745" t="str">
            <v>0350</v>
          </cell>
          <cell r="AI745" t="str">
            <v>DLV</v>
          </cell>
          <cell r="AJ745" t="str">
            <v>000</v>
          </cell>
          <cell r="AK745" t="str">
            <v>REL</v>
          </cell>
          <cell r="AL745" t="str">
            <v>000</v>
          </cell>
          <cell r="AM745" t="str">
            <v>LN#</v>
          </cell>
          <cell r="AO745" t="str">
            <v>UOI</v>
          </cell>
          <cell r="AP745" t="str">
            <v>EA</v>
          </cell>
          <cell r="AU745" t="str">
            <v>0</v>
          </cell>
          <cell r="AW745" t="str">
            <v>000</v>
          </cell>
          <cell r="AX745" t="str">
            <v>00</v>
          </cell>
          <cell r="AY745" t="str">
            <v>0</v>
          </cell>
          <cell r="AZ745" t="str">
            <v>FPL Fibernet</v>
          </cell>
        </row>
        <row r="746">
          <cell r="A746" t="str">
            <v>107100</v>
          </cell>
          <cell r="B746" t="str">
            <v>0368</v>
          </cell>
          <cell r="C746" t="str">
            <v>06200</v>
          </cell>
          <cell r="D746" t="str">
            <v>0FIBER</v>
          </cell>
          <cell r="E746" t="str">
            <v>368000</v>
          </cell>
          <cell r="F746" t="str">
            <v>0676</v>
          </cell>
          <cell r="G746" t="str">
            <v>12450</v>
          </cell>
          <cell r="H746" t="str">
            <v>A</v>
          </cell>
          <cell r="I746" t="str">
            <v>00000041</v>
          </cell>
          <cell r="J746">
            <v>65</v>
          </cell>
          <cell r="K746">
            <v>368</v>
          </cell>
          <cell r="L746">
            <v>6202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 t="str">
            <v>0676</v>
          </cell>
          <cell r="R746" t="str">
            <v>12450</v>
          </cell>
          <cell r="S746" t="str">
            <v>200212</v>
          </cell>
          <cell r="T746" t="str">
            <v>SA01</v>
          </cell>
          <cell r="U746">
            <v>-0.02</v>
          </cell>
          <cell r="V746" t="str">
            <v>LDB</v>
          </cell>
          <cell r="W746">
            <v>0</v>
          </cell>
          <cell r="Y746">
            <v>0</v>
          </cell>
          <cell r="Z746">
            <v>-2</v>
          </cell>
          <cell r="AA746" t="str">
            <v>MS#</v>
          </cell>
          <cell r="AB746" t="str">
            <v xml:space="preserve">   998010287</v>
          </cell>
          <cell r="AC746" t="str">
            <v>BCH</v>
          </cell>
          <cell r="AD746" t="str">
            <v>015504</v>
          </cell>
          <cell r="AE746" t="str">
            <v>TML</v>
          </cell>
          <cell r="AF746" t="str">
            <v>12019</v>
          </cell>
          <cell r="AG746" t="str">
            <v>SRL</v>
          </cell>
          <cell r="AH746" t="str">
            <v>0350</v>
          </cell>
          <cell r="AI746" t="str">
            <v>DLV</v>
          </cell>
          <cell r="AJ746" t="str">
            <v>000</v>
          </cell>
          <cell r="AK746" t="str">
            <v>REL</v>
          </cell>
          <cell r="AL746" t="str">
            <v>000</v>
          </cell>
          <cell r="AM746" t="str">
            <v>LN#</v>
          </cell>
          <cell r="AO746" t="str">
            <v>UOI</v>
          </cell>
          <cell r="AP746" t="str">
            <v>EA</v>
          </cell>
          <cell r="AU746" t="str">
            <v>0</v>
          </cell>
          <cell r="AW746" t="str">
            <v>000</v>
          </cell>
          <cell r="AX746" t="str">
            <v>00</v>
          </cell>
          <cell r="AY746" t="str">
            <v>0</v>
          </cell>
          <cell r="AZ746" t="str">
            <v>FPL Fibernet</v>
          </cell>
        </row>
        <row r="747">
          <cell r="A747" t="str">
            <v>107100</v>
          </cell>
          <cell r="B747" t="str">
            <v>0368</v>
          </cell>
          <cell r="C747" t="str">
            <v>06200</v>
          </cell>
          <cell r="D747" t="str">
            <v>0FIBER</v>
          </cell>
          <cell r="E747" t="str">
            <v>368000</v>
          </cell>
          <cell r="F747" t="str">
            <v>0676</v>
          </cell>
          <cell r="G747" t="str">
            <v>12450</v>
          </cell>
          <cell r="H747" t="str">
            <v>A</v>
          </cell>
          <cell r="I747" t="str">
            <v>00000041</v>
          </cell>
          <cell r="J747">
            <v>65</v>
          </cell>
          <cell r="K747">
            <v>368</v>
          </cell>
          <cell r="L747">
            <v>6202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 t="str">
            <v>0676</v>
          </cell>
          <cell r="R747" t="str">
            <v>12450</v>
          </cell>
          <cell r="S747" t="str">
            <v>200212</v>
          </cell>
          <cell r="T747" t="str">
            <v>SA01</v>
          </cell>
          <cell r="U747">
            <v>-0.02</v>
          </cell>
          <cell r="V747" t="str">
            <v>LDB</v>
          </cell>
          <cell r="W747">
            <v>0</v>
          </cell>
          <cell r="Y747">
            <v>0</v>
          </cell>
          <cell r="Z747">
            <v>-2</v>
          </cell>
          <cell r="AA747" t="str">
            <v>MS#</v>
          </cell>
          <cell r="AB747" t="str">
            <v xml:space="preserve">   998010294</v>
          </cell>
          <cell r="AC747" t="str">
            <v>BCH</v>
          </cell>
          <cell r="AD747" t="str">
            <v>015504</v>
          </cell>
          <cell r="AE747" t="str">
            <v>TML</v>
          </cell>
          <cell r="AF747" t="str">
            <v>12019</v>
          </cell>
          <cell r="AG747" t="str">
            <v>SRL</v>
          </cell>
          <cell r="AH747" t="str">
            <v>0350</v>
          </cell>
          <cell r="AI747" t="str">
            <v>DLV</v>
          </cell>
          <cell r="AJ747" t="str">
            <v>000</v>
          </cell>
          <cell r="AK747" t="str">
            <v>REL</v>
          </cell>
          <cell r="AL747" t="str">
            <v>000</v>
          </cell>
          <cell r="AM747" t="str">
            <v>LN#</v>
          </cell>
          <cell r="AO747" t="str">
            <v>UOI</v>
          </cell>
          <cell r="AP747" t="str">
            <v>EA</v>
          </cell>
          <cell r="AU747" t="str">
            <v>0</v>
          </cell>
          <cell r="AW747" t="str">
            <v>000</v>
          </cell>
          <cell r="AX747" t="str">
            <v>00</v>
          </cell>
          <cell r="AY747" t="str">
            <v>0</v>
          </cell>
          <cell r="AZ747" t="str">
            <v>FPL Fibernet</v>
          </cell>
        </row>
        <row r="748">
          <cell r="A748" t="str">
            <v>107100</v>
          </cell>
          <cell r="B748" t="str">
            <v>0368</v>
          </cell>
          <cell r="C748" t="str">
            <v>06200</v>
          </cell>
          <cell r="D748" t="str">
            <v>0FIBER</v>
          </cell>
          <cell r="E748" t="str">
            <v>368000</v>
          </cell>
          <cell r="F748" t="str">
            <v>0676</v>
          </cell>
          <cell r="G748" t="str">
            <v>12450</v>
          </cell>
          <cell r="H748" t="str">
            <v>A</v>
          </cell>
          <cell r="I748" t="str">
            <v>00000041</v>
          </cell>
          <cell r="J748">
            <v>65</v>
          </cell>
          <cell r="K748">
            <v>368</v>
          </cell>
          <cell r="L748">
            <v>6202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 t="str">
            <v>0676</v>
          </cell>
          <cell r="R748" t="str">
            <v>12450</v>
          </cell>
          <cell r="S748" t="str">
            <v>200212</v>
          </cell>
          <cell r="T748" t="str">
            <v>SA01</v>
          </cell>
          <cell r="U748">
            <v>-0.02</v>
          </cell>
          <cell r="V748" t="str">
            <v>LDB</v>
          </cell>
          <cell r="W748">
            <v>0</v>
          </cell>
          <cell r="Y748">
            <v>0</v>
          </cell>
          <cell r="Z748">
            <v>-2</v>
          </cell>
          <cell r="AA748" t="str">
            <v>MS#</v>
          </cell>
          <cell r="AB748" t="str">
            <v xml:space="preserve">   998010294</v>
          </cell>
          <cell r="AC748" t="str">
            <v>BCH</v>
          </cell>
          <cell r="AD748" t="str">
            <v>015504</v>
          </cell>
          <cell r="AE748" t="str">
            <v>TML</v>
          </cell>
          <cell r="AF748" t="str">
            <v>12019</v>
          </cell>
          <cell r="AG748" t="str">
            <v>SRL</v>
          </cell>
          <cell r="AH748" t="str">
            <v>0350</v>
          </cell>
          <cell r="AI748" t="str">
            <v>DLV</v>
          </cell>
          <cell r="AJ748" t="str">
            <v>000</v>
          </cell>
          <cell r="AK748" t="str">
            <v>REL</v>
          </cell>
          <cell r="AL748" t="str">
            <v>000</v>
          </cell>
          <cell r="AM748" t="str">
            <v>LN#</v>
          </cell>
          <cell r="AO748" t="str">
            <v>UOI</v>
          </cell>
          <cell r="AP748" t="str">
            <v>EA</v>
          </cell>
          <cell r="AU748" t="str">
            <v>0</v>
          </cell>
          <cell r="AW748" t="str">
            <v>000</v>
          </cell>
          <cell r="AX748" t="str">
            <v>00</v>
          </cell>
          <cell r="AY748" t="str">
            <v>0</v>
          </cell>
          <cell r="AZ748" t="str">
            <v>FPL Fibernet</v>
          </cell>
        </row>
        <row r="749">
          <cell r="A749" t="str">
            <v>107100</v>
          </cell>
          <cell r="B749" t="str">
            <v>0368</v>
          </cell>
          <cell r="C749" t="str">
            <v>06200</v>
          </cell>
          <cell r="D749" t="str">
            <v>0FIBER</v>
          </cell>
          <cell r="E749" t="str">
            <v>368000</v>
          </cell>
          <cell r="F749" t="str">
            <v>0676</v>
          </cell>
          <cell r="G749" t="str">
            <v>12450</v>
          </cell>
          <cell r="H749" t="str">
            <v>A</v>
          </cell>
          <cell r="I749" t="str">
            <v>00000041</v>
          </cell>
          <cell r="J749">
            <v>65</v>
          </cell>
          <cell r="K749">
            <v>368</v>
          </cell>
          <cell r="L749">
            <v>6202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0676</v>
          </cell>
          <cell r="R749" t="str">
            <v>12450</v>
          </cell>
          <cell r="S749" t="str">
            <v>200212</v>
          </cell>
          <cell r="T749" t="str">
            <v>SA01</v>
          </cell>
          <cell r="U749">
            <v>-0.02</v>
          </cell>
          <cell r="V749" t="str">
            <v>LDB</v>
          </cell>
          <cell r="W749">
            <v>0</v>
          </cell>
          <cell r="Y749">
            <v>0</v>
          </cell>
          <cell r="Z749">
            <v>-2</v>
          </cell>
          <cell r="AA749" t="str">
            <v>MS#</v>
          </cell>
          <cell r="AB749" t="str">
            <v xml:space="preserve">   998010306</v>
          </cell>
          <cell r="AC749" t="str">
            <v>BCH</v>
          </cell>
          <cell r="AD749" t="str">
            <v>015504</v>
          </cell>
          <cell r="AE749" t="str">
            <v>TML</v>
          </cell>
          <cell r="AF749" t="str">
            <v>12019</v>
          </cell>
          <cell r="AG749" t="str">
            <v>SRL</v>
          </cell>
          <cell r="AH749" t="str">
            <v>0350</v>
          </cell>
          <cell r="AI749" t="str">
            <v>DLV</v>
          </cell>
          <cell r="AJ749" t="str">
            <v>000</v>
          </cell>
          <cell r="AK749" t="str">
            <v>REL</v>
          </cell>
          <cell r="AL749" t="str">
            <v>000</v>
          </cell>
          <cell r="AM749" t="str">
            <v>LN#</v>
          </cell>
          <cell r="AO749" t="str">
            <v>UOI</v>
          </cell>
          <cell r="AP749" t="str">
            <v>EA</v>
          </cell>
          <cell r="AU749" t="str">
            <v>0</v>
          </cell>
          <cell r="AW749" t="str">
            <v>000</v>
          </cell>
          <cell r="AX749" t="str">
            <v>00</v>
          </cell>
          <cell r="AY749" t="str">
            <v>0</v>
          </cell>
          <cell r="AZ749" t="str">
            <v>FPL Fibernet</v>
          </cell>
        </row>
        <row r="750">
          <cell r="A750" t="str">
            <v>107100</v>
          </cell>
          <cell r="B750" t="str">
            <v>0368</v>
          </cell>
          <cell r="C750" t="str">
            <v>06200</v>
          </cell>
          <cell r="D750" t="str">
            <v>0FIBER</v>
          </cell>
          <cell r="E750" t="str">
            <v>368000</v>
          </cell>
          <cell r="F750" t="str">
            <v>0676</v>
          </cell>
          <cell r="G750" t="str">
            <v>12450</v>
          </cell>
          <cell r="H750" t="str">
            <v>A</v>
          </cell>
          <cell r="I750" t="str">
            <v>00000041</v>
          </cell>
          <cell r="J750">
            <v>65</v>
          </cell>
          <cell r="K750">
            <v>368</v>
          </cell>
          <cell r="L750">
            <v>6202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 t="str">
            <v>0676</v>
          </cell>
          <cell r="R750" t="str">
            <v>12450</v>
          </cell>
          <cell r="S750" t="str">
            <v>200212</v>
          </cell>
          <cell r="T750" t="str">
            <v>SA01</v>
          </cell>
          <cell r="U750">
            <v>-0.02</v>
          </cell>
          <cell r="V750" t="str">
            <v>LDB</v>
          </cell>
          <cell r="W750">
            <v>0</v>
          </cell>
          <cell r="Y750">
            <v>0</v>
          </cell>
          <cell r="Z750">
            <v>-2</v>
          </cell>
          <cell r="AA750" t="str">
            <v>MS#</v>
          </cell>
          <cell r="AB750" t="str">
            <v xml:space="preserve">   998010309</v>
          </cell>
          <cell r="AC750" t="str">
            <v>BCH</v>
          </cell>
          <cell r="AD750" t="str">
            <v>015504</v>
          </cell>
          <cell r="AE750" t="str">
            <v>TML</v>
          </cell>
          <cell r="AF750" t="str">
            <v>12019</v>
          </cell>
          <cell r="AG750" t="str">
            <v>SRL</v>
          </cell>
          <cell r="AH750" t="str">
            <v>0350</v>
          </cell>
          <cell r="AI750" t="str">
            <v>DLV</v>
          </cell>
          <cell r="AJ750" t="str">
            <v>000</v>
          </cell>
          <cell r="AK750" t="str">
            <v>REL</v>
          </cell>
          <cell r="AL750" t="str">
            <v>000</v>
          </cell>
          <cell r="AM750" t="str">
            <v>LN#</v>
          </cell>
          <cell r="AO750" t="str">
            <v>UOI</v>
          </cell>
          <cell r="AP750" t="str">
            <v>EA</v>
          </cell>
          <cell r="AU750" t="str">
            <v>0</v>
          </cell>
          <cell r="AW750" t="str">
            <v>000</v>
          </cell>
          <cell r="AX750" t="str">
            <v>00</v>
          </cell>
          <cell r="AY750" t="str">
            <v>0</v>
          </cell>
          <cell r="AZ750" t="str">
            <v>FPL Fibernet</v>
          </cell>
        </row>
        <row r="751">
          <cell r="A751" t="str">
            <v>107100</v>
          </cell>
          <cell r="B751" t="str">
            <v>0368</v>
          </cell>
          <cell r="C751" t="str">
            <v>06200</v>
          </cell>
          <cell r="D751" t="str">
            <v>0FIBER</v>
          </cell>
          <cell r="E751" t="str">
            <v>368000</v>
          </cell>
          <cell r="F751" t="str">
            <v>0676</v>
          </cell>
          <cell r="G751" t="str">
            <v>12450</v>
          </cell>
          <cell r="H751" t="str">
            <v>A</v>
          </cell>
          <cell r="I751" t="str">
            <v>00000041</v>
          </cell>
          <cell r="J751">
            <v>65</v>
          </cell>
          <cell r="K751">
            <v>368</v>
          </cell>
          <cell r="L751">
            <v>6202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 t="str">
            <v>0676</v>
          </cell>
          <cell r="R751" t="str">
            <v>12450</v>
          </cell>
          <cell r="S751" t="str">
            <v>200212</v>
          </cell>
          <cell r="T751" t="str">
            <v>SA01</v>
          </cell>
          <cell r="U751">
            <v>-0.02</v>
          </cell>
          <cell r="V751" t="str">
            <v>LDB</v>
          </cell>
          <cell r="W751">
            <v>0</v>
          </cell>
          <cell r="Y751">
            <v>0</v>
          </cell>
          <cell r="Z751">
            <v>-2</v>
          </cell>
          <cell r="AA751" t="str">
            <v>MS#</v>
          </cell>
          <cell r="AB751" t="str">
            <v xml:space="preserve">   998010309</v>
          </cell>
          <cell r="AC751" t="str">
            <v>BCH</v>
          </cell>
          <cell r="AD751" t="str">
            <v>015504</v>
          </cell>
          <cell r="AE751" t="str">
            <v>TML</v>
          </cell>
          <cell r="AF751" t="str">
            <v>12019</v>
          </cell>
          <cell r="AG751" t="str">
            <v>SRL</v>
          </cell>
          <cell r="AH751" t="str">
            <v>0350</v>
          </cell>
          <cell r="AI751" t="str">
            <v>DLV</v>
          </cell>
          <cell r="AJ751" t="str">
            <v>000</v>
          </cell>
          <cell r="AK751" t="str">
            <v>REL</v>
          </cell>
          <cell r="AL751" t="str">
            <v>000</v>
          </cell>
          <cell r="AM751" t="str">
            <v>LN#</v>
          </cell>
          <cell r="AO751" t="str">
            <v>UOI</v>
          </cell>
          <cell r="AP751" t="str">
            <v>EA</v>
          </cell>
          <cell r="AU751" t="str">
            <v>0</v>
          </cell>
          <cell r="AW751" t="str">
            <v>000</v>
          </cell>
          <cell r="AX751" t="str">
            <v>00</v>
          </cell>
          <cell r="AY751" t="str">
            <v>0</v>
          </cell>
          <cell r="AZ751" t="str">
            <v>FPL Fibernet</v>
          </cell>
        </row>
        <row r="752">
          <cell r="A752" t="str">
            <v>107100</v>
          </cell>
          <cell r="B752" t="str">
            <v>0368</v>
          </cell>
          <cell r="C752" t="str">
            <v>06200</v>
          </cell>
          <cell r="D752" t="str">
            <v>0FIBER</v>
          </cell>
          <cell r="E752" t="str">
            <v>368000</v>
          </cell>
          <cell r="F752" t="str">
            <v>0676</v>
          </cell>
          <cell r="G752" t="str">
            <v>12450</v>
          </cell>
          <cell r="H752" t="str">
            <v>A</v>
          </cell>
          <cell r="I752" t="str">
            <v>00000041</v>
          </cell>
          <cell r="J752">
            <v>65</v>
          </cell>
          <cell r="K752">
            <v>368</v>
          </cell>
          <cell r="L752">
            <v>6202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 t="str">
            <v>0676</v>
          </cell>
          <cell r="R752" t="str">
            <v>12450</v>
          </cell>
          <cell r="S752" t="str">
            <v>200212</v>
          </cell>
          <cell r="T752" t="str">
            <v>SA01</v>
          </cell>
          <cell r="U752">
            <v>-0.02</v>
          </cell>
          <cell r="V752" t="str">
            <v>LDB</v>
          </cell>
          <cell r="W752">
            <v>0</v>
          </cell>
          <cell r="Y752">
            <v>0</v>
          </cell>
          <cell r="Z752">
            <v>-2</v>
          </cell>
          <cell r="AA752" t="str">
            <v>MS#</v>
          </cell>
          <cell r="AB752" t="str">
            <v xml:space="preserve">   998010310</v>
          </cell>
          <cell r="AC752" t="str">
            <v>BCH</v>
          </cell>
          <cell r="AD752" t="str">
            <v>015504</v>
          </cell>
          <cell r="AE752" t="str">
            <v>TML</v>
          </cell>
          <cell r="AF752" t="str">
            <v>12019</v>
          </cell>
          <cell r="AG752" t="str">
            <v>SRL</v>
          </cell>
          <cell r="AH752" t="str">
            <v>0350</v>
          </cell>
          <cell r="AI752" t="str">
            <v>DLV</v>
          </cell>
          <cell r="AJ752" t="str">
            <v>000</v>
          </cell>
          <cell r="AK752" t="str">
            <v>REL</v>
          </cell>
          <cell r="AL752" t="str">
            <v>000</v>
          </cell>
          <cell r="AM752" t="str">
            <v>LN#</v>
          </cell>
          <cell r="AO752" t="str">
            <v>UOI</v>
          </cell>
          <cell r="AP752" t="str">
            <v>EA</v>
          </cell>
          <cell r="AU752" t="str">
            <v>0</v>
          </cell>
          <cell r="AW752" t="str">
            <v>000</v>
          </cell>
          <cell r="AX752" t="str">
            <v>00</v>
          </cell>
          <cell r="AY752" t="str">
            <v>0</v>
          </cell>
          <cell r="AZ752" t="str">
            <v>FPL Fibernet</v>
          </cell>
        </row>
        <row r="753">
          <cell r="A753" t="str">
            <v>107100</v>
          </cell>
          <cell r="B753" t="str">
            <v>0368</v>
          </cell>
          <cell r="C753" t="str">
            <v>06200</v>
          </cell>
          <cell r="D753" t="str">
            <v>0FIBER</v>
          </cell>
          <cell r="E753" t="str">
            <v>368000</v>
          </cell>
          <cell r="F753" t="str">
            <v>0676</v>
          </cell>
          <cell r="G753" t="str">
            <v>12450</v>
          </cell>
          <cell r="H753" t="str">
            <v>A</v>
          </cell>
          <cell r="I753" t="str">
            <v>00000041</v>
          </cell>
          <cell r="J753">
            <v>65</v>
          </cell>
          <cell r="K753">
            <v>368</v>
          </cell>
          <cell r="L753">
            <v>6202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 t="str">
            <v>0676</v>
          </cell>
          <cell r="R753" t="str">
            <v>12450</v>
          </cell>
          <cell r="S753" t="str">
            <v>200212</v>
          </cell>
          <cell r="T753" t="str">
            <v>SA01</v>
          </cell>
          <cell r="U753">
            <v>-0.02</v>
          </cell>
          <cell r="V753" t="str">
            <v>LDB</v>
          </cell>
          <cell r="W753">
            <v>0</v>
          </cell>
          <cell r="Y753">
            <v>0</v>
          </cell>
          <cell r="Z753">
            <v>-2</v>
          </cell>
          <cell r="AA753" t="str">
            <v>MS#</v>
          </cell>
          <cell r="AB753" t="str">
            <v xml:space="preserve">   998010315</v>
          </cell>
          <cell r="AC753" t="str">
            <v>BCH</v>
          </cell>
          <cell r="AD753" t="str">
            <v>015504</v>
          </cell>
          <cell r="AE753" t="str">
            <v>TML</v>
          </cell>
          <cell r="AF753" t="str">
            <v>12019</v>
          </cell>
          <cell r="AG753" t="str">
            <v>SRL</v>
          </cell>
          <cell r="AH753" t="str">
            <v>0350</v>
          </cell>
          <cell r="AI753" t="str">
            <v>DLV</v>
          </cell>
          <cell r="AJ753" t="str">
            <v>000</v>
          </cell>
          <cell r="AK753" t="str">
            <v>REL</v>
          </cell>
          <cell r="AL753" t="str">
            <v>000</v>
          </cell>
          <cell r="AM753" t="str">
            <v>LN#</v>
          </cell>
          <cell r="AO753" t="str">
            <v>UOI</v>
          </cell>
          <cell r="AP753" t="str">
            <v>EA</v>
          </cell>
          <cell r="AU753" t="str">
            <v>0</v>
          </cell>
          <cell r="AW753" t="str">
            <v>000</v>
          </cell>
          <cell r="AX753" t="str">
            <v>00</v>
          </cell>
          <cell r="AY753" t="str">
            <v>0</v>
          </cell>
          <cell r="AZ753" t="str">
            <v>FPL Fibernet</v>
          </cell>
        </row>
        <row r="754">
          <cell r="A754" t="str">
            <v>107100</v>
          </cell>
          <cell r="B754" t="str">
            <v>0368</v>
          </cell>
          <cell r="C754" t="str">
            <v>06200</v>
          </cell>
          <cell r="D754" t="str">
            <v>0FIBER</v>
          </cell>
          <cell r="E754" t="str">
            <v>368000</v>
          </cell>
          <cell r="F754" t="str">
            <v>0676</v>
          </cell>
          <cell r="G754" t="str">
            <v>12450</v>
          </cell>
          <cell r="H754" t="str">
            <v>A</v>
          </cell>
          <cell r="I754" t="str">
            <v>00000041</v>
          </cell>
          <cell r="J754">
            <v>65</v>
          </cell>
          <cell r="K754">
            <v>368</v>
          </cell>
          <cell r="L754">
            <v>6202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 t="str">
            <v>0676</v>
          </cell>
          <cell r="R754" t="str">
            <v>12450</v>
          </cell>
          <cell r="S754" t="str">
            <v>200212</v>
          </cell>
          <cell r="T754" t="str">
            <v>SA01</v>
          </cell>
          <cell r="U754">
            <v>-0.02</v>
          </cell>
          <cell r="V754" t="str">
            <v>LDB</v>
          </cell>
          <cell r="W754">
            <v>0</v>
          </cell>
          <cell r="Y754">
            <v>0</v>
          </cell>
          <cell r="Z754">
            <v>-2</v>
          </cell>
          <cell r="AA754" t="str">
            <v>MS#</v>
          </cell>
          <cell r="AB754" t="str">
            <v xml:space="preserve">   998010315</v>
          </cell>
          <cell r="AC754" t="str">
            <v>BCH</v>
          </cell>
          <cell r="AD754" t="str">
            <v>015504</v>
          </cell>
          <cell r="AE754" t="str">
            <v>TML</v>
          </cell>
          <cell r="AF754" t="str">
            <v>12019</v>
          </cell>
          <cell r="AG754" t="str">
            <v>SRL</v>
          </cell>
          <cell r="AH754" t="str">
            <v>0350</v>
          </cell>
          <cell r="AI754" t="str">
            <v>DLV</v>
          </cell>
          <cell r="AJ754" t="str">
            <v>000</v>
          </cell>
          <cell r="AK754" t="str">
            <v>REL</v>
          </cell>
          <cell r="AL754" t="str">
            <v>000</v>
          </cell>
          <cell r="AM754" t="str">
            <v>LN#</v>
          </cell>
          <cell r="AO754" t="str">
            <v>UOI</v>
          </cell>
          <cell r="AP754" t="str">
            <v>EA</v>
          </cell>
          <cell r="AU754" t="str">
            <v>0</v>
          </cell>
          <cell r="AW754" t="str">
            <v>000</v>
          </cell>
          <cell r="AX754" t="str">
            <v>00</v>
          </cell>
          <cell r="AY754" t="str">
            <v>0</v>
          </cell>
          <cell r="AZ754" t="str">
            <v>FPL Fibernet</v>
          </cell>
        </row>
        <row r="755">
          <cell r="A755" t="str">
            <v>107100</v>
          </cell>
          <cell r="B755" t="str">
            <v>0368</v>
          </cell>
          <cell r="C755" t="str">
            <v>06200</v>
          </cell>
          <cell r="D755" t="str">
            <v>0FIBER</v>
          </cell>
          <cell r="E755" t="str">
            <v>368000</v>
          </cell>
          <cell r="F755" t="str">
            <v>0676</v>
          </cell>
          <cell r="G755" t="str">
            <v>12450</v>
          </cell>
          <cell r="H755" t="str">
            <v>A</v>
          </cell>
          <cell r="I755" t="str">
            <v>00000041</v>
          </cell>
          <cell r="J755">
            <v>65</v>
          </cell>
          <cell r="K755">
            <v>368</v>
          </cell>
          <cell r="L755">
            <v>6202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0676</v>
          </cell>
          <cell r="R755" t="str">
            <v>12450</v>
          </cell>
          <cell r="S755" t="str">
            <v>200212</v>
          </cell>
          <cell r="T755" t="str">
            <v>SA01</v>
          </cell>
          <cell r="U755">
            <v>-0.02</v>
          </cell>
          <cell r="V755" t="str">
            <v>LDB</v>
          </cell>
          <cell r="W755">
            <v>0</v>
          </cell>
          <cell r="Y755">
            <v>0</v>
          </cell>
          <cell r="Z755">
            <v>-2</v>
          </cell>
          <cell r="AA755" t="str">
            <v>MS#</v>
          </cell>
          <cell r="AB755" t="str">
            <v xml:space="preserve">   998010318</v>
          </cell>
          <cell r="AC755" t="str">
            <v>BCH</v>
          </cell>
          <cell r="AD755" t="str">
            <v>015504</v>
          </cell>
          <cell r="AE755" t="str">
            <v>TML</v>
          </cell>
          <cell r="AF755" t="str">
            <v>12019</v>
          </cell>
          <cell r="AG755" t="str">
            <v>SRL</v>
          </cell>
          <cell r="AH755" t="str">
            <v>0350</v>
          </cell>
          <cell r="AI755" t="str">
            <v>DLV</v>
          </cell>
          <cell r="AJ755" t="str">
            <v>000</v>
          </cell>
          <cell r="AK755" t="str">
            <v>REL</v>
          </cell>
          <cell r="AL755" t="str">
            <v>000</v>
          </cell>
          <cell r="AM755" t="str">
            <v>LN#</v>
          </cell>
          <cell r="AO755" t="str">
            <v>UOI</v>
          </cell>
          <cell r="AP755" t="str">
            <v>EA</v>
          </cell>
          <cell r="AU755" t="str">
            <v>0</v>
          </cell>
          <cell r="AW755" t="str">
            <v>000</v>
          </cell>
          <cell r="AX755" t="str">
            <v>00</v>
          </cell>
          <cell r="AY755" t="str">
            <v>0</v>
          </cell>
          <cell r="AZ755" t="str">
            <v>FPL Fibernet</v>
          </cell>
        </row>
        <row r="756">
          <cell r="A756" t="str">
            <v>107100</v>
          </cell>
          <cell r="B756" t="str">
            <v>0368</v>
          </cell>
          <cell r="C756" t="str">
            <v>06200</v>
          </cell>
          <cell r="D756" t="str">
            <v>0FIBER</v>
          </cell>
          <cell r="E756" t="str">
            <v>368000</v>
          </cell>
          <cell r="F756" t="str">
            <v>0676</v>
          </cell>
          <cell r="G756" t="str">
            <v>12450</v>
          </cell>
          <cell r="H756" t="str">
            <v>A</v>
          </cell>
          <cell r="I756" t="str">
            <v>00000041</v>
          </cell>
          <cell r="J756">
            <v>65</v>
          </cell>
          <cell r="K756">
            <v>368</v>
          </cell>
          <cell r="L756">
            <v>6202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 t="str">
            <v>0676</v>
          </cell>
          <cell r="R756" t="str">
            <v>12450</v>
          </cell>
          <cell r="S756" t="str">
            <v>200212</v>
          </cell>
          <cell r="T756" t="str">
            <v>SA01</v>
          </cell>
          <cell r="U756">
            <v>-0.02</v>
          </cell>
          <cell r="V756" t="str">
            <v>LDB</v>
          </cell>
          <cell r="W756">
            <v>0</v>
          </cell>
          <cell r="Y756">
            <v>0</v>
          </cell>
          <cell r="Z756">
            <v>-2</v>
          </cell>
          <cell r="AA756" t="str">
            <v>MS#</v>
          </cell>
          <cell r="AB756" t="str">
            <v xml:space="preserve">   998010318</v>
          </cell>
          <cell r="AC756" t="str">
            <v>BCH</v>
          </cell>
          <cell r="AD756" t="str">
            <v>015504</v>
          </cell>
          <cell r="AE756" t="str">
            <v>TML</v>
          </cell>
          <cell r="AF756" t="str">
            <v>12019</v>
          </cell>
          <cell r="AG756" t="str">
            <v>SRL</v>
          </cell>
          <cell r="AH756" t="str">
            <v>0350</v>
          </cell>
          <cell r="AI756" t="str">
            <v>DLV</v>
          </cell>
          <cell r="AJ756" t="str">
            <v>000</v>
          </cell>
          <cell r="AK756" t="str">
            <v>REL</v>
          </cell>
          <cell r="AL756" t="str">
            <v>000</v>
          </cell>
          <cell r="AM756" t="str">
            <v>LN#</v>
          </cell>
          <cell r="AO756" t="str">
            <v>UOI</v>
          </cell>
          <cell r="AP756" t="str">
            <v>EA</v>
          </cell>
          <cell r="AU756" t="str">
            <v>0</v>
          </cell>
          <cell r="AW756" t="str">
            <v>000</v>
          </cell>
          <cell r="AX756" t="str">
            <v>00</v>
          </cell>
          <cell r="AY756" t="str">
            <v>0</v>
          </cell>
          <cell r="AZ756" t="str">
            <v>FPL Fibernet</v>
          </cell>
        </row>
        <row r="757">
          <cell r="A757" t="str">
            <v>107100</v>
          </cell>
          <cell r="B757" t="str">
            <v>0368</v>
          </cell>
          <cell r="C757" t="str">
            <v>06200</v>
          </cell>
          <cell r="D757" t="str">
            <v>0FIBER</v>
          </cell>
          <cell r="E757" t="str">
            <v>368000</v>
          </cell>
          <cell r="F757" t="str">
            <v>0676</v>
          </cell>
          <cell r="G757" t="str">
            <v>12450</v>
          </cell>
          <cell r="H757" t="str">
            <v>A</v>
          </cell>
          <cell r="I757" t="str">
            <v>00000041</v>
          </cell>
          <cell r="J757">
            <v>65</v>
          </cell>
          <cell r="K757">
            <v>368</v>
          </cell>
          <cell r="L757">
            <v>6202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 t="str">
            <v>0676</v>
          </cell>
          <cell r="R757" t="str">
            <v>12450</v>
          </cell>
          <cell r="S757" t="str">
            <v>200212</v>
          </cell>
          <cell r="T757" t="str">
            <v>SA01</v>
          </cell>
          <cell r="U757">
            <v>-0.04</v>
          </cell>
          <cell r="V757" t="str">
            <v>LDB</v>
          </cell>
          <cell r="W757">
            <v>0</v>
          </cell>
          <cell r="Y757">
            <v>0</v>
          </cell>
          <cell r="Z757">
            <v>-4</v>
          </cell>
          <cell r="AA757" t="str">
            <v>MS#</v>
          </cell>
          <cell r="AB757" t="str">
            <v xml:space="preserve">   998010120</v>
          </cell>
          <cell r="AC757" t="str">
            <v>BCH</v>
          </cell>
          <cell r="AD757" t="str">
            <v>015504</v>
          </cell>
          <cell r="AE757" t="str">
            <v>TML</v>
          </cell>
          <cell r="AF757" t="str">
            <v>12019</v>
          </cell>
          <cell r="AG757" t="str">
            <v>SRL</v>
          </cell>
          <cell r="AH757" t="str">
            <v>0350</v>
          </cell>
          <cell r="AI757" t="str">
            <v>DLV</v>
          </cell>
          <cell r="AJ757" t="str">
            <v>000</v>
          </cell>
          <cell r="AK757" t="str">
            <v>REL</v>
          </cell>
          <cell r="AL757" t="str">
            <v>000</v>
          </cell>
          <cell r="AM757" t="str">
            <v>LN#</v>
          </cell>
          <cell r="AO757" t="str">
            <v>UOI</v>
          </cell>
          <cell r="AP757" t="str">
            <v>EA</v>
          </cell>
          <cell r="AU757" t="str">
            <v>0</v>
          </cell>
          <cell r="AW757" t="str">
            <v>000</v>
          </cell>
          <cell r="AX757" t="str">
            <v>00</v>
          </cell>
          <cell r="AY757" t="str">
            <v>0</v>
          </cell>
          <cell r="AZ757" t="str">
            <v>FPL Fibernet</v>
          </cell>
        </row>
        <row r="758">
          <cell r="A758" t="str">
            <v>107100</v>
          </cell>
          <cell r="B758" t="str">
            <v>0368</v>
          </cell>
          <cell r="C758" t="str">
            <v>06200</v>
          </cell>
          <cell r="D758" t="str">
            <v>0FIBER</v>
          </cell>
          <cell r="E758" t="str">
            <v>368000</v>
          </cell>
          <cell r="F758" t="str">
            <v>0676</v>
          </cell>
          <cell r="G758" t="str">
            <v>12450</v>
          </cell>
          <cell r="H758" t="str">
            <v>A</v>
          </cell>
          <cell r="I758" t="str">
            <v>00000041</v>
          </cell>
          <cell r="J758">
            <v>65</v>
          </cell>
          <cell r="K758">
            <v>368</v>
          </cell>
          <cell r="L758">
            <v>6202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 t="str">
            <v>0676</v>
          </cell>
          <cell r="R758" t="str">
            <v>12450</v>
          </cell>
          <cell r="S758" t="str">
            <v>200212</v>
          </cell>
          <cell r="T758" t="str">
            <v>SA01</v>
          </cell>
          <cell r="U758">
            <v>-0.04</v>
          </cell>
          <cell r="V758" t="str">
            <v>LDB</v>
          </cell>
          <cell r="W758">
            <v>0</v>
          </cell>
          <cell r="Y758">
            <v>0</v>
          </cell>
          <cell r="Z758">
            <v>-4</v>
          </cell>
          <cell r="AA758" t="str">
            <v>MS#</v>
          </cell>
          <cell r="AB758" t="str">
            <v xml:space="preserve">   998010287</v>
          </cell>
          <cell r="AC758" t="str">
            <v>BCH</v>
          </cell>
          <cell r="AD758" t="str">
            <v>015504</v>
          </cell>
          <cell r="AE758" t="str">
            <v>TML</v>
          </cell>
          <cell r="AF758" t="str">
            <v>12019</v>
          </cell>
          <cell r="AG758" t="str">
            <v>SRL</v>
          </cell>
          <cell r="AH758" t="str">
            <v>0350</v>
          </cell>
          <cell r="AI758" t="str">
            <v>DLV</v>
          </cell>
          <cell r="AJ758" t="str">
            <v>000</v>
          </cell>
          <cell r="AK758" t="str">
            <v>REL</v>
          </cell>
          <cell r="AL758" t="str">
            <v>000</v>
          </cell>
          <cell r="AM758" t="str">
            <v>LN#</v>
          </cell>
          <cell r="AO758" t="str">
            <v>UOI</v>
          </cell>
          <cell r="AP758" t="str">
            <v>EA</v>
          </cell>
          <cell r="AU758" t="str">
            <v>0</v>
          </cell>
          <cell r="AW758" t="str">
            <v>000</v>
          </cell>
          <cell r="AX758" t="str">
            <v>00</v>
          </cell>
          <cell r="AY758" t="str">
            <v>0</v>
          </cell>
          <cell r="AZ758" t="str">
            <v>FPL Fibernet</v>
          </cell>
        </row>
        <row r="759">
          <cell r="A759" t="str">
            <v>107100</v>
          </cell>
          <cell r="B759" t="str">
            <v>0368</v>
          </cell>
          <cell r="C759" t="str">
            <v>06200</v>
          </cell>
          <cell r="D759" t="str">
            <v>0FIBER</v>
          </cell>
          <cell r="E759" t="str">
            <v>368000</v>
          </cell>
          <cell r="F759" t="str">
            <v>0676</v>
          </cell>
          <cell r="G759" t="str">
            <v>12450</v>
          </cell>
          <cell r="H759" t="str">
            <v>A</v>
          </cell>
          <cell r="I759" t="str">
            <v>00000041</v>
          </cell>
          <cell r="J759">
            <v>65</v>
          </cell>
          <cell r="K759">
            <v>368</v>
          </cell>
          <cell r="L759">
            <v>6202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 t="str">
            <v>0676</v>
          </cell>
          <cell r="R759" t="str">
            <v>12450</v>
          </cell>
          <cell r="S759" t="str">
            <v>200212</v>
          </cell>
          <cell r="T759" t="str">
            <v>SA01</v>
          </cell>
          <cell r="U759">
            <v>-0.05</v>
          </cell>
          <cell r="V759" t="str">
            <v>LDB</v>
          </cell>
          <cell r="W759">
            <v>0</v>
          </cell>
          <cell r="Y759">
            <v>0</v>
          </cell>
          <cell r="Z759">
            <v>-5</v>
          </cell>
          <cell r="AA759" t="str">
            <v>MS#</v>
          </cell>
          <cell r="AB759" t="str">
            <v xml:space="preserve">   998010036</v>
          </cell>
          <cell r="AC759" t="str">
            <v>BCH</v>
          </cell>
          <cell r="AD759" t="str">
            <v>015504</v>
          </cell>
          <cell r="AE759" t="str">
            <v>TML</v>
          </cell>
          <cell r="AF759" t="str">
            <v>12019</v>
          </cell>
          <cell r="AG759" t="str">
            <v>SRL</v>
          </cell>
          <cell r="AH759" t="str">
            <v>0350</v>
          </cell>
          <cell r="AI759" t="str">
            <v>DLV</v>
          </cell>
          <cell r="AJ759" t="str">
            <v>000</v>
          </cell>
          <cell r="AK759" t="str">
            <v>REL</v>
          </cell>
          <cell r="AL759" t="str">
            <v>000</v>
          </cell>
          <cell r="AM759" t="str">
            <v>LN#</v>
          </cell>
          <cell r="AO759" t="str">
            <v>UOI</v>
          </cell>
          <cell r="AP759" t="str">
            <v>EA</v>
          </cell>
          <cell r="AU759" t="str">
            <v>0</v>
          </cell>
          <cell r="AW759" t="str">
            <v>000</v>
          </cell>
          <cell r="AX759" t="str">
            <v>00</v>
          </cell>
          <cell r="AY759" t="str">
            <v>0</v>
          </cell>
          <cell r="AZ759" t="str">
            <v>FPL Fibernet</v>
          </cell>
        </row>
        <row r="760">
          <cell r="A760" t="str">
            <v>107100</v>
          </cell>
          <cell r="B760" t="str">
            <v>0368</v>
          </cell>
          <cell r="C760" t="str">
            <v>06200</v>
          </cell>
          <cell r="D760" t="str">
            <v>0FIBER</v>
          </cell>
          <cell r="E760" t="str">
            <v>368000</v>
          </cell>
          <cell r="F760" t="str">
            <v>0676</v>
          </cell>
          <cell r="G760" t="str">
            <v>12450</v>
          </cell>
          <cell r="H760" t="str">
            <v>A</v>
          </cell>
          <cell r="I760" t="str">
            <v>00000041</v>
          </cell>
          <cell r="J760">
            <v>65</v>
          </cell>
          <cell r="K760">
            <v>368</v>
          </cell>
          <cell r="L760">
            <v>6202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 t="str">
            <v>0676</v>
          </cell>
          <cell r="R760" t="str">
            <v>12450</v>
          </cell>
          <cell r="S760" t="str">
            <v>200212</v>
          </cell>
          <cell r="T760" t="str">
            <v>SA01</v>
          </cell>
          <cell r="U760">
            <v>-0.06</v>
          </cell>
          <cell r="V760" t="str">
            <v>LDB</v>
          </cell>
          <cell r="W760">
            <v>0</v>
          </cell>
          <cell r="Y760">
            <v>0</v>
          </cell>
          <cell r="Z760">
            <v>-6</v>
          </cell>
          <cell r="AA760" t="str">
            <v>MS#</v>
          </cell>
          <cell r="AB760" t="str">
            <v xml:space="preserve">   998010117</v>
          </cell>
          <cell r="AC760" t="str">
            <v>BCH</v>
          </cell>
          <cell r="AD760" t="str">
            <v>015504</v>
          </cell>
          <cell r="AE760" t="str">
            <v>TML</v>
          </cell>
          <cell r="AF760" t="str">
            <v>12019</v>
          </cell>
          <cell r="AG760" t="str">
            <v>SRL</v>
          </cell>
          <cell r="AH760" t="str">
            <v>0350</v>
          </cell>
          <cell r="AI760" t="str">
            <v>DLV</v>
          </cell>
          <cell r="AJ760" t="str">
            <v>000</v>
          </cell>
          <cell r="AK760" t="str">
            <v>REL</v>
          </cell>
          <cell r="AL760" t="str">
            <v>000</v>
          </cell>
          <cell r="AM760" t="str">
            <v>LN#</v>
          </cell>
          <cell r="AO760" t="str">
            <v>UOI</v>
          </cell>
          <cell r="AP760" t="str">
            <v>EA</v>
          </cell>
          <cell r="AU760" t="str">
            <v>0</v>
          </cell>
          <cell r="AW760" t="str">
            <v>000</v>
          </cell>
          <cell r="AX760" t="str">
            <v>00</v>
          </cell>
          <cell r="AY760" t="str">
            <v>0</v>
          </cell>
          <cell r="AZ760" t="str">
            <v>FPL Fibernet</v>
          </cell>
        </row>
        <row r="761">
          <cell r="A761" t="str">
            <v>107100</v>
          </cell>
          <cell r="B761" t="str">
            <v>0368</v>
          </cell>
          <cell r="C761" t="str">
            <v>06200</v>
          </cell>
          <cell r="D761" t="str">
            <v>0FIBER</v>
          </cell>
          <cell r="E761" t="str">
            <v>368000</v>
          </cell>
          <cell r="F761" t="str">
            <v>0676</v>
          </cell>
          <cell r="G761" t="str">
            <v>12450</v>
          </cell>
          <cell r="H761" t="str">
            <v>A</v>
          </cell>
          <cell r="I761" t="str">
            <v>00000041</v>
          </cell>
          <cell r="J761">
            <v>65</v>
          </cell>
          <cell r="K761">
            <v>368</v>
          </cell>
          <cell r="L761">
            <v>6202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 t="str">
            <v>0676</v>
          </cell>
          <cell r="R761" t="str">
            <v>12450</v>
          </cell>
          <cell r="S761" t="str">
            <v>200212</v>
          </cell>
          <cell r="T761" t="str">
            <v>SA01</v>
          </cell>
          <cell r="U761">
            <v>-0.06</v>
          </cell>
          <cell r="V761" t="str">
            <v>LDB</v>
          </cell>
          <cell r="W761">
            <v>0</v>
          </cell>
          <cell r="Y761">
            <v>0</v>
          </cell>
          <cell r="Z761">
            <v>-6</v>
          </cell>
          <cell r="AA761" t="str">
            <v>MS#</v>
          </cell>
          <cell r="AB761" t="str">
            <v xml:space="preserve">   998010164</v>
          </cell>
          <cell r="AC761" t="str">
            <v>BCH</v>
          </cell>
          <cell r="AD761" t="str">
            <v>015504</v>
          </cell>
          <cell r="AE761" t="str">
            <v>TML</v>
          </cell>
          <cell r="AF761" t="str">
            <v>12019</v>
          </cell>
          <cell r="AG761" t="str">
            <v>SRL</v>
          </cell>
          <cell r="AH761" t="str">
            <v>0350</v>
          </cell>
          <cell r="AI761" t="str">
            <v>DLV</v>
          </cell>
          <cell r="AJ761" t="str">
            <v>000</v>
          </cell>
          <cell r="AK761" t="str">
            <v>REL</v>
          </cell>
          <cell r="AL761" t="str">
            <v>000</v>
          </cell>
          <cell r="AM761" t="str">
            <v>LN#</v>
          </cell>
          <cell r="AO761" t="str">
            <v>UOI</v>
          </cell>
          <cell r="AP761" t="str">
            <v>EA</v>
          </cell>
          <cell r="AU761" t="str">
            <v>0</v>
          </cell>
          <cell r="AW761" t="str">
            <v>000</v>
          </cell>
          <cell r="AX761" t="str">
            <v>00</v>
          </cell>
          <cell r="AY761" t="str">
            <v>0</v>
          </cell>
          <cell r="AZ761" t="str">
            <v>FPL Fibernet</v>
          </cell>
        </row>
        <row r="762">
          <cell r="A762" t="str">
            <v>107100</v>
          </cell>
          <cell r="B762" t="str">
            <v>0368</v>
          </cell>
          <cell r="C762" t="str">
            <v>06200</v>
          </cell>
          <cell r="D762" t="str">
            <v>0FIBER</v>
          </cell>
          <cell r="E762" t="str">
            <v>368000</v>
          </cell>
          <cell r="F762" t="str">
            <v>0676</v>
          </cell>
          <cell r="G762" t="str">
            <v>12450</v>
          </cell>
          <cell r="H762" t="str">
            <v>A</v>
          </cell>
          <cell r="I762" t="str">
            <v>00000041</v>
          </cell>
          <cell r="J762">
            <v>65</v>
          </cell>
          <cell r="K762">
            <v>368</v>
          </cell>
          <cell r="L762">
            <v>6202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 t="str">
            <v>0676</v>
          </cell>
          <cell r="R762" t="str">
            <v>12450</v>
          </cell>
          <cell r="S762" t="str">
            <v>200212</v>
          </cell>
          <cell r="T762" t="str">
            <v>SA01</v>
          </cell>
          <cell r="U762">
            <v>-7.0000000000000007E-2</v>
          </cell>
          <cell r="V762" t="str">
            <v>LDB</v>
          </cell>
          <cell r="W762">
            <v>0</v>
          </cell>
          <cell r="Y762">
            <v>0</v>
          </cell>
          <cell r="Z762">
            <v>-7</v>
          </cell>
          <cell r="AA762" t="str">
            <v>MS#</v>
          </cell>
          <cell r="AB762" t="str">
            <v xml:space="preserve">   998010090</v>
          </cell>
          <cell r="AC762" t="str">
            <v>BCH</v>
          </cell>
          <cell r="AD762" t="str">
            <v>012883</v>
          </cell>
          <cell r="AE762" t="str">
            <v>TML</v>
          </cell>
          <cell r="AF762" t="str">
            <v>12020</v>
          </cell>
          <cell r="AG762" t="str">
            <v>SRL</v>
          </cell>
          <cell r="AH762" t="str">
            <v>0350</v>
          </cell>
          <cell r="AI762" t="str">
            <v>DLV</v>
          </cell>
          <cell r="AJ762" t="str">
            <v>000</v>
          </cell>
          <cell r="AK762" t="str">
            <v>REL</v>
          </cell>
          <cell r="AL762" t="str">
            <v>000</v>
          </cell>
          <cell r="AM762" t="str">
            <v>LN#</v>
          </cell>
          <cell r="AO762" t="str">
            <v>UOI</v>
          </cell>
          <cell r="AP762" t="str">
            <v>EA</v>
          </cell>
          <cell r="AU762" t="str">
            <v>0</v>
          </cell>
          <cell r="AW762" t="str">
            <v>000</v>
          </cell>
          <cell r="AX762" t="str">
            <v>00</v>
          </cell>
          <cell r="AY762" t="str">
            <v>0</v>
          </cell>
          <cell r="AZ762" t="str">
            <v>FPL Fibernet</v>
          </cell>
        </row>
        <row r="763">
          <cell r="A763" t="str">
            <v>107100</v>
          </cell>
          <cell r="B763" t="str">
            <v>0368</v>
          </cell>
          <cell r="C763" t="str">
            <v>06200</v>
          </cell>
          <cell r="D763" t="str">
            <v>0FIBER</v>
          </cell>
          <cell r="E763" t="str">
            <v>368000</v>
          </cell>
          <cell r="F763" t="str">
            <v>0676</v>
          </cell>
          <cell r="G763" t="str">
            <v>12450</v>
          </cell>
          <cell r="H763" t="str">
            <v>A</v>
          </cell>
          <cell r="I763" t="str">
            <v>00000041</v>
          </cell>
          <cell r="J763">
            <v>65</v>
          </cell>
          <cell r="K763">
            <v>368</v>
          </cell>
          <cell r="L763">
            <v>6202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 t="str">
            <v>0676</v>
          </cell>
          <cell r="R763" t="str">
            <v>12450</v>
          </cell>
          <cell r="S763" t="str">
            <v>200212</v>
          </cell>
          <cell r="T763" t="str">
            <v>SA01</v>
          </cell>
          <cell r="U763">
            <v>-0.08</v>
          </cell>
          <cell r="V763" t="str">
            <v>LDB</v>
          </cell>
          <cell r="W763">
            <v>0</v>
          </cell>
          <cell r="Y763">
            <v>0</v>
          </cell>
          <cell r="Z763">
            <v>-8</v>
          </cell>
          <cell r="AA763" t="str">
            <v>MS#</v>
          </cell>
          <cell r="AB763" t="str">
            <v xml:space="preserve">   998010277</v>
          </cell>
          <cell r="AC763" t="str">
            <v>BCH</v>
          </cell>
          <cell r="AD763" t="str">
            <v>012883</v>
          </cell>
          <cell r="AE763" t="str">
            <v>TML</v>
          </cell>
          <cell r="AF763" t="str">
            <v>12020</v>
          </cell>
          <cell r="AG763" t="str">
            <v>SRL</v>
          </cell>
          <cell r="AH763" t="str">
            <v>0350</v>
          </cell>
          <cell r="AI763" t="str">
            <v>DLV</v>
          </cell>
          <cell r="AJ763" t="str">
            <v>000</v>
          </cell>
          <cell r="AK763" t="str">
            <v>REL</v>
          </cell>
          <cell r="AL763" t="str">
            <v>000</v>
          </cell>
          <cell r="AM763" t="str">
            <v>LN#</v>
          </cell>
          <cell r="AO763" t="str">
            <v>UOI</v>
          </cell>
          <cell r="AP763" t="str">
            <v>EA</v>
          </cell>
          <cell r="AU763" t="str">
            <v>0</v>
          </cell>
          <cell r="AW763" t="str">
            <v>000</v>
          </cell>
          <cell r="AX763" t="str">
            <v>00</v>
          </cell>
          <cell r="AY763" t="str">
            <v>0</v>
          </cell>
          <cell r="AZ763" t="str">
            <v>FPL Fibernet</v>
          </cell>
        </row>
        <row r="764">
          <cell r="A764" t="str">
            <v>107100</v>
          </cell>
          <cell r="B764" t="str">
            <v>0368</v>
          </cell>
          <cell r="C764" t="str">
            <v>06200</v>
          </cell>
          <cell r="D764" t="str">
            <v>0FIBER</v>
          </cell>
          <cell r="E764" t="str">
            <v>368000</v>
          </cell>
          <cell r="F764" t="str">
            <v>0676</v>
          </cell>
          <cell r="G764" t="str">
            <v>12450</v>
          </cell>
          <cell r="H764" t="str">
            <v>A</v>
          </cell>
          <cell r="I764" t="str">
            <v>00000041</v>
          </cell>
          <cell r="J764">
            <v>65</v>
          </cell>
          <cell r="K764">
            <v>368</v>
          </cell>
          <cell r="L764">
            <v>6202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 t="str">
            <v>0676</v>
          </cell>
          <cell r="R764" t="str">
            <v>12450</v>
          </cell>
          <cell r="S764" t="str">
            <v>200212</v>
          </cell>
          <cell r="T764" t="str">
            <v>SA01</v>
          </cell>
          <cell r="U764">
            <v>-0.14000000000000001</v>
          </cell>
          <cell r="V764" t="str">
            <v>LDB</v>
          </cell>
          <cell r="W764">
            <v>0</v>
          </cell>
          <cell r="Y764">
            <v>0</v>
          </cell>
          <cell r="Z764">
            <v>-14</v>
          </cell>
          <cell r="AA764" t="str">
            <v>MS#</v>
          </cell>
          <cell r="AB764" t="str">
            <v xml:space="preserve">   998010046</v>
          </cell>
          <cell r="AC764" t="str">
            <v>BCH</v>
          </cell>
          <cell r="AD764" t="str">
            <v>015504</v>
          </cell>
          <cell r="AE764" t="str">
            <v>TML</v>
          </cell>
          <cell r="AF764" t="str">
            <v>12019</v>
          </cell>
          <cell r="AG764" t="str">
            <v>SRL</v>
          </cell>
          <cell r="AH764" t="str">
            <v>0350</v>
          </cell>
          <cell r="AI764" t="str">
            <v>DLV</v>
          </cell>
          <cell r="AJ764" t="str">
            <v>000</v>
          </cell>
          <cell r="AK764" t="str">
            <v>REL</v>
          </cell>
          <cell r="AL764" t="str">
            <v>000</v>
          </cell>
          <cell r="AM764" t="str">
            <v>LN#</v>
          </cell>
          <cell r="AO764" t="str">
            <v>UOI</v>
          </cell>
          <cell r="AP764" t="str">
            <v>EA</v>
          </cell>
          <cell r="AU764" t="str">
            <v>0</v>
          </cell>
          <cell r="AW764" t="str">
            <v>000</v>
          </cell>
          <cell r="AX764" t="str">
            <v>00</v>
          </cell>
          <cell r="AY764" t="str">
            <v>0</v>
          </cell>
          <cell r="AZ764" t="str">
            <v>FPL Fibernet</v>
          </cell>
        </row>
        <row r="765">
          <cell r="A765" t="str">
            <v>107100</v>
          </cell>
          <cell r="B765" t="str">
            <v>0368</v>
          </cell>
          <cell r="C765" t="str">
            <v>06200</v>
          </cell>
          <cell r="D765" t="str">
            <v>0FIBER</v>
          </cell>
          <cell r="E765" t="str">
            <v>368000</v>
          </cell>
          <cell r="F765" t="str">
            <v>0676</v>
          </cell>
          <cell r="G765" t="str">
            <v>12450</v>
          </cell>
          <cell r="H765" t="str">
            <v>A</v>
          </cell>
          <cell r="I765" t="str">
            <v>00000041</v>
          </cell>
          <cell r="J765">
            <v>65</v>
          </cell>
          <cell r="K765">
            <v>368</v>
          </cell>
          <cell r="L765">
            <v>6202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 t="str">
            <v>0676</v>
          </cell>
          <cell r="R765" t="str">
            <v>12450</v>
          </cell>
          <cell r="S765" t="str">
            <v>200212</v>
          </cell>
          <cell r="T765" t="str">
            <v>SA01</v>
          </cell>
          <cell r="U765">
            <v>-0.15</v>
          </cell>
          <cell r="V765" t="str">
            <v>LDB</v>
          </cell>
          <cell r="W765">
            <v>0</v>
          </cell>
          <cell r="Y765">
            <v>0</v>
          </cell>
          <cell r="Z765">
            <v>-15</v>
          </cell>
          <cell r="AA765" t="str">
            <v>MS#</v>
          </cell>
          <cell r="AB765" t="str">
            <v xml:space="preserve">   998010114</v>
          </cell>
          <cell r="AC765" t="str">
            <v>BCH</v>
          </cell>
          <cell r="AD765" t="str">
            <v>015504</v>
          </cell>
          <cell r="AE765" t="str">
            <v>TML</v>
          </cell>
          <cell r="AF765" t="str">
            <v>12019</v>
          </cell>
          <cell r="AG765" t="str">
            <v>SRL</v>
          </cell>
          <cell r="AH765" t="str">
            <v>0350</v>
          </cell>
          <cell r="AI765" t="str">
            <v>DLV</v>
          </cell>
          <cell r="AJ765" t="str">
            <v>000</v>
          </cell>
          <cell r="AK765" t="str">
            <v>REL</v>
          </cell>
          <cell r="AL765" t="str">
            <v>000</v>
          </cell>
          <cell r="AM765" t="str">
            <v>LN#</v>
          </cell>
          <cell r="AO765" t="str">
            <v>UOI</v>
          </cell>
          <cell r="AP765" t="str">
            <v>EA</v>
          </cell>
          <cell r="AU765" t="str">
            <v>0</v>
          </cell>
          <cell r="AW765" t="str">
            <v>000</v>
          </cell>
          <cell r="AX765" t="str">
            <v>00</v>
          </cell>
          <cell r="AY765" t="str">
            <v>0</v>
          </cell>
          <cell r="AZ765" t="str">
            <v>FPL Fibernet</v>
          </cell>
        </row>
        <row r="766">
          <cell r="A766" t="str">
            <v>107100</v>
          </cell>
          <cell r="B766" t="str">
            <v>0368</v>
          </cell>
          <cell r="C766" t="str">
            <v>06200</v>
          </cell>
          <cell r="D766" t="str">
            <v>0FIBER</v>
          </cell>
          <cell r="E766" t="str">
            <v>368000</v>
          </cell>
          <cell r="F766" t="str">
            <v>0676</v>
          </cell>
          <cell r="G766" t="str">
            <v>12450</v>
          </cell>
          <cell r="H766" t="str">
            <v>A</v>
          </cell>
          <cell r="I766" t="str">
            <v>00000041</v>
          </cell>
          <cell r="J766">
            <v>65</v>
          </cell>
          <cell r="K766">
            <v>368</v>
          </cell>
          <cell r="L766">
            <v>6202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 t="str">
            <v>0676</v>
          </cell>
          <cell r="R766" t="str">
            <v>12450</v>
          </cell>
          <cell r="S766" t="str">
            <v>200212</v>
          </cell>
          <cell r="T766" t="str">
            <v>SA01</v>
          </cell>
          <cell r="U766">
            <v>-1</v>
          </cell>
          <cell r="V766" t="str">
            <v>LDB</v>
          </cell>
          <cell r="W766">
            <v>0</v>
          </cell>
          <cell r="Y766">
            <v>0</v>
          </cell>
          <cell r="Z766">
            <v>-1</v>
          </cell>
          <cell r="AA766" t="str">
            <v>MS#</v>
          </cell>
          <cell r="AB766" t="str">
            <v xml:space="preserve">   998001002</v>
          </cell>
          <cell r="AC766" t="str">
            <v>BCH</v>
          </cell>
          <cell r="AD766" t="str">
            <v>015504</v>
          </cell>
          <cell r="AE766" t="str">
            <v>TML</v>
          </cell>
          <cell r="AF766" t="str">
            <v>12019</v>
          </cell>
          <cell r="AG766" t="str">
            <v>SRL</v>
          </cell>
          <cell r="AH766" t="str">
            <v>0350</v>
          </cell>
          <cell r="AI766" t="str">
            <v>DLV</v>
          </cell>
          <cell r="AJ766" t="str">
            <v>000</v>
          </cell>
          <cell r="AK766" t="str">
            <v>REL</v>
          </cell>
          <cell r="AL766" t="str">
            <v>000</v>
          </cell>
          <cell r="AM766" t="str">
            <v>LN#</v>
          </cell>
          <cell r="AO766" t="str">
            <v>UOI</v>
          </cell>
          <cell r="AP766" t="str">
            <v>EA</v>
          </cell>
          <cell r="AU766" t="str">
            <v>0</v>
          </cell>
          <cell r="AW766" t="str">
            <v>000</v>
          </cell>
          <cell r="AX766" t="str">
            <v>00</v>
          </cell>
          <cell r="AY766" t="str">
            <v>0</v>
          </cell>
          <cell r="AZ766" t="str">
            <v>FPL Fibernet</v>
          </cell>
        </row>
        <row r="767">
          <cell r="A767" t="str">
            <v>107100</v>
          </cell>
          <cell r="B767" t="str">
            <v>0368</v>
          </cell>
          <cell r="C767" t="str">
            <v>06200</v>
          </cell>
          <cell r="D767" t="str">
            <v>0FIBER</v>
          </cell>
          <cell r="E767" t="str">
            <v>368000</v>
          </cell>
          <cell r="F767" t="str">
            <v>0676</v>
          </cell>
          <cell r="G767" t="str">
            <v>12450</v>
          </cell>
          <cell r="H767" t="str">
            <v>A</v>
          </cell>
          <cell r="I767" t="str">
            <v>00000041</v>
          </cell>
          <cell r="J767">
            <v>65</v>
          </cell>
          <cell r="K767">
            <v>368</v>
          </cell>
          <cell r="L767">
            <v>6202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 t="str">
            <v>0676</v>
          </cell>
          <cell r="R767" t="str">
            <v>12450</v>
          </cell>
          <cell r="S767" t="str">
            <v>200212</v>
          </cell>
          <cell r="T767" t="str">
            <v>SA01</v>
          </cell>
          <cell r="U767">
            <v>-7.17</v>
          </cell>
          <cell r="V767" t="str">
            <v>LDB</v>
          </cell>
          <cell r="W767">
            <v>0</v>
          </cell>
          <cell r="Y767">
            <v>0</v>
          </cell>
          <cell r="Z767">
            <v>-3</v>
          </cell>
          <cell r="AA767" t="str">
            <v>MS#</v>
          </cell>
          <cell r="AB767" t="str">
            <v xml:space="preserve">   998014698</v>
          </cell>
          <cell r="AC767" t="str">
            <v>BCH</v>
          </cell>
          <cell r="AD767" t="str">
            <v>013369</v>
          </cell>
          <cell r="AE767" t="str">
            <v>TML</v>
          </cell>
          <cell r="AF767" t="str">
            <v>12016</v>
          </cell>
          <cell r="AG767" t="str">
            <v>SRL</v>
          </cell>
          <cell r="AH767" t="str">
            <v>0350</v>
          </cell>
          <cell r="AI767" t="str">
            <v>DLV</v>
          </cell>
          <cell r="AJ767" t="str">
            <v>000</v>
          </cell>
          <cell r="AK767" t="str">
            <v>REL</v>
          </cell>
          <cell r="AL767" t="str">
            <v>000</v>
          </cell>
          <cell r="AM767" t="str">
            <v>LN#</v>
          </cell>
          <cell r="AO767" t="str">
            <v>UOI</v>
          </cell>
          <cell r="AP767" t="str">
            <v>EA</v>
          </cell>
          <cell r="AU767" t="str">
            <v>0</v>
          </cell>
          <cell r="AW767" t="str">
            <v>000</v>
          </cell>
          <cell r="AX767" t="str">
            <v>00</v>
          </cell>
          <cell r="AY767" t="str">
            <v>0</v>
          </cell>
          <cell r="AZ767" t="str">
            <v>FPL Fibernet</v>
          </cell>
        </row>
        <row r="768">
          <cell r="A768" t="str">
            <v>107100</v>
          </cell>
          <cell r="B768" t="str">
            <v>0368</v>
          </cell>
          <cell r="C768" t="str">
            <v>06200</v>
          </cell>
          <cell r="D768" t="str">
            <v>0FIBER</v>
          </cell>
          <cell r="E768" t="str">
            <v>368000</v>
          </cell>
          <cell r="F768" t="str">
            <v>0676</v>
          </cell>
          <cell r="G768" t="str">
            <v>12450</v>
          </cell>
          <cell r="H768" t="str">
            <v>A</v>
          </cell>
          <cell r="I768" t="str">
            <v>00000041</v>
          </cell>
          <cell r="J768">
            <v>65</v>
          </cell>
          <cell r="K768">
            <v>368</v>
          </cell>
          <cell r="L768">
            <v>6202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0676</v>
          </cell>
          <cell r="R768" t="str">
            <v>12450</v>
          </cell>
          <cell r="S768" t="str">
            <v>200212</v>
          </cell>
          <cell r="T768" t="str">
            <v>SA01</v>
          </cell>
          <cell r="U768">
            <v>-7.25</v>
          </cell>
          <cell r="V768" t="str">
            <v>LDB</v>
          </cell>
          <cell r="W768">
            <v>0</v>
          </cell>
          <cell r="Y768">
            <v>0</v>
          </cell>
          <cell r="Z768">
            <v>-5</v>
          </cell>
          <cell r="AA768" t="str">
            <v>MS#</v>
          </cell>
          <cell r="AB768" t="str">
            <v xml:space="preserve">   998014540</v>
          </cell>
          <cell r="AC768" t="str">
            <v>BCH</v>
          </cell>
          <cell r="AD768" t="str">
            <v>013353</v>
          </cell>
          <cell r="AE768" t="str">
            <v>TML</v>
          </cell>
          <cell r="AF768" t="str">
            <v>12016</v>
          </cell>
          <cell r="AG768" t="str">
            <v>SRL</v>
          </cell>
          <cell r="AH768" t="str">
            <v>0350</v>
          </cell>
          <cell r="AI768" t="str">
            <v>DLV</v>
          </cell>
          <cell r="AJ768" t="str">
            <v>000</v>
          </cell>
          <cell r="AK768" t="str">
            <v>REL</v>
          </cell>
          <cell r="AL768" t="str">
            <v>000</v>
          </cell>
          <cell r="AM768" t="str">
            <v>LN#</v>
          </cell>
          <cell r="AO768" t="str">
            <v>UOI</v>
          </cell>
          <cell r="AP768" t="str">
            <v>EA</v>
          </cell>
          <cell r="AU768" t="str">
            <v>0</v>
          </cell>
          <cell r="AW768" t="str">
            <v>000</v>
          </cell>
          <cell r="AX768" t="str">
            <v>00</v>
          </cell>
          <cell r="AY768" t="str">
            <v>0</v>
          </cell>
          <cell r="AZ768" t="str">
            <v>FPL Fibernet</v>
          </cell>
        </row>
        <row r="769">
          <cell r="A769" t="str">
            <v>107100</v>
          </cell>
          <cell r="B769" t="str">
            <v>0368</v>
          </cell>
          <cell r="C769" t="str">
            <v>06200</v>
          </cell>
          <cell r="D769" t="str">
            <v>0FIBER</v>
          </cell>
          <cell r="E769" t="str">
            <v>368000</v>
          </cell>
          <cell r="F769" t="str">
            <v>0676</v>
          </cell>
          <cell r="G769" t="str">
            <v>12450</v>
          </cell>
          <cell r="H769" t="str">
            <v>A</v>
          </cell>
          <cell r="I769" t="str">
            <v>00000041</v>
          </cell>
          <cell r="J769">
            <v>65</v>
          </cell>
          <cell r="K769">
            <v>368</v>
          </cell>
          <cell r="L769">
            <v>6202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0676</v>
          </cell>
          <cell r="R769" t="str">
            <v>12450</v>
          </cell>
          <cell r="S769" t="str">
            <v>200212</v>
          </cell>
          <cell r="T769" t="str">
            <v>SA01</v>
          </cell>
          <cell r="U769">
            <v>-8</v>
          </cell>
          <cell r="V769" t="str">
            <v>LDB</v>
          </cell>
          <cell r="W769">
            <v>0</v>
          </cell>
          <cell r="Y769">
            <v>0</v>
          </cell>
          <cell r="Z769">
            <v>-1</v>
          </cell>
          <cell r="AA769" t="str">
            <v>MS#</v>
          </cell>
          <cell r="AB769" t="str">
            <v xml:space="preserve">   998014833</v>
          </cell>
          <cell r="AC769" t="str">
            <v>BCH</v>
          </cell>
          <cell r="AD769" t="str">
            <v>013414</v>
          </cell>
          <cell r="AE769" t="str">
            <v>TML</v>
          </cell>
          <cell r="AF769" t="str">
            <v>12016</v>
          </cell>
          <cell r="AG769" t="str">
            <v>SRL</v>
          </cell>
          <cell r="AH769" t="str">
            <v>0350</v>
          </cell>
          <cell r="AI769" t="str">
            <v>DLV</v>
          </cell>
          <cell r="AJ769" t="str">
            <v>000</v>
          </cell>
          <cell r="AK769" t="str">
            <v>REL</v>
          </cell>
          <cell r="AL769" t="str">
            <v>000</v>
          </cell>
          <cell r="AM769" t="str">
            <v>LN#</v>
          </cell>
          <cell r="AO769" t="str">
            <v>UOI</v>
          </cell>
          <cell r="AP769" t="str">
            <v>EA</v>
          </cell>
          <cell r="AU769" t="str">
            <v>0</v>
          </cell>
          <cell r="AW769" t="str">
            <v>000</v>
          </cell>
          <cell r="AX769" t="str">
            <v>00</v>
          </cell>
          <cell r="AY769" t="str">
            <v>0</v>
          </cell>
          <cell r="AZ769" t="str">
            <v>FPL Fibernet</v>
          </cell>
        </row>
        <row r="770">
          <cell r="A770" t="str">
            <v>107100</v>
          </cell>
          <cell r="B770" t="str">
            <v>0368</v>
          </cell>
          <cell r="C770" t="str">
            <v>06200</v>
          </cell>
          <cell r="D770" t="str">
            <v>0FIBER</v>
          </cell>
          <cell r="E770" t="str">
            <v>368000</v>
          </cell>
          <cell r="F770" t="str">
            <v>0676</v>
          </cell>
          <cell r="G770" t="str">
            <v>12450</v>
          </cell>
          <cell r="H770" t="str">
            <v>A</v>
          </cell>
          <cell r="I770" t="str">
            <v>00000041</v>
          </cell>
          <cell r="J770">
            <v>65</v>
          </cell>
          <cell r="K770">
            <v>368</v>
          </cell>
          <cell r="L770">
            <v>6202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 t="str">
            <v>0676</v>
          </cell>
          <cell r="R770" t="str">
            <v>12450</v>
          </cell>
          <cell r="S770" t="str">
            <v>200212</v>
          </cell>
          <cell r="T770" t="str">
            <v>SA01</v>
          </cell>
          <cell r="U770">
            <v>-8.4</v>
          </cell>
          <cell r="V770" t="str">
            <v>LDB</v>
          </cell>
          <cell r="W770">
            <v>0</v>
          </cell>
          <cell r="Y770">
            <v>0</v>
          </cell>
          <cell r="Z770">
            <v>-30</v>
          </cell>
          <cell r="AA770" t="str">
            <v>MS#</v>
          </cell>
          <cell r="AB770" t="str">
            <v xml:space="preserve">   998000143</v>
          </cell>
          <cell r="AC770" t="str">
            <v>BCH</v>
          </cell>
          <cell r="AD770" t="str">
            <v>017205</v>
          </cell>
          <cell r="AE770" t="str">
            <v>TML</v>
          </cell>
          <cell r="AF770" t="str">
            <v>12018</v>
          </cell>
          <cell r="AG770" t="str">
            <v>SRL</v>
          </cell>
          <cell r="AH770" t="str">
            <v>0368</v>
          </cell>
          <cell r="AI770" t="str">
            <v>DLV</v>
          </cell>
          <cell r="AJ770" t="str">
            <v>000</v>
          </cell>
          <cell r="AK770" t="str">
            <v>REL</v>
          </cell>
          <cell r="AL770" t="str">
            <v>000</v>
          </cell>
          <cell r="AM770" t="str">
            <v>LN#</v>
          </cell>
          <cell r="AO770" t="str">
            <v>UOI</v>
          </cell>
          <cell r="AP770" t="str">
            <v>FT</v>
          </cell>
          <cell r="AU770" t="str">
            <v>0</v>
          </cell>
          <cell r="AW770" t="str">
            <v>000</v>
          </cell>
          <cell r="AX770" t="str">
            <v>00</v>
          </cell>
          <cell r="AY770" t="str">
            <v>0</v>
          </cell>
          <cell r="AZ770" t="str">
            <v>FPL Fibernet</v>
          </cell>
        </row>
        <row r="771">
          <cell r="A771" t="str">
            <v>107100</v>
          </cell>
          <cell r="B771" t="str">
            <v>0368</v>
          </cell>
          <cell r="C771" t="str">
            <v>06200</v>
          </cell>
          <cell r="D771" t="str">
            <v>0FIBER</v>
          </cell>
          <cell r="E771" t="str">
            <v>368000</v>
          </cell>
          <cell r="F771" t="str">
            <v>0676</v>
          </cell>
          <cell r="G771" t="str">
            <v>12450</v>
          </cell>
          <cell r="H771" t="str">
            <v>A</v>
          </cell>
          <cell r="I771" t="str">
            <v>00000041</v>
          </cell>
          <cell r="J771">
            <v>65</v>
          </cell>
          <cell r="K771">
            <v>368</v>
          </cell>
          <cell r="L771">
            <v>6202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 t="str">
            <v>0676</v>
          </cell>
          <cell r="R771" t="str">
            <v>12450</v>
          </cell>
          <cell r="S771" t="str">
            <v>200212</v>
          </cell>
          <cell r="T771" t="str">
            <v>SA01</v>
          </cell>
          <cell r="U771">
            <v>-9.2799999999999994</v>
          </cell>
          <cell r="V771" t="str">
            <v>LDB</v>
          </cell>
          <cell r="W771">
            <v>0</v>
          </cell>
          <cell r="Y771">
            <v>0</v>
          </cell>
          <cell r="Z771">
            <v>-1</v>
          </cell>
          <cell r="AA771" t="str">
            <v>MS#</v>
          </cell>
          <cell r="AB771" t="str">
            <v xml:space="preserve">   998014725</v>
          </cell>
          <cell r="AC771" t="str">
            <v>BCH</v>
          </cell>
          <cell r="AD771" t="str">
            <v>013373</v>
          </cell>
          <cell r="AE771" t="str">
            <v>TML</v>
          </cell>
          <cell r="AF771" t="str">
            <v>12016</v>
          </cell>
          <cell r="AG771" t="str">
            <v>SRL</v>
          </cell>
          <cell r="AH771" t="str">
            <v>0350</v>
          </cell>
          <cell r="AI771" t="str">
            <v>DLV</v>
          </cell>
          <cell r="AJ771" t="str">
            <v>000</v>
          </cell>
          <cell r="AK771" t="str">
            <v>REL</v>
          </cell>
          <cell r="AL771" t="str">
            <v>000</v>
          </cell>
          <cell r="AM771" t="str">
            <v>LN#</v>
          </cell>
          <cell r="AO771" t="str">
            <v>UOI</v>
          </cell>
          <cell r="AP771" t="str">
            <v>EA</v>
          </cell>
          <cell r="AU771" t="str">
            <v>0</v>
          </cell>
          <cell r="AW771" t="str">
            <v>000</v>
          </cell>
          <cell r="AX771" t="str">
            <v>00</v>
          </cell>
          <cell r="AY771" t="str">
            <v>0</v>
          </cell>
          <cell r="AZ771" t="str">
            <v>FPL Fibernet</v>
          </cell>
        </row>
        <row r="772">
          <cell r="A772" t="str">
            <v>107100</v>
          </cell>
          <cell r="B772" t="str">
            <v>0368</v>
          </cell>
          <cell r="C772" t="str">
            <v>06200</v>
          </cell>
          <cell r="D772" t="str">
            <v>0FIBER</v>
          </cell>
          <cell r="E772" t="str">
            <v>368000</v>
          </cell>
          <cell r="F772" t="str">
            <v>0676</v>
          </cell>
          <cell r="G772" t="str">
            <v>12450</v>
          </cell>
          <cell r="H772" t="str">
            <v>A</v>
          </cell>
          <cell r="I772" t="str">
            <v>00000041</v>
          </cell>
          <cell r="J772">
            <v>65</v>
          </cell>
          <cell r="K772">
            <v>368</v>
          </cell>
          <cell r="L772">
            <v>6202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 t="str">
            <v>0676</v>
          </cell>
          <cell r="R772" t="str">
            <v>12450</v>
          </cell>
          <cell r="S772" t="str">
            <v>200212</v>
          </cell>
          <cell r="T772" t="str">
            <v>SA01</v>
          </cell>
          <cell r="U772">
            <v>-11.02</v>
          </cell>
          <cell r="V772" t="str">
            <v>LDB</v>
          </cell>
          <cell r="W772">
            <v>0</v>
          </cell>
          <cell r="Y772">
            <v>0</v>
          </cell>
          <cell r="Z772">
            <v>-1</v>
          </cell>
          <cell r="AA772" t="str">
            <v>MS#</v>
          </cell>
          <cell r="AB772" t="str">
            <v xml:space="preserve">   998000219</v>
          </cell>
          <cell r="AC772" t="str">
            <v>BCH</v>
          </cell>
          <cell r="AD772" t="str">
            <v>012888</v>
          </cell>
          <cell r="AE772" t="str">
            <v>TML</v>
          </cell>
          <cell r="AF772" t="str">
            <v>12020</v>
          </cell>
          <cell r="AG772" t="str">
            <v>SRL</v>
          </cell>
          <cell r="AH772" t="str">
            <v>0368</v>
          </cell>
          <cell r="AI772" t="str">
            <v>DLV</v>
          </cell>
          <cell r="AJ772" t="str">
            <v>000</v>
          </cell>
          <cell r="AK772" t="str">
            <v>REL</v>
          </cell>
          <cell r="AL772" t="str">
            <v>000</v>
          </cell>
          <cell r="AM772" t="str">
            <v>LN#</v>
          </cell>
          <cell r="AO772" t="str">
            <v>UOI</v>
          </cell>
          <cell r="AP772" t="str">
            <v>EA</v>
          </cell>
          <cell r="AU772" t="str">
            <v>0</v>
          </cell>
          <cell r="AW772" t="str">
            <v>000</v>
          </cell>
          <cell r="AX772" t="str">
            <v>00</v>
          </cell>
          <cell r="AY772" t="str">
            <v>0</v>
          </cell>
          <cell r="AZ772" t="str">
            <v>FPL Fibernet</v>
          </cell>
        </row>
        <row r="773">
          <cell r="A773" t="str">
            <v>107100</v>
          </cell>
          <cell r="B773" t="str">
            <v>0368</v>
          </cell>
          <cell r="C773" t="str">
            <v>06200</v>
          </cell>
          <cell r="D773" t="str">
            <v>0FIBER</v>
          </cell>
          <cell r="E773" t="str">
            <v>368000</v>
          </cell>
          <cell r="F773" t="str">
            <v>0676</v>
          </cell>
          <cell r="G773" t="str">
            <v>12450</v>
          </cell>
          <cell r="H773" t="str">
            <v>A</v>
          </cell>
          <cell r="I773" t="str">
            <v>00000041</v>
          </cell>
          <cell r="J773">
            <v>65</v>
          </cell>
          <cell r="K773">
            <v>368</v>
          </cell>
          <cell r="L773">
            <v>6202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 t="str">
            <v>0676</v>
          </cell>
          <cell r="R773" t="str">
            <v>12450</v>
          </cell>
          <cell r="S773" t="str">
            <v>200212</v>
          </cell>
          <cell r="T773" t="str">
            <v>SA01</v>
          </cell>
          <cell r="U773">
            <v>-21.76</v>
          </cell>
          <cell r="V773" t="str">
            <v>LDB</v>
          </cell>
          <cell r="W773">
            <v>0</v>
          </cell>
          <cell r="Y773">
            <v>0</v>
          </cell>
          <cell r="Z773">
            <v>-17</v>
          </cell>
          <cell r="AA773" t="str">
            <v>MS#</v>
          </cell>
          <cell r="AB773" t="str">
            <v xml:space="preserve">   998014290</v>
          </cell>
          <cell r="AC773" t="str">
            <v>BCH</v>
          </cell>
          <cell r="AD773" t="str">
            <v>015527</v>
          </cell>
          <cell r="AE773" t="str">
            <v>TML</v>
          </cell>
          <cell r="AF773" t="str">
            <v>12019</v>
          </cell>
          <cell r="AG773" t="str">
            <v>SRL</v>
          </cell>
          <cell r="AH773" t="str">
            <v>0350</v>
          </cell>
          <cell r="AI773" t="str">
            <v>DLV</v>
          </cell>
          <cell r="AJ773" t="str">
            <v>000</v>
          </cell>
          <cell r="AK773" t="str">
            <v>REL</v>
          </cell>
          <cell r="AL773" t="str">
            <v>000</v>
          </cell>
          <cell r="AM773" t="str">
            <v>LN#</v>
          </cell>
          <cell r="AO773" t="str">
            <v>UOI</v>
          </cell>
          <cell r="AP773" t="str">
            <v>EA</v>
          </cell>
          <cell r="AU773" t="str">
            <v>0</v>
          </cell>
          <cell r="AW773" t="str">
            <v>000</v>
          </cell>
          <cell r="AX773" t="str">
            <v>00</v>
          </cell>
          <cell r="AY773" t="str">
            <v>0</v>
          </cell>
          <cell r="AZ773" t="str">
            <v>FPL Fibernet</v>
          </cell>
        </row>
        <row r="774">
          <cell r="A774" t="str">
            <v>107100</v>
          </cell>
          <cell r="B774" t="str">
            <v>0368</v>
          </cell>
          <cell r="C774" t="str">
            <v>06200</v>
          </cell>
          <cell r="D774" t="str">
            <v>0FIBER</v>
          </cell>
          <cell r="E774" t="str">
            <v>368000</v>
          </cell>
          <cell r="F774" t="str">
            <v>0676</v>
          </cell>
          <cell r="G774" t="str">
            <v>12450</v>
          </cell>
          <cell r="H774" t="str">
            <v>A</v>
          </cell>
          <cell r="I774" t="str">
            <v>00000041</v>
          </cell>
          <cell r="J774">
            <v>65</v>
          </cell>
          <cell r="K774">
            <v>368</v>
          </cell>
          <cell r="L774">
            <v>6202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 t="str">
            <v>0676</v>
          </cell>
          <cell r="R774" t="str">
            <v>12450</v>
          </cell>
          <cell r="S774" t="str">
            <v>200212</v>
          </cell>
          <cell r="T774" t="str">
            <v>SA01</v>
          </cell>
          <cell r="U774">
            <v>-25.45</v>
          </cell>
          <cell r="V774" t="str">
            <v>LDB</v>
          </cell>
          <cell r="W774">
            <v>0</v>
          </cell>
          <cell r="Y774">
            <v>0</v>
          </cell>
          <cell r="Z774">
            <v>-1</v>
          </cell>
          <cell r="AA774" t="str">
            <v>MS#</v>
          </cell>
          <cell r="AB774" t="str">
            <v xml:space="preserve">   998014837</v>
          </cell>
          <cell r="AC774" t="str">
            <v>BCH</v>
          </cell>
          <cell r="AD774" t="str">
            <v>013404</v>
          </cell>
          <cell r="AE774" t="str">
            <v>TML</v>
          </cell>
          <cell r="AF774" t="str">
            <v>12016</v>
          </cell>
          <cell r="AG774" t="str">
            <v>SRL</v>
          </cell>
          <cell r="AH774" t="str">
            <v>0350</v>
          </cell>
          <cell r="AI774" t="str">
            <v>DLV</v>
          </cell>
          <cell r="AJ774" t="str">
            <v>000</v>
          </cell>
          <cell r="AK774" t="str">
            <v>REL</v>
          </cell>
          <cell r="AL774" t="str">
            <v>000</v>
          </cell>
          <cell r="AM774" t="str">
            <v>LN#</v>
          </cell>
          <cell r="AO774" t="str">
            <v>UOI</v>
          </cell>
          <cell r="AP774" t="str">
            <v>EA</v>
          </cell>
          <cell r="AU774" t="str">
            <v>0</v>
          </cell>
          <cell r="AW774" t="str">
            <v>000</v>
          </cell>
          <cell r="AX774" t="str">
            <v>00</v>
          </cell>
          <cell r="AY774" t="str">
            <v>0</v>
          </cell>
          <cell r="AZ774" t="str">
            <v>FPL Fibernet</v>
          </cell>
        </row>
        <row r="775">
          <cell r="A775" t="str">
            <v>107100</v>
          </cell>
          <cell r="B775" t="str">
            <v>0368</v>
          </cell>
          <cell r="C775" t="str">
            <v>06200</v>
          </cell>
          <cell r="D775" t="str">
            <v>0FIBER</v>
          </cell>
          <cell r="E775" t="str">
            <v>368000</v>
          </cell>
          <cell r="F775" t="str">
            <v>0676</v>
          </cell>
          <cell r="G775" t="str">
            <v>12450</v>
          </cell>
          <cell r="H775" t="str">
            <v>A</v>
          </cell>
          <cell r="I775" t="str">
            <v>00000041</v>
          </cell>
          <cell r="J775">
            <v>65</v>
          </cell>
          <cell r="K775">
            <v>368</v>
          </cell>
          <cell r="L775">
            <v>6202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 t="str">
            <v>0676</v>
          </cell>
          <cell r="R775" t="str">
            <v>12450</v>
          </cell>
          <cell r="S775" t="str">
            <v>200212</v>
          </cell>
          <cell r="T775" t="str">
            <v>SA01</v>
          </cell>
          <cell r="U775">
            <v>-31.5</v>
          </cell>
          <cell r="V775" t="str">
            <v>LDB</v>
          </cell>
          <cell r="W775">
            <v>0</v>
          </cell>
          <cell r="Y775">
            <v>0</v>
          </cell>
          <cell r="Z775">
            <v>-14</v>
          </cell>
          <cell r="AA775" t="str">
            <v>MS#</v>
          </cell>
          <cell r="AB775" t="str">
            <v xml:space="preserve">   998014651</v>
          </cell>
          <cell r="AC775" t="str">
            <v>BCH</v>
          </cell>
          <cell r="AD775" t="str">
            <v>013354</v>
          </cell>
          <cell r="AE775" t="str">
            <v>TML</v>
          </cell>
          <cell r="AF775" t="str">
            <v>12016</v>
          </cell>
          <cell r="AG775" t="str">
            <v>SRL</v>
          </cell>
          <cell r="AH775" t="str">
            <v>0368</v>
          </cell>
          <cell r="AI775" t="str">
            <v>DLV</v>
          </cell>
          <cell r="AJ775" t="str">
            <v>000</v>
          </cell>
          <cell r="AK775" t="str">
            <v>REL</v>
          </cell>
          <cell r="AL775" t="str">
            <v>000</v>
          </cell>
          <cell r="AM775" t="str">
            <v>LN#</v>
          </cell>
          <cell r="AO775" t="str">
            <v>UOI</v>
          </cell>
          <cell r="AP775" t="str">
            <v>FT</v>
          </cell>
          <cell r="AU775" t="str">
            <v>0</v>
          </cell>
          <cell r="AW775" t="str">
            <v>000</v>
          </cell>
          <cell r="AX775" t="str">
            <v>00</v>
          </cell>
          <cell r="AY775" t="str">
            <v>0</v>
          </cell>
          <cell r="AZ775" t="str">
            <v>FPL Fibernet</v>
          </cell>
        </row>
        <row r="776">
          <cell r="A776" t="str">
            <v>107100</v>
          </cell>
          <cell r="B776" t="str">
            <v>0368</v>
          </cell>
          <cell r="C776" t="str">
            <v>06200</v>
          </cell>
          <cell r="D776" t="str">
            <v>0FIBER</v>
          </cell>
          <cell r="E776" t="str">
            <v>368000</v>
          </cell>
          <cell r="F776" t="str">
            <v>0676</v>
          </cell>
          <cell r="G776" t="str">
            <v>12450</v>
          </cell>
          <cell r="H776" t="str">
            <v>A</v>
          </cell>
          <cell r="I776" t="str">
            <v>00000041</v>
          </cell>
          <cell r="J776">
            <v>65</v>
          </cell>
          <cell r="K776">
            <v>368</v>
          </cell>
          <cell r="L776">
            <v>6202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 t="str">
            <v>0676</v>
          </cell>
          <cell r="R776" t="str">
            <v>12450</v>
          </cell>
          <cell r="S776" t="str">
            <v>200212</v>
          </cell>
          <cell r="T776" t="str">
            <v>SA01</v>
          </cell>
          <cell r="U776">
            <v>-32.5</v>
          </cell>
          <cell r="V776" t="str">
            <v>LDB</v>
          </cell>
          <cell r="W776">
            <v>0</v>
          </cell>
          <cell r="Y776">
            <v>0</v>
          </cell>
          <cell r="Z776">
            <v>-2</v>
          </cell>
          <cell r="AA776" t="str">
            <v>MS#</v>
          </cell>
          <cell r="AB776" t="str">
            <v xml:space="preserve">   998014682</v>
          </cell>
          <cell r="AC776" t="str">
            <v>BCH</v>
          </cell>
          <cell r="AD776" t="str">
            <v>013368</v>
          </cell>
          <cell r="AE776" t="str">
            <v>TML</v>
          </cell>
          <cell r="AF776" t="str">
            <v>12016</v>
          </cell>
          <cell r="AG776" t="str">
            <v>SRL</v>
          </cell>
          <cell r="AH776" t="str">
            <v>0350</v>
          </cell>
          <cell r="AI776" t="str">
            <v>DLV</v>
          </cell>
          <cell r="AJ776" t="str">
            <v>000</v>
          </cell>
          <cell r="AK776" t="str">
            <v>REL</v>
          </cell>
          <cell r="AL776" t="str">
            <v>000</v>
          </cell>
          <cell r="AM776" t="str">
            <v>LN#</v>
          </cell>
          <cell r="AO776" t="str">
            <v>UOI</v>
          </cell>
          <cell r="AP776" t="str">
            <v>EA</v>
          </cell>
          <cell r="AU776" t="str">
            <v>0</v>
          </cell>
          <cell r="AW776" t="str">
            <v>000</v>
          </cell>
          <cell r="AX776" t="str">
            <v>00</v>
          </cell>
          <cell r="AY776" t="str">
            <v>0</v>
          </cell>
          <cell r="AZ776" t="str">
            <v>FPL Fibernet</v>
          </cell>
        </row>
        <row r="777">
          <cell r="A777" t="str">
            <v>107100</v>
          </cell>
          <cell r="B777" t="str">
            <v>0368</v>
          </cell>
          <cell r="C777" t="str">
            <v>06200</v>
          </cell>
          <cell r="D777" t="str">
            <v>0FIBER</v>
          </cell>
          <cell r="E777" t="str">
            <v>368000</v>
          </cell>
          <cell r="F777" t="str">
            <v>0676</v>
          </cell>
          <cell r="G777" t="str">
            <v>12450</v>
          </cell>
          <cell r="H777" t="str">
            <v>A</v>
          </cell>
          <cell r="I777" t="str">
            <v>00000041</v>
          </cell>
          <cell r="J777">
            <v>65</v>
          </cell>
          <cell r="K777">
            <v>368</v>
          </cell>
          <cell r="L777">
            <v>6202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0676</v>
          </cell>
          <cell r="R777" t="str">
            <v>12450</v>
          </cell>
          <cell r="S777" t="str">
            <v>200212</v>
          </cell>
          <cell r="T777" t="str">
            <v>SA01</v>
          </cell>
          <cell r="U777">
            <v>-34.380000000000003</v>
          </cell>
          <cell r="V777" t="str">
            <v>LDB</v>
          </cell>
          <cell r="W777">
            <v>0</v>
          </cell>
          <cell r="Y777">
            <v>0</v>
          </cell>
          <cell r="Z777">
            <v>-1</v>
          </cell>
          <cell r="AA777" t="str">
            <v>MS#</v>
          </cell>
          <cell r="AB777" t="str">
            <v xml:space="preserve">   998003579</v>
          </cell>
          <cell r="AC777" t="str">
            <v>BCH</v>
          </cell>
          <cell r="AD777" t="str">
            <v>017215</v>
          </cell>
          <cell r="AE777" t="str">
            <v>TML</v>
          </cell>
          <cell r="AF777" t="str">
            <v>12018</v>
          </cell>
          <cell r="AG777" t="str">
            <v>SRL</v>
          </cell>
          <cell r="AH777" t="str">
            <v>0350</v>
          </cell>
          <cell r="AI777" t="str">
            <v>DLV</v>
          </cell>
          <cell r="AJ777" t="str">
            <v>000</v>
          </cell>
          <cell r="AK777" t="str">
            <v>REL</v>
          </cell>
          <cell r="AL777" t="str">
            <v>000</v>
          </cell>
          <cell r="AM777" t="str">
            <v>LN#</v>
          </cell>
          <cell r="AO777" t="str">
            <v>UOI</v>
          </cell>
          <cell r="AP777" t="str">
            <v>EA</v>
          </cell>
          <cell r="AU777" t="str">
            <v>0</v>
          </cell>
          <cell r="AW777" t="str">
            <v>000</v>
          </cell>
          <cell r="AX777" t="str">
            <v>00</v>
          </cell>
          <cell r="AY777" t="str">
            <v>0</v>
          </cell>
          <cell r="AZ777" t="str">
            <v>FPL Fibernet</v>
          </cell>
        </row>
        <row r="778">
          <cell r="A778" t="str">
            <v>107100</v>
          </cell>
          <cell r="B778" t="str">
            <v>0368</v>
          </cell>
          <cell r="C778" t="str">
            <v>06200</v>
          </cell>
          <cell r="D778" t="str">
            <v>0FIBER</v>
          </cell>
          <cell r="E778" t="str">
            <v>368000</v>
          </cell>
          <cell r="F778" t="str">
            <v>0676</v>
          </cell>
          <cell r="G778" t="str">
            <v>12450</v>
          </cell>
          <cell r="H778" t="str">
            <v>A</v>
          </cell>
          <cell r="I778" t="str">
            <v>00000041</v>
          </cell>
          <cell r="J778">
            <v>65</v>
          </cell>
          <cell r="K778">
            <v>368</v>
          </cell>
          <cell r="L778">
            <v>6202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 t="str">
            <v>0676</v>
          </cell>
          <cell r="R778" t="str">
            <v>12450</v>
          </cell>
          <cell r="S778" t="str">
            <v>200212</v>
          </cell>
          <cell r="T778" t="str">
            <v>SA01</v>
          </cell>
          <cell r="U778">
            <v>-45.64</v>
          </cell>
          <cell r="V778" t="str">
            <v>LDB</v>
          </cell>
          <cell r="W778">
            <v>0</v>
          </cell>
          <cell r="Y778">
            <v>0</v>
          </cell>
          <cell r="Z778">
            <v>-22</v>
          </cell>
          <cell r="AA778" t="str">
            <v>MS#</v>
          </cell>
          <cell r="AB778" t="str">
            <v xml:space="preserve">   998000184</v>
          </cell>
          <cell r="AC778" t="str">
            <v>BCH</v>
          </cell>
          <cell r="AD778" t="str">
            <v>017214</v>
          </cell>
          <cell r="AE778" t="str">
            <v>TML</v>
          </cell>
          <cell r="AF778" t="str">
            <v>12018</v>
          </cell>
          <cell r="AG778" t="str">
            <v>SRL</v>
          </cell>
          <cell r="AH778" t="str">
            <v>0350</v>
          </cell>
          <cell r="AI778" t="str">
            <v>DLV</v>
          </cell>
          <cell r="AJ778" t="str">
            <v>000</v>
          </cell>
          <cell r="AK778" t="str">
            <v>REL</v>
          </cell>
          <cell r="AL778" t="str">
            <v>000</v>
          </cell>
          <cell r="AM778" t="str">
            <v>LN#</v>
          </cell>
          <cell r="AO778" t="str">
            <v>UOI</v>
          </cell>
          <cell r="AP778" t="str">
            <v>EA</v>
          </cell>
          <cell r="AU778" t="str">
            <v>0</v>
          </cell>
          <cell r="AW778" t="str">
            <v>000</v>
          </cell>
          <cell r="AX778" t="str">
            <v>00</v>
          </cell>
          <cell r="AY778" t="str">
            <v>0</v>
          </cell>
          <cell r="AZ778" t="str">
            <v>FPL Fibernet</v>
          </cell>
        </row>
        <row r="779">
          <cell r="A779" t="str">
            <v>107100</v>
          </cell>
          <cell r="B779" t="str">
            <v>0368</v>
          </cell>
          <cell r="C779" t="str">
            <v>06200</v>
          </cell>
          <cell r="D779" t="str">
            <v>0FIBER</v>
          </cell>
          <cell r="E779" t="str">
            <v>368000</v>
          </cell>
          <cell r="F779" t="str">
            <v>0676</v>
          </cell>
          <cell r="G779" t="str">
            <v>12450</v>
          </cell>
          <cell r="H779" t="str">
            <v>A</v>
          </cell>
          <cell r="I779" t="str">
            <v>00000041</v>
          </cell>
          <cell r="J779">
            <v>65</v>
          </cell>
          <cell r="K779">
            <v>368</v>
          </cell>
          <cell r="L779">
            <v>6202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 t="str">
            <v>0676</v>
          </cell>
          <cell r="R779" t="str">
            <v>12450</v>
          </cell>
          <cell r="S779" t="str">
            <v>200212</v>
          </cell>
          <cell r="T779" t="str">
            <v>SA01</v>
          </cell>
          <cell r="U779">
            <v>-46</v>
          </cell>
          <cell r="V779" t="str">
            <v>LDB</v>
          </cell>
          <cell r="W779">
            <v>0</v>
          </cell>
          <cell r="Y779">
            <v>0</v>
          </cell>
          <cell r="Z779">
            <v>-1</v>
          </cell>
          <cell r="AA779" t="str">
            <v>MS#</v>
          </cell>
          <cell r="AB779" t="str">
            <v xml:space="preserve">   998001014</v>
          </cell>
          <cell r="AC779" t="str">
            <v>BCH</v>
          </cell>
          <cell r="AD779" t="str">
            <v>015504</v>
          </cell>
          <cell r="AE779" t="str">
            <v>TML</v>
          </cell>
          <cell r="AF779" t="str">
            <v>12019</v>
          </cell>
          <cell r="AG779" t="str">
            <v>SRL</v>
          </cell>
          <cell r="AH779" t="str">
            <v>0350</v>
          </cell>
          <cell r="AI779" t="str">
            <v>DLV</v>
          </cell>
          <cell r="AJ779" t="str">
            <v>000</v>
          </cell>
          <cell r="AK779" t="str">
            <v>REL</v>
          </cell>
          <cell r="AL779" t="str">
            <v>000</v>
          </cell>
          <cell r="AM779" t="str">
            <v>LN#</v>
          </cell>
          <cell r="AO779" t="str">
            <v>UOI</v>
          </cell>
          <cell r="AP779" t="str">
            <v>EA</v>
          </cell>
          <cell r="AU779" t="str">
            <v>0</v>
          </cell>
          <cell r="AW779" t="str">
            <v>000</v>
          </cell>
          <cell r="AX779" t="str">
            <v>00</v>
          </cell>
          <cell r="AY779" t="str">
            <v>0</v>
          </cell>
          <cell r="AZ779" t="str">
            <v>FPL Fibernet</v>
          </cell>
        </row>
        <row r="780">
          <cell r="A780" t="str">
            <v>107100</v>
          </cell>
          <cell r="B780" t="str">
            <v>0368</v>
          </cell>
          <cell r="C780" t="str">
            <v>06200</v>
          </cell>
          <cell r="D780" t="str">
            <v>0FIBER</v>
          </cell>
          <cell r="E780" t="str">
            <v>368000</v>
          </cell>
          <cell r="F780" t="str">
            <v>0676</v>
          </cell>
          <cell r="G780" t="str">
            <v>12450</v>
          </cell>
          <cell r="H780" t="str">
            <v>A</v>
          </cell>
          <cell r="I780" t="str">
            <v>00000041</v>
          </cell>
          <cell r="J780">
            <v>65</v>
          </cell>
          <cell r="K780">
            <v>368</v>
          </cell>
          <cell r="L780">
            <v>6202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0676</v>
          </cell>
          <cell r="R780" t="str">
            <v>12450</v>
          </cell>
          <cell r="S780" t="str">
            <v>200212</v>
          </cell>
          <cell r="T780" t="str">
            <v>SA01</v>
          </cell>
          <cell r="U780">
            <v>-53.35</v>
          </cell>
          <cell r="V780" t="str">
            <v>LDB</v>
          </cell>
          <cell r="W780">
            <v>0</v>
          </cell>
          <cell r="Y780">
            <v>0</v>
          </cell>
          <cell r="Z780">
            <v>-4</v>
          </cell>
          <cell r="AA780" t="str">
            <v>MS#</v>
          </cell>
          <cell r="AB780" t="str">
            <v xml:space="preserve">   998003580</v>
          </cell>
          <cell r="AC780" t="str">
            <v>BCH</v>
          </cell>
          <cell r="AD780" t="str">
            <v>017216</v>
          </cell>
          <cell r="AE780" t="str">
            <v>TML</v>
          </cell>
          <cell r="AF780" t="str">
            <v>12018</v>
          </cell>
          <cell r="AG780" t="str">
            <v>SRL</v>
          </cell>
          <cell r="AH780" t="str">
            <v>0350</v>
          </cell>
          <cell r="AI780" t="str">
            <v>DLV</v>
          </cell>
          <cell r="AJ780" t="str">
            <v>000</v>
          </cell>
          <cell r="AK780" t="str">
            <v>REL</v>
          </cell>
          <cell r="AL780" t="str">
            <v>000</v>
          </cell>
          <cell r="AM780" t="str">
            <v>LN#</v>
          </cell>
          <cell r="AO780" t="str">
            <v>UOI</v>
          </cell>
          <cell r="AP780" t="str">
            <v>EA</v>
          </cell>
          <cell r="AU780" t="str">
            <v>0</v>
          </cell>
          <cell r="AW780" t="str">
            <v>000</v>
          </cell>
          <cell r="AX780" t="str">
            <v>00</v>
          </cell>
          <cell r="AY780" t="str">
            <v>0</v>
          </cell>
          <cell r="AZ780" t="str">
            <v>FPL Fibernet</v>
          </cell>
        </row>
        <row r="781">
          <cell r="A781" t="str">
            <v>107100</v>
          </cell>
          <cell r="B781" t="str">
            <v>0368</v>
          </cell>
          <cell r="C781" t="str">
            <v>06200</v>
          </cell>
          <cell r="D781" t="str">
            <v>0FIBER</v>
          </cell>
          <cell r="E781" t="str">
            <v>368000</v>
          </cell>
          <cell r="F781" t="str">
            <v>0676</v>
          </cell>
          <cell r="G781" t="str">
            <v>12450</v>
          </cell>
          <cell r="H781" t="str">
            <v>A</v>
          </cell>
          <cell r="I781" t="str">
            <v>00000041</v>
          </cell>
          <cell r="J781">
            <v>65</v>
          </cell>
          <cell r="K781">
            <v>368</v>
          </cell>
          <cell r="L781">
            <v>6202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 t="str">
            <v>0676</v>
          </cell>
          <cell r="R781" t="str">
            <v>12450</v>
          </cell>
          <cell r="S781" t="str">
            <v>200212</v>
          </cell>
          <cell r="T781" t="str">
            <v>SA01</v>
          </cell>
          <cell r="U781">
            <v>-59</v>
          </cell>
          <cell r="V781" t="str">
            <v>LDB</v>
          </cell>
          <cell r="W781">
            <v>0</v>
          </cell>
          <cell r="Y781">
            <v>0</v>
          </cell>
          <cell r="Z781">
            <v>-2</v>
          </cell>
          <cell r="AA781" t="str">
            <v>MS#</v>
          </cell>
          <cell r="AB781" t="str">
            <v xml:space="preserve">   998003576</v>
          </cell>
          <cell r="AC781" t="str">
            <v>BCH</v>
          </cell>
          <cell r="AD781" t="str">
            <v>017209</v>
          </cell>
          <cell r="AE781" t="str">
            <v>TML</v>
          </cell>
          <cell r="AF781" t="str">
            <v>12018</v>
          </cell>
          <cell r="AG781" t="str">
            <v>SRL</v>
          </cell>
          <cell r="AH781" t="str">
            <v>0350</v>
          </cell>
          <cell r="AI781" t="str">
            <v>DLV</v>
          </cell>
          <cell r="AJ781" t="str">
            <v>000</v>
          </cell>
          <cell r="AK781" t="str">
            <v>REL</v>
          </cell>
          <cell r="AL781" t="str">
            <v>000</v>
          </cell>
          <cell r="AM781" t="str">
            <v>LN#</v>
          </cell>
          <cell r="AO781" t="str">
            <v>UOI</v>
          </cell>
          <cell r="AP781" t="str">
            <v>EA</v>
          </cell>
          <cell r="AU781" t="str">
            <v>0</v>
          </cell>
          <cell r="AW781" t="str">
            <v>000</v>
          </cell>
          <cell r="AX781" t="str">
            <v>00</v>
          </cell>
          <cell r="AY781" t="str">
            <v>0</v>
          </cell>
          <cell r="AZ781" t="str">
            <v>FPL Fibernet</v>
          </cell>
        </row>
        <row r="782">
          <cell r="A782" t="str">
            <v>107100</v>
          </cell>
          <cell r="B782" t="str">
            <v>0368</v>
          </cell>
          <cell r="C782" t="str">
            <v>06200</v>
          </cell>
          <cell r="D782" t="str">
            <v>0FIBER</v>
          </cell>
          <cell r="E782" t="str">
            <v>368000</v>
          </cell>
          <cell r="F782" t="str">
            <v>0676</v>
          </cell>
          <cell r="G782" t="str">
            <v>12450</v>
          </cell>
          <cell r="H782" t="str">
            <v>A</v>
          </cell>
          <cell r="I782" t="str">
            <v>00000041</v>
          </cell>
          <cell r="J782">
            <v>65</v>
          </cell>
          <cell r="K782">
            <v>368</v>
          </cell>
          <cell r="L782">
            <v>6202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 t="str">
            <v>0676</v>
          </cell>
          <cell r="R782" t="str">
            <v>12450</v>
          </cell>
          <cell r="S782" t="str">
            <v>200212</v>
          </cell>
          <cell r="T782" t="str">
            <v>SA01</v>
          </cell>
          <cell r="U782">
            <v>-61.64</v>
          </cell>
          <cell r="V782" t="str">
            <v>LDB</v>
          </cell>
          <cell r="W782">
            <v>0</v>
          </cell>
          <cell r="Y782">
            <v>0</v>
          </cell>
          <cell r="Z782">
            <v>-1</v>
          </cell>
          <cell r="AA782" t="str">
            <v>MS#</v>
          </cell>
          <cell r="AB782" t="str">
            <v xml:space="preserve">   998000609</v>
          </cell>
          <cell r="AC782" t="str">
            <v>BCH</v>
          </cell>
          <cell r="AD782" t="str">
            <v>012891</v>
          </cell>
          <cell r="AE782" t="str">
            <v>TML</v>
          </cell>
          <cell r="AF782" t="str">
            <v>12020</v>
          </cell>
          <cell r="AG782" t="str">
            <v>SRL</v>
          </cell>
          <cell r="AH782" t="str">
            <v>0368</v>
          </cell>
          <cell r="AI782" t="str">
            <v>DLV</v>
          </cell>
          <cell r="AJ782" t="str">
            <v>000</v>
          </cell>
          <cell r="AK782" t="str">
            <v>REL</v>
          </cell>
          <cell r="AL782" t="str">
            <v>000</v>
          </cell>
          <cell r="AM782" t="str">
            <v>LN#</v>
          </cell>
          <cell r="AO782" t="str">
            <v>UOI</v>
          </cell>
          <cell r="AP782" t="str">
            <v>EA</v>
          </cell>
          <cell r="AU782" t="str">
            <v>0</v>
          </cell>
          <cell r="AW782" t="str">
            <v>000</v>
          </cell>
          <cell r="AX782" t="str">
            <v>00</v>
          </cell>
          <cell r="AY782" t="str">
            <v>0</v>
          </cell>
          <cell r="AZ782" t="str">
            <v>FPL Fibernet</v>
          </cell>
        </row>
        <row r="783">
          <cell r="A783" t="str">
            <v>107100</v>
          </cell>
          <cell r="B783" t="str">
            <v>0368</v>
          </cell>
          <cell r="C783" t="str">
            <v>06200</v>
          </cell>
          <cell r="D783" t="str">
            <v>0FIBER</v>
          </cell>
          <cell r="E783" t="str">
            <v>368000</v>
          </cell>
          <cell r="F783" t="str">
            <v>0676</v>
          </cell>
          <cell r="G783" t="str">
            <v>12450</v>
          </cell>
          <cell r="H783" t="str">
            <v>A</v>
          </cell>
          <cell r="I783" t="str">
            <v>00000041</v>
          </cell>
          <cell r="J783">
            <v>65</v>
          </cell>
          <cell r="K783">
            <v>368</v>
          </cell>
          <cell r="L783">
            <v>6202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 t="str">
            <v>0676</v>
          </cell>
          <cell r="R783" t="str">
            <v>12450</v>
          </cell>
          <cell r="S783" t="str">
            <v>200212</v>
          </cell>
          <cell r="T783" t="str">
            <v>SA01</v>
          </cell>
          <cell r="U783">
            <v>-68</v>
          </cell>
          <cell r="V783" t="str">
            <v>LDB</v>
          </cell>
          <cell r="W783">
            <v>0</v>
          </cell>
          <cell r="Y783">
            <v>0</v>
          </cell>
          <cell r="Z783">
            <v>-1</v>
          </cell>
          <cell r="AA783" t="str">
            <v>MS#</v>
          </cell>
          <cell r="AB783" t="str">
            <v xml:space="preserve">   998014430</v>
          </cell>
          <cell r="AC783" t="str">
            <v>BCH</v>
          </cell>
          <cell r="AD783" t="str">
            <v>013417</v>
          </cell>
          <cell r="AE783" t="str">
            <v>TML</v>
          </cell>
          <cell r="AF783" t="str">
            <v>12016</v>
          </cell>
          <cell r="AG783" t="str">
            <v>SRL</v>
          </cell>
          <cell r="AH783" t="str">
            <v>0350</v>
          </cell>
          <cell r="AI783" t="str">
            <v>DLV</v>
          </cell>
          <cell r="AJ783" t="str">
            <v>000</v>
          </cell>
          <cell r="AK783" t="str">
            <v>REL</v>
          </cell>
          <cell r="AL783" t="str">
            <v>000</v>
          </cell>
          <cell r="AM783" t="str">
            <v>LN#</v>
          </cell>
          <cell r="AO783" t="str">
            <v>UOI</v>
          </cell>
          <cell r="AP783" t="str">
            <v>EA</v>
          </cell>
          <cell r="AU783" t="str">
            <v>0</v>
          </cell>
          <cell r="AW783" t="str">
            <v>000</v>
          </cell>
          <cell r="AX783" t="str">
            <v>00</v>
          </cell>
          <cell r="AY783" t="str">
            <v>0</v>
          </cell>
          <cell r="AZ783" t="str">
            <v>FPL Fibernet</v>
          </cell>
        </row>
        <row r="784">
          <cell r="A784" t="str">
            <v>107100</v>
          </cell>
          <cell r="B784" t="str">
            <v>0368</v>
          </cell>
          <cell r="C784" t="str">
            <v>06200</v>
          </cell>
          <cell r="D784" t="str">
            <v>0FIBER</v>
          </cell>
          <cell r="E784" t="str">
            <v>368000</v>
          </cell>
          <cell r="F784" t="str">
            <v>0676</v>
          </cell>
          <cell r="G784" t="str">
            <v>12450</v>
          </cell>
          <cell r="H784" t="str">
            <v>A</v>
          </cell>
          <cell r="I784" t="str">
            <v>00000041</v>
          </cell>
          <cell r="J784">
            <v>65</v>
          </cell>
          <cell r="K784">
            <v>368</v>
          </cell>
          <cell r="L784">
            <v>6202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0676</v>
          </cell>
          <cell r="R784" t="str">
            <v>12450</v>
          </cell>
          <cell r="S784" t="str">
            <v>200212</v>
          </cell>
          <cell r="T784" t="str">
            <v>SA01</v>
          </cell>
          <cell r="U784">
            <v>-78.77</v>
          </cell>
          <cell r="V784" t="str">
            <v>LDB</v>
          </cell>
          <cell r="W784">
            <v>0</v>
          </cell>
          <cell r="Y784">
            <v>0</v>
          </cell>
          <cell r="Z784">
            <v>-1</v>
          </cell>
          <cell r="AA784" t="str">
            <v>MS#</v>
          </cell>
          <cell r="AB784" t="str">
            <v xml:space="preserve">   998014070</v>
          </cell>
          <cell r="AC784" t="str">
            <v>BCH</v>
          </cell>
          <cell r="AD784" t="str">
            <v>012641</v>
          </cell>
          <cell r="AE784" t="str">
            <v>TML</v>
          </cell>
          <cell r="AF784" t="str">
            <v>12027</v>
          </cell>
          <cell r="AG784" t="str">
            <v>SRL</v>
          </cell>
          <cell r="AH784" t="str">
            <v>0350</v>
          </cell>
          <cell r="AI784" t="str">
            <v>DLV</v>
          </cell>
          <cell r="AJ784" t="str">
            <v>000</v>
          </cell>
          <cell r="AK784" t="str">
            <v>REL</v>
          </cell>
          <cell r="AL784" t="str">
            <v>000</v>
          </cell>
          <cell r="AM784" t="str">
            <v>LN#</v>
          </cell>
          <cell r="AO784" t="str">
            <v>UOI</v>
          </cell>
          <cell r="AP784" t="str">
            <v>EA</v>
          </cell>
          <cell r="AU784" t="str">
            <v>0</v>
          </cell>
          <cell r="AW784" t="str">
            <v>000</v>
          </cell>
          <cell r="AX784" t="str">
            <v>00</v>
          </cell>
          <cell r="AY784" t="str">
            <v>0</v>
          </cell>
          <cell r="AZ784" t="str">
            <v>FPL Fibernet</v>
          </cell>
        </row>
        <row r="785">
          <cell r="A785" t="str">
            <v>107100</v>
          </cell>
          <cell r="B785" t="str">
            <v>0368</v>
          </cell>
          <cell r="C785" t="str">
            <v>06200</v>
          </cell>
          <cell r="D785" t="str">
            <v>0FIBER</v>
          </cell>
          <cell r="E785" t="str">
            <v>368000</v>
          </cell>
          <cell r="F785" t="str">
            <v>0676</v>
          </cell>
          <cell r="G785" t="str">
            <v>12450</v>
          </cell>
          <cell r="H785" t="str">
            <v>A</v>
          </cell>
          <cell r="I785" t="str">
            <v>00000041</v>
          </cell>
          <cell r="J785">
            <v>65</v>
          </cell>
          <cell r="K785">
            <v>368</v>
          </cell>
          <cell r="L785">
            <v>6202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 t="str">
            <v>0676</v>
          </cell>
          <cell r="R785" t="str">
            <v>12450</v>
          </cell>
          <cell r="S785" t="str">
            <v>200212</v>
          </cell>
          <cell r="T785" t="str">
            <v>SA01</v>
          </cell>
          <cell r="U785">
            <v>-135.24</v>
          </cell>
          <cell r="V785" t="str">
            <v>LDB</v>
          </cell>
          <cell r="W785">
            <v>0</v>
          </cell>
          <cell r="Y785">
            <v>0</v>
          </cell>
          <cell r="Z785">
            <v>-69</v>
          </cell>
          <cell r="AA785" t="str">
            <v>MS#</v>
          </cell>
          <cell r="AB785" t="str">
            <v xml:space="preserve">   998000502</v>
          </cell>
          <cell r="AC785" t="str">
            <v>BCH</v>
          </cell>
          <cell r="AD785" t="str">
            <v>012362</v>
          </cell>
          <cell r="AE785" t="str">
            <v>TML</v>
          </cell>
          <cell r="AF785" t="str">
            <v>12026</v>
          </cell>
          <cell r="AG785" t="str">
            <v>SRL</v>
          </cell>
          <cell r="AH785" t="str">
            <v>0368</v>
          </cell>
          <cell r="AI785" t="str">
            <v>DLV</v>
          </cell>
          <cell r="AJ785" t="str">
            <v>000</v>
          </cell>
          <cell r="AK785" t="str">
            <v>REL</v>
          </cell>
          <cell r="AL785" t="str">
            <v>000</v>
          </cell>
          <cell r="AM785" t="str">
            <v>LN#</v>
          </cell>
          <cell r="AO785" t="str">
            <v>UOI</v>
          </cell>
          <cell r="AP785" t="str">
            <v>EA</v>
          </cell>
          <cell r="AU785" t="str">
            <v>0</v>
          </cell>
          <cell r="AW785" t="str">
            <v>000</v>
          </cell>
          <cell r="AX785" t="str">
            <v>00</v>
          </cell>
          <cell r="AY785" t="str">
            <v>0</v>
          </cell>
          <cell r="AZ785" t="str">
            <v>FPL Fibernet</v>
          </cell>
        </row>
        <row r="786">
          <cell r="A786" t="str">
            <v>107100</v>
          </cell>
          <cell r="B786" t="str">
            <v>0368</v>
          </cell>
          <cell r="C786" t="str">
            <v>06200</v>
          </cell>
          <cell r="D786" t="str">
            <v>0FIBER</v>
          </cell>
          <cell r="E786" t="str">
            <v>368000</v>
          </cell>
          <cell r="F786" t="str">
            <v>0676</v>
          </cell>
          <cell r="G786" t="str">
            <v>12450</v>
          </cell>
          <cell r="H786" t="str">
            <v>A</v>
          </cell>
          <cell r="I786" t="str">
            <v>00000041</v>
          </cell>
          <cell r="J786">
            <v>65</v>
          </cell>
          <cell r="K786">
            <v>368</v>
          </cell>
          <cell r="L786">
            <v>6202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 t="str">
            <v>0676</v>
          </cell>
          <cell r="R786" t="str">
            <v>12450</v>
          </cell>
          <cell r="S786" t="str">
            <v>200212</v>
          </cell>
          <cell r="T786" t="str">
            <v>SA01</v>
          </cell>
          <cell r="U786">
            <v>-165.96</v>
          </cell>
          <cell r="V786" t="str">
            <v>LDB</v>
          </cell>
          <cell r="W786">
            <v>0</v>
          </cell>
          <cell r="Y786">
            <v>0</v>
          </cell>
          <cell r="Z786">
            <v>-4</v>
          </cell>
          <cell r="AA786" t="str">
            <v>MS#</v>
          </cell>
          <cell r="AB786" t="str">
            <v xml:space="preserve">   998000184</v>
          </cell>
          <cell r="AC786" t="str">
            <v>BCH</v>
          </cell>
          <cell r="AD786" t="str">
            <v>017212</v>
          </cell>
          <cell r="AE786" t="str">
            <v>TML</v>
          </cell>
          <cell r="AF786" t="str">
            <v>12018</v>
          </cell>
          <cell r="AG786" t="str">
            <v>SRL</v>
          </cell>
          <cell r="AH786" t="str">
            <v>0368</v>
          </cell>
          <cell r="AI786" t="str">
            <v>DLV</v>
          </cell>
          <cell r="AJ786" t="str">
            <v>000</v>
          </cell>
          <cell r="AK786" t="str">
            <v>REL</v>
          </cell>
          <cell r="AL786" t="str">
            <v>000</v>
          </cell>
          <cell r="AM786" t="str">
            <v>LN#</v>
          </cell>
          <cell r="AO786" t="str">
            <v>UOI</v>
          </cell>
          <cell r="AP786" t="str">
            <v>EA</v>
          </cell>
          <cell r="AU786" t="str">
            <v>0</v>
          </cell>
          <cell r="AW786" t="str">
            <v>000</v>
          </cell>
          <cell r="AX786" t="str">
            <v>00</v>
          </cell>
          <cell r="AY786" t="str">
            <v>0</v>
          </cell>
          <cell r="AZ786" t="str">
            <v>FPL Fibernet</v>
          </cell>
        </row>
        <row r="787">
          <cell r="A787" t="str">
            <v>107100</v>
          </cell>
          <cell r="B787" t="str">
            <v>0368</v>
          </cell>
          <cell r="C787" t="str">
            <v>06200</v>
          </cell>
          <cell r="D787" t="str">
            <v>0FIBER</v>
          </cell>
          <cell r="E787" t="str">
            <v>368000</v>
          </cell>
          <cell r="F787" t="str">
            <v>0676</v>
          </cell>
          <cell r="G787" t="str">
            <v>12450</v>
          </cell>
          <cell r="H787" t="str">
            <v>A</v>
          </cell>
          <cell r="I787" t="str">
            <v>00000041</v>
          </cell>
          <cell r="J787">
            <v>65</v>
          </cell>
          <cell r="K787">
            <v>368</v>
          </cell>
          <cell r="L787">
            <v>6202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 t="str">
            <v>0676</v>
          </cell>
          <cell r="R787" t="str">
            <v>12450</v>
          </cell>
          <cell r="S787" t="str">
            <v>200212</v>
          </cell>
          <cell r="T787" t="str">
            <v>SA01</v>
          </cell>
          <cell r="U787">
            <v>-240</v>
          </cell>
          <cell r="V787" t="str">
            <v>LDB</v>
          </cell>
          <cell r="W787">
            <v>0</v>
          </cell>
          <cell r="Y787">
            <v>0</v>
          </cell>
          <cell r="Z787">
            <v>-1</v>
          </cell>
          <cell r="AA787" t="str">
            <v>MS#</v>
          </cell>
          <cell r="AB787" t="str">
            <v xml:space="preserve">   998001004</v>
          </cell>
          <cell r="AC787" t="str">
            <v>BCH</v>
          </cell>
          <cell r="AD787" t="str">
            <v>015504</v>
          </cell>
          <cell r="AE787" t="str">
            <v>TML</v>
          </cell>
          <cell r="AF787" t="str">
            <v>12019</v>
          </cell>
          <cell r="AG787" t="str">
            <v>SRL</v>
          </cell>
          <cell r="AH787" t="str">
            <v>0350</v>
          </cell>
          <cell r="AI787" t="str">
            <v>DLV</v>
          </cell>
          <cell r="AJ787" t="str">
            <v>000</v>
          </cell>
          <cell r="AK787" t="str">
            <v>REL</v>
          </cell>
          <cell r="AL787" t="str">
            <v>000</v>
          </cell>
          <cell r="AM787" t="str">
            <v>LN#</v>
          </cell>
          <cell r="AO787" t="str">
            <v>UOI</v>
          </cell>
          <cell r="AP787" t="str">
            <v>EA</v>
          </cell>
          <cell r="AU787" t="str">
            <v>0</v>
          </cell>
          <cell r="AW787" t="str">
            <v>000</v>
          </cell>
          <cell r="AX787" t="str">
            <v>00</v>
          </cell>
          <cell r="AY787" t="str">
            <v>0</v>
          </cell>
          <cell r="AZ787" t="str">
            <v>FPL Fibernet</v>
          </cell>
        </row>
        <row r="788">
          <cell r="A788" t="str">
            <v>107100</v>
          </cell>
          <cell r="B788" t="str">
            <v>0368</v>
          </cell>
          <cell r="C788" t="str">
            <v>06200</v>
          </cell>
          <cell r="D788" t="str">
            <v>0FIBER</v>
          </cell>
          <cell r="E788" t="str">
            <v>368000</v>
          </cell>
          <cell r="F788" t="str">
            <v>0676</v>
          </cell>
          <cell r="G788" t="str">
            <v>12450</v>
          </cell>
          <cell r="H788" t="str">
            <v>A</v>
          </cell>
          <cell r="I788" t="str">
            <v>00000041</v>
          </cell>
          <cell r="J788">
            <v>65</v>
          </cell>
          <cell r="K788">
            <v>368</v>
          </cell>
          <cell r="L788">
            <v>6202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0676</v>
          </cell>
          <cell r="R788" t="str">
            <v>12450</v>
          </cell>
          <cell r="S788" t="str">
            <v>200212</v>
          </cell>
          <cell r="T788" t="str">
            <v>SA01</v>
          </cell>
          <cell r="U788">
            <v>-345</v>
          </cell>
          <cell r="V788" t="str">
            <v>LDB</v>
          </cell>
          <cell r="W788">
            <v>0</v>
          </cell>
          <cell r="Y788">
            <v>0</v>
          </cell>
          <cell r="Z788">
            <v>-1</v>
          </cell>
          <cell r="AA788" t="str">
            <v>MS#</v>
          </cell>
          <cell r="AB788" t="str">
            <v xml:space="preserve">   998001020</v>
          </cell>
          <cell r="AC788" t="str">
            <v>BCH</v>
          </cell>
          <cell r="AD788" t="str">
            <v>015504</v>
          </cell>
          <cell r="AE788" t="str">
            <v>TML</v>
          </cell>
          <cell r="AF788" t="str">
            <v>12019</v>
          </cell>
          <cell r="AG788" t="str">
            <v>SRL</v>
          </cell>
          <cell r="AH788" t="str">
            <v>0350</v>
          </cell>
          <cell r="AI788" t="str">
            <v>DLV</v>
          </cell>
          <cell r="AJ788" t="str">
            <v>000</v>
          </cell>
          <cell r="AK788" t="str">
            <v>REL</v>
          </cell>
          <cell r="AL788" t="str">
            <v>000</v>
          </cell>
          <cell r="AM788" t="str">
            <v>LN#</v>
          </cell>
          <cell r="AO788" t="str">
            <v>UOI</v>
          </cell>
          <cell r="AP788" t="str">
            <v>EA</v>
          </cell>
          <cell r="AU788" t="str">
            <v>0</v>
          </cell>
          <cell r="AW788" t="str">
            <v>000</v>
          </cell>
          <cell r="AX788" t="str">
            <v>00</v>
          </cell>
          <cell r="AY788" t="str">
            <v>0</v>
          </cell>
          <cell r="AZ788" t="str">
            <v>FPL Fibernet</v>
          </cell>
        </row>
        <row r="789">
          <cell r="A789" t="str">
            <v>107100</v>
          </cell>
          <cell r="B789" t="str">
            <v>0368</v>
          </cell>
          <cell r="C789" t="str">
            <v>06200</v>
          </cell>
          <cell r="D789" t="str">
            <v>0FIBER</v>
          </cell>
          <cell r="E789" t="str">
            <v>368000</v>
          </cell>
          <cell r="F789" t="str">
            <v>0676</v>
          </cell>
          <cell r="G789" t="str">
            <v>12450</v>
          </cell>
          <cell r="H789" t="str">
            <v>A</v>
          </cell>
          <cell r="I789" t="str">
            <v>00000041</v>
          </cell>
          <cell r="J789">
            <v>65</v>
          </cell>
          <cell r="K789">
            <v>368</v>
          </cell>
          <cell r="L789">
            <v>6202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 t="str">
            <v>0676</v>
          </cell>
          <cell r="R789" t="str">
            <v>12450</v>
          </cell>
          <cell r="S789" t="str">
            <v>200212</v>
          </cell>
          <cell r="T789" t="str">
            <v>SA01</v>
          </cell>
          <cell r="U789">
            <v>-345</v>
          </cell>
          <cell r="V789" t="str">
            <v>LDB</v>
          </cell>
          <cell r="W789">
            <v>0</v>
          </cell>
          <cell r="Y789">
            <v>0</v>
          </cell>
          <cell r="Z789">
            <v>-1</v>
          </cell>
          <cell r="AA789" t="str">
            <v>MS#</v>
          </cell>
          <cell r="AB789" t="str">
            <v xml:space="preserve">   998001020</v>
          </cell>
          <cell r="AC789" t="str">
            <v>BCH</v>
          </cell>
          <cell r="AD789" t="str">
            <v>015504</v>
          </cell>
          <cell r="AE789" t="str">
            <v>TML</v>
          </cell>
          <cell r="AF789" t="str">
            <v>12019</v>
          </cell>
          <cell r="AG789" t="str">
            <v>SRL</v>
          </cell>
          <cell r="AH789" t="str">
            <v>0350</v>
          </cell>
          <cell r="AI789" t="str">
            <v>DLV</v>
          </cell>
          <cell r="AJ789" t="str">
            <v>000</v>
          </cell>
          <cell r="AK789" t="str">
            <v>REL</v>
          </cell>
          <cell r="AL789" t="str">
            <v>000</v>
          </cell>
          <cell r="AM789" t="str">
            <v>LN#</v>
          </cell>
          <cell r="AO789" t="str">
            <v>UOI</v>
          </cell>
          <cell r="AP789" t="str">
            <v>EA</v>
          </cell>
          <cell r="AU789" t="str">
            <v>0</v>
          </cell>
          <cell r="AW789" t="str">
            <v>000</v>
          </cell>
          <cell r="AX789" t="str">
            <v>00</v>
          </cell>
          <cell r="AY789" t="str">
            <v>0</v>
          </cell>
          <cell r="AZ789" t="str">
            <v>FPL Fibernet</v>
          </cell>
        </row>
        <row r="790">
          <cell r="A790" t="str">
            <v>107100</v>
          </cell>
          <cell r="B790" t="str">
            <v>0368</v>
          </cell>
          <cell r="C790" t="str">
            <v>06200</v>
          </cell>
          <cell r="D790" t="str">
            <v>0FIBER</v>
          </cell>
          <cell r="E790" t="str">
            <v>368000</v>
          </cell>
          <cell r="F790" t="str">
            <v>0676</v>
          </cell>
          <cell r="G790" t="str">
            <v>12450</v>
          </cell>
          <cell r="H790" t="str">
            <v>A</v>
          </cell>
          <cell r="I790" t="str">
            <v>00000041</v>
          </cell>
          <cell r="J790">
            <v>65</v>
          </cell>
          <cell r="K790">
            <v>368</v>
          </cell>
          <cell r="L790">
            <v>6202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 t="str">
            <v>0676</v>
          </cell>
          <cell r="R790" t="str">
            <v>12450</v>
          </cell>
          <cell r="S790" t="str">
            <v>200212</v>
          </cell>
          <cell r="T790" t="str">
            <v>SA01</v>
          </cell>
          <cell r="U790">
            <v>-345</v>
          </cell>
          <cell r="V790" t="str">
            <v>LDB</v>
          </cell>
          <cell r="W790">
            <v>0</v>
          </cell>
          <cell r="Y790">
            <v>0</v>
          </cell>
          <cell r="Z790">
            <v>-1</v>
          </cell>
          <cell r="AA790" t="str">
            <v>MS#</v>
          </cell>
          <cell r="AB790" t="str">
            <v xml:space="preserve">   998001020</v>
          </cell>
          <cell r="AC790" t="str">
            <v>BCH</v>
          </cell>
          <cell r="AD790" t="str">
            <v>015504</v>
          </cell>
          <cell r="AE790" t="str">
            <v>TML</v>
          </cell>
          <cell r="AF790" t="str">
            <v>12019</v>
          </cell>
          <cell r="AG790" t="str">
            <v>SRL</v>
          </cell>
          <cell r="AH790" t="str">
            <v>0350</v>
          </cell>
          <cell r="AI790" t="str">
            <v>DLV</v>
          </cell>
          <cell r="AJ790" t="str">
            <v>000</v>
          </cell>
          <cell r="AK790" t="str">
            <v>REL</v>
          </cell>
          <cell r="AL790" t="str">
            <v>000</v>
          </cell>
          <cell r="AM790" t="str">
            <v>LN#</v>
          </cell>
          <cell r="AO790" t="str">
            <v>UOI</v>
          </cell>
          <cell r="AP790" t="str">
            <v>EA</v>
          </cell>
          <cell r="AU790" t="str">
            <v>0</v>
          </cell>
          <cell r="AW790" t="str">
            <v>000</v>
          </cell>
          <cell r="AX790" t="str">
            <v>00</v>
          </cell>
          <cell r="AY790" t="str">
            <v>0</v>
          </cell>
          <cell r="AZ790" t="str">
            <v>FPL Fibernet</v>
          </cell>
        </row>
        <row r="791">
          <cell r="A791" t="str">
            <v>107100</v>
          </cell>
          <cell r="B791" t="str">
            <v>0368</v>
          </cell>
          <cell r="C791" t="str">
            <v>06200</v>
          </cell>
          <cell r="D791" t="str">
            <v>0FIBER</v>
          </cell>
          <cell r="E791" t="str">
            <v>368000</v>
          </cell>
          <cell r="F791" t="str">
            <v>0676</v>
          </cell>
          <cell r="G791" t="str">
            <v>12450</v>
          </cell>
          <cell r="H791" t="str">
            <v>A</v>
          </cell>
          <cell r="I791" t="str">
            <v>00000041</v>
          </cell>
          <cell r="J791">
            <v>65</v>
          </cell>
          <cell r="K791">
            <v>368</v>
          </cell>
          <cell r="L791">
            <v>6202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0676</v>
          </cell>
          <cell r="R791" t="str">
            <v>12450</v>
          </cell>
          <cell r="S791" t="str">
            <v>200212</v>
          </cell>
          <cell r="T791" t="str">
            <v>SA01</v>
          </cell>
          <cell r="U791">
            <v>-374.06</v>
          </cell>
          <cell r="V791" t="str">
            <v>LDB</v>
          </cell>
          <cell r="W791">
            <v>0</v>
          </cell>
          <cell r="Y791">
            <v>0</v>
          </cell>
          <cell r="Z791">
            <v>-1</v>
          </cell>
          <cell r="AA791" t="str">
            <v>MS#</v>
          </cell>
          <cell r="AB791" t="str">
            <v xml:space="preserve">   998003502</v>
          </cell>
          <cell r="AC791" t="str">
            <v>BCH</v>
          </cell>
          <cell r="AD791" t="str">
            <v>012359</v>
          </cell>
          <cell r="AE791" t="str">
            <v>TML</v>
          </cell>
          <cell r="AF791" t="str">
            <v>12026</v>
          </cell>
          <cell r="AG791" t="str">
            <v>SRL</v>
          </cell>
          <cell r="AH791" t="str">
            <v>0368</v>
          </cell>
          <cell r="AI791" t="str">
            <v>DLV</v>
          </cell>
          <cell r="AJ791" t="str">
            <v>000</v>
          </cell>
          <cell r="AK791" t="str">
            <v>REL</v>
          </cell>
          <cell r="AL791" t="str">
            <v>000</v>
          </cell>
          <cell r="AM791" t="str">
            <v>LN#</v>
          </cell>
          <cell r="AO791" t="str">
            <v>UOI</v>
          </cell>
          <cell r="AP791" t="str">
            <v>EA</v>
          </cell>
          <cell r="AU791" t="str">
            <v>0</v>
          </cell>
          <cell r="AW791" t="str">
            <v>000</v>
          </cell>
          <cell r="AX791" t="str">
            <v>00</v>
          </cell>
          <cell r="AY791" t="str">
            <v>0</v>
          </cell>
          <cell r="AZ791" t="str">
            <v>FPL Fibernet</v>
          </cell>
        </row>
        <row r="792">
          <cell r="A792" t="str">
            <v>107100</v>
          </cell>
          <cell r="B792" t="str">
            <v>0368</v>
          </cell>
          <cell r="C792" t="str">
            <v>06200</v>
          </cell>
          <cell r="D792" t="str">
            <v>0FIBER</v>
          </cell>
          <cell r="E792" t="str">
            <v>368000</v>
          </cell>
          <cell r="F792" t="str">
            <v>0676</v>
          </cell>
          <cell r="G792" t="str">
            <v>12450</v>
          </cell>
          <cell r="H792" t="str">
            <v>A</v>
          </cell>
          <cell r="I792" t="str">
            <v>00000041</v>
          </cell>
          <cell r="J792">
            <v>65</v>
          </cell>
          <cell r="K792">
            <v>368</v>
          </cell>
          <cell r="L792">
            <v>6202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 t="str">
            <v>0676</v>
          </cell>
          <cell r="R792" t="str">
            <v>12450</v>
          </cell>
          <cell r="S792" t="str">
            <v>200212</v>
          </cell>
          <cell r="T792" t="str">
            <v>SA01</v>
          </cell>
          <cell r="U792">
            <v>-425.34</v>
          </cell>
          <cell r="V792" t="str">
            <v>LDB</v>
          </cell>
          <cell r="W792">
            <v>0</v>
          </cell>
          <cell r="Y792">
            <v>0</v>
          </cell>
          <cell r="Z792">
            <v>-1</v>
          </cell>
          <cell r="AA792" t="str">
            <v>MS#</v>
          </cell>
          <cell r="AB792" t="str">
            <v xml:space="preserve">   998014548</v>
          </cell>
          <cell r="AC792" t="str">
            <v>BCH</v>
          </cell>
          <cell r="AD792" t="str">
            <v>017202</v>
          </cell>
          <cell r="AE792" t="str">
            <v>TML</v>
          </cell>
          <cell r="AF792" t="str">
            <v>12018</v>
          </cell>
          <cell r="AG792" t="str">
            <v>SRL</v>
          </cell>
          <cell r="AH792" t="str">
            <v>0350</v>
          </cell>
          <cell r="AI792" t="str">
            <v>DLV</v>
          </cell>
          <cell r="AJ792" t="str">
            <v>000</v>
          </cell>
          <cell r="AK792" t="str">
            <v>REL</v>
          </cell>
          <cell r="AL792" t="str">
            <v>000</v>
          </cell>
          <cell r="AM792" t="str">
            <v>LN#</v>
          </cell>
          <cell r="AO792" t="str">
            <v>UOI</v>
          </cell>
          <cell r="AP792" t="str">
            <v>EA</v>
          </cell>
          <cell r="AU792" t="str">
            <v>0</v>
          </cell>
          <cell r="AW792" t="str">
            <v>000</v>
          </cell>
          <cell r="AX792" t="str">
            <v>00</v>
          </cell>
          <cell r="AY792" t="str">
            <v>0</v>
          </cell>
          <cell r="AZ792" t="str">
            <v>FPL Fibernet</v>
          </cell>
        </row>
        <row r="793">
          <cell r="A793" t="str">
            <v>107100</v>
          </cell>
          <cell r="B793" t="str">
            <v>0368</v>
          </cell>
          <cell r="C793" t="str">
            <v>06200</v>
          </cell>
          <cell r="D793" t="str">
            <v>0FIBER</v>
          </cell>
          <cell r="E793" t="str">
            <v>368000</v>
          </cell>
          <cell r="F793" t="str">
            <v>0676</v>
          </cell>
          <cell r="G793" t="str">
            <v>12450</v>
          </cell>
          <cell r="H793" t="str">
            <v>A</v>
          </cell>
          <cell r="I793" t="str">
            <v>00000041</v>
          </cell>
          <cell r="J793">
            <v>65</v>
          </cell>
          <cell r="K793">
            <v>368</v>
          </cell>
          <cell r="L793">
            <v>6202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 t="str">
            <v>0676</v>
          </cell>
          <cell r="R793" t="str">
            <v>12450</v>
          </cell>
          <cell r="S793" t="str">
            <v>200212</v>
          </cell>
          <cell r="T793" t="str">
            <v>SA01</v>
          </cell>
          <cell r="U793">
            <v>-445.58</v>
          </cell>
          <cell r="V793" t="str">
            <v>LDB</v>
          </cell>
          <cell r="W793">
            <v>0</v>
          </cell>
          <cell r="Y793">
            <v>0</v>
          </cell>
          <cell r="Z793">
            <v>-2</v>
          </cell>
          <cell r="AA793" t="str">
            <v>MS#</v>
          </cell>
          <cell r="AB793" t="str">
            <v xml:space="preserve">   998014577</v>
          </cell>
          <cell r="AC793" t="str">
            <v>BCH</v>
          </cell>
          <cell r="AD793" t="str">
            <v>013358</v>
          </cell>
          <cell r="AE793" t="str">
            <v>TML</v>
          </cell>
          <cell r="AF793" t="str">
            <v>12016</v>
          </cell>
          <cell r="AG793" t="str">
            <v>SRL</v>
          </cell>
          <cell r="AH793" t="str">
            <v>0350</v>
          </cell>
          <cell r="AI793" t="str">
            <v>DLV</v>
          </cell>
          <cell r="AJ793" t="str">
            <v>000</v>
          </cell>
          <cell r="AK793" t="str">
            <v>REL</v>
          </cell>
          <cell r="AL793" t="str">
            <v>000</v>
          </cell>
          <cell r="AM793" t="str">
            <v>LN#</v>
          </cell>
          <cell r="AO793" t="str">
            <v>UOI</v>
          </cell>
          <cell r="AP793" t="str">
            <v>EA</v>
          </cell>
          <cell r="AU793" t="str">
            <v>0</v>
          </cell>
          <cell r="AW793" t="str">
            <v>000</v>
          </cell>
          <cell r="AX793" t="str">
            <v>00</v>
          </cell>
          <cell r="AY793" t="str">
            <v>0</v>
          </cell>
          <cell r="AZ793" t="str">
            <v>FPL Fibernet</v>
          </cell>
        </row>
        <row r="794">
          <cell r="A794" t="str">
            <v>107100</v>
          </cell>
          <cell r="B794" t="str">
            <v>0368</v>
          </cell>
          <cell r="C794" t="str">
            <v>06200</v>
          </cell>
          <cell r="D794" t="str">
            <v>0FIBER</v>
          </cell>
          <cell r="E794" t="str">
            <v>368000</v>
          </cell>
          <cell r="F794" t="str">
            <v>0676</v>
          </cell>
          <cell r="G794" t="str">
            <v>12450</v>
          </cell>
          <cell r="H794" t="str">
            <v>A</v>
          </cell>
          <cell r="I794" t="str">
            <v>00000041</v>
          </cell>
          <cell r="J794">
            <v>65</v>
          </cell>
          <cell r="K794">
            <v>368</v>
          </cell>
          <cell r="L794">
            <v>6202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0676</v>
          </cell>
          <cell r="R794" t="str">
            <v>12450</v>
          </cell>
          <cell r="S794" t="str">
            <v>200212</v>
          </cell>
          <cell r="T794" t="str">
            <v>SA01</v>
          </cell>
          <cell r="U794">
            <v>-460</v>
          </cell>
          <cell r="V794" t="str">
            <v>LDB</v>
          </cell>
          <cell r="W794">
            <v>0</v>
          </cell>
          <cell r="Y794">
            <v>0</v>
          </cell>
          <cell r="Z794">
            <v>-1</v>
          </cell>
          <cell r="AA794" t="str">
            <v>MS#</v>
          </cell>
          <cell r="AB794" t="str">
            <v xml:space="preserve">   998001008</v>
          </cell>
          <cell r="AC794" t="str">
            <v>BCH</v>
          </cell>
          <cell r="AD794" t="str">
            <v>015504</v>
          </cell>
          <cell r="AE794" t="str">
            <v>TML</v>
          </cell>
          <cell r="AF794" t="str">
            <v>12019</v>
          </cell>
          <cell r="AG794" t="str">
            <v>SRL</v>
          </cell>
          <cell r="AH794" t="str">
            <v>0350</v>
          </cell>
          <cell r="AI794" t="str">
            <v>DLV</v>
          </cell>
          <cell r="AJ794" t="str">
            <v>000</v>
          </cell>
          <cell r="AK794" t="str">
            <v>REL</v>
          </cell>
          <cell r="AL794" t="str">
            <v>000</v>
          </cell>
          <cell r="AM794" t="str">
            <v>LN#</v>
          </cell>
          <cell r="AO794" t="str">
            <v>UOI</v>
          </cell>
          <cell r="AP794" t="str">
            <v>EA</v>
          </cell>
          <cell r="AU794" t="str">
            <v>0</v>
          </cell>
          <cell r="AW794" t="str">
            <v>000</v>
          </cell>
          <cell r="AX794" t="str">
            <v>00</v>
          </cell>
          <cell r="AY794" t="str">
            <v>0</v>
          </cell>
          <cell r="AZ794" t="str">
            <v>FPL Fibernet</v>
          </cell>
        </row>
        <row r="795">
          <cell r="A795" t="str">
            <v>107100</v>
          </cell>
          <cell r="B795" t="str">
            <v>0368</v>
          </cell>
          <cell r="C795" t="str">
            <v>06200</v>
          </cell>
          <cell r="D795" t="str">
            <v>0FIBER</v>
          </cell>
          <cell r="E795" t="str">
            <v>368000</v>
          </cell>
          <cell r="F795" t="str">
            <v>0676</v>
          </cell>
          <cell r="G795" t="str">
            <v>12450</v>
          </cell>
          <cell r="H795" t="str">
            <v>A</v>
          </cell>
          <cell r="I795" t="str">
            <v>00000041</v>
          </cell>
          <cell r="J795">
            <v>65</v>
          </cell>
          <cell r="K795">
            <v>368</v>
          </cell>
          <cell r="L795">
            <v>6202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 t="str">
            <v>0676</v>
          </cell>
          <cell r="R795" t="str">
            <v>12450</v>
          </cell>
          <cell r="S795" t="str">
            <v>200212</v>
          </cell>
          <cell r="T795" t="str">
            <v>SA01</v>
          </cell>
          <cell r="U795">
            <v>-460</v>
          </cell>
          <cell r="V795" t="str">
            <v>LDB</v>
          </cell>
          <cell r="W795">
            <v>0</v>
          </cell>
          <cell r="Y795">
            <v>0</v>
          </cell>
          <cell r="Z795">
            <v>-1</v>
          </cell>
          <cell r="AA795" t="str">
            <v>MS#</v>
          </cell>
          <cell r="AB795" t="str">
            <v xml:space="preserve">   998001009</v>
          </cell>
          <cell r="AC795" t="str">
            <v>BCH</v>
          </cell>
          <cell r="AD795" t="str">
            <v>015504</v>
          </cell>
          <cell r="AE795" t="str">
            <v>TML</v>
          </cell>
          <cell r="AF795" t="str">
            <v>12019</v>
          </cell>
          <cell r="AG795" t="str">
            <v>SRL</v>
          </cell>
          <cell r="AH795" t="str">
            <v>0350</v>
          </cell>
          <cell r="AI795" t="str">
            <v>DLV</v>
          </cell>
          <cell r="AJ795" t="str">
            <v>000</v>
          </cell>
          <cell r="AK795" t="str">
            <v>REL</v>
          </cell>
          <cell r="AL795" t="str">
            <v>000</v>
          </cell>
          <cell r="AM795" t="str">
            <v>LN#</v>
          </cell>
          <cell r="AO795" t="str">
            <v>UOI</v>
          </cell>
          <cell r="AP795" t="str">
            <v>EA</v>
          </cell>
          <cell r="AU795" t="str">
            <v>0</v>
          </cell>
          <cell r="AW795" t="str">
            <v>000</v>
          </cell>
          <cell r="AX795" t="str">
            <v>00</v>
          </cell>
          <cell r="AY795" t="str">
            <v>0</v>
          </cell>
          <cell r="AZ795" t="str">
            <v>FPL Fibernet</v>
          </cell>
        </row>
        <row r="796">
          <cell r="A796" t="str">
            <v>107100</v>
          </cell>
          <cell r="B796" t="str">
            <v>0368</v>
          </cell>
          <cell r="C796" t="str">
            <v>06200</v>
          </cell>
          <cell r="D796" t="str">
            <v>0FIBER</v>
          </cell>
          <cell r="E796" t="str">
            <v>368000</v>
          </cell>
          <cell r="F796" t="str">
            <v>0676</v>
          </cell>
          <cell r="G796" t="str">
            <v>12450</v>
          </cell>
          <cell r="H796" t="str">
            <v>A</v>
          </cell>
          <cell r="I796" t="str">
            <v>00000041</v>
          </cell>
          <cell r="J796">
            <v>65</v>
          </cell>
          <cell r="K796">
            <v>368</v>
          </cell>
          <cell r="L796">
            <v>6202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 t="str">
            <v>0676</v>
          </cell>
          <cell r="R796" t="str">
            <v>12450</v>
          </cell>
          <cell r="S796" t="str">
            <v>200212</v>
          </cell>
          <cell r="T796" t="str">
            <v>SA01</v>
          </cell>
          <cell r="U796">
            <v>-518</v>
          </cell>
          <cell r="V796" t="str">
            <v>LDB</v>
          </cell>
          <cell r="W796">
            <v>0</v>
          </cell>
          <cell r="Y796">
            <v>0</v>
          </cell>
          <cell r="Z796">
            <v>-1</v>
          </cell>
          <cell r="AA796" t="str">
            <v>MS#</v>
          </cell>
          <cell r="AB796" t="str">
            <v xml:space="preserve">   998003504</v>
          </cell>
          <cell r="AC796" t="str">
            <v>BCH</v>
          </cell>
          <cell r="AD796" t="str">
            <v>013418</v>
          </cell>
          <cell r="AE796" t="str">
            <v>TML</v>
          </cell>
          <cell r="AF796" t="str">
            <v>12016</v>
          </cell>
          <cell r="AG796" t="str">
            <v>SRL</v>
          </cell>
          <cell r="AH796" t="str">
            <v>0368</v>
          </cell>
          <cell r="AI796" t="str">
            <v>DLV</v>
          </cell>
          <cell r="AJ796" t="str">
            <v>000</v>
          </cell>
          <cell r="AK796" t="str">
            <v>REL</v>
          </cell>
          <cell r="AL796" t="str">
            <v>000</v>
          </cell>
          <cell r="AM796" t="str">
            <v>LN#</v>
          </cell>
          <cell r="AO796" t="str">
            <v>UOI</v>
          </cell>
          <cell r="AP796" t="str">
            <v>EA</v>
          </cell>
          <cell r="AU796" t="str">
            <v>0</v>
          </cell>
          <cell r="AW796" t="str">
            <v>000</v>
          </cell>
          <cell r="AX796" t="str">
            <v>00</v>
          </cell>
          <cell r="AY796" t="str">
            <v>0</v>
          </cell>
          <cell r="AZ796" t="str">
            <v>FPL Fibernet</v>
          </cell>
        </row>
        <row r="797">
          <cell r="A797" t="str">
            <v>107100</v>
          </cell>
          <cell r="B797" t="str">
            <v>0368</v>
          </cell>
          <cell r="C797" t="str">
            <v>06200</v>
          </cell>
          <cell r="D797" t="str">
            <v>0FIBER</v>
          </cell>
          <cell r="E797" t="str">
            <v>368000</v>
          </cell>
          <cell r="F797" t="str">
            <v>0676</v>
          </cell>
          <cell r="G797" t="str">
            <v>12450</v>
          </cell>
          <cell r="H797" t="str">
            <v>A</v>
          </cell>
          <cell r="I797" t="str">
            <v>00000041</v>
          </cell>
          <cell r="J797">
            <v>65</v>
          </cell>
          <cell r="K797">
            <v>368</v>
          </cell>
          <cell r="L797">
            <v>6202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 t="str">
            <v>0676</v>
          </cell>
          <cell r="R797" t="str">
            <v>12450</v>
          </cell>
          <cell r="S797" t="str">
            <v>200212</v>
          </cell>
          <cell r="T797" t="str">
            <v>SA01</v>
          </cell>
          <cell r="U797">
            <v>-667.02</v>
          </cell>
          <cell r="V797" t="str">
            <v>LDB</v>
          </cell>
          <cell r="W797">
            <v>0</v>
          </cell>
          <cell r="Y797">
            <v>0</v>
          </cell>
          <cell r="Z797">
            <v>-6</v>
          </cell>
          <cell r="AA797" t="str">
            <v>MS#</v>
          </cell>
          <cell r="AB797" t="str">
            <v xml:space="preserve">   998014621</v>
          </cell>
          <cell r="AC797" t="str">
            <v>BCH</v>
          </cell>
          <cell r="AD797" t="str">
            <v>013415</v>
          </cell>
          <cell r="AE797" t="str">
            <v>TML</v>
          </cell>
          <cell r="AF797" t="str">
            <v>12016</v>
          </cell>
          <cell r="AG797" t="str">
            <v>SRL</v>
          </cell>
          <cell r="AH797" t="str">
            <v>0350</v>
          </cell>
          <cell r="AI797" t="str">
            <v>DLV</v>
          </cell>
          <cell r="AJ797" t="str">
            <v>000</v>
          </cell>
          <cell r="AK797" t="str">
            <v>REL</v>
          </cell>
          <cell r="AL797" t="str">
            <v>000</v>
          </cell>
          <cell r="AM797" t="str">
            <v>LN#</v>
          </cell>
          <cell r="AO797" t="str">
            <v>UOI</v>
          </cell>
          <cell r="AP797" t="str">
            <v>EA</v>
          </cell>
          <cell r="AU797" t="str">
            <v>0</v>
          </cell>
          <cell r="AW797" t="str">
            <v>000</v>
          </cell>
          <cell r="AX797" t="str">
            <v>00</v>
          </cell>
          <cell r="AY797" t="str">
            <v>0</v>
          </cell>
          <cell r="AZ797" t="str">
            <v>FPL Fibernet</v>
          </cell>
        </row>
        <row r="798">
          <cell r="A798" t="str">
            <v>107100</v>
          </cell>
          <cell r="B798" t="str">
            <v>0368</v>
          </cell>
          <cell r="C798" t="str">
            <v>06200</v>
          </cell>
          <cell r="D798" t="str">
            <v>0FIBER</v>
          </cell>
          <cell r="E798" t="str">
            <v>368000</v>
          </cell>
          <cell r="F798" t="str">
            <v>0676</v>
          </cell>
          <cell r="G798" t="str">
            <v>12450</v>
          </cell>
          <cell r="H798" t="str">
            <v>A</v>
          </cell>
          <cell r="I798" t="str">
            <v>00000041</v>
          </cell>
          <cell r="J798">
            <v>65</v>
          </cell>
          <cell r="K798">
            <v>368</v>
          </cell>
          <cell r="L798">
            <v>6202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0676</v>
          </cell>
          <cell r="R798" t="str">
            <v>12450</v>
          </cell>
          <cell r="S798" t="str">
            <v>200212</v>
          </cell>
          <cell r="T798" t="str">
            <v>SA01</v>
          </cell>
          <cell r="U798">
            <v>-715</v>
          </cell>
          <cell r="V798" t="str">
            <v>LDB</v>
          </cell>
          <cell r="W798">
            <v>0</v>
          </cell>
          <cell r="Y798">
            <v>0</v>
          </cell>
          <cell r="Z798">
            <v>-1</v>
          </cell>
          <cell r="AA798" t="str">
            <v>MS#</v>
          </cell>
          <cell r="AB798" t="str">
            <v xml:space="preserve">   998014581</v>
          </cell>
          <cell r="AC798" t="str">
            <v>BCH</v>
          </cell>
          <cell r="AD798" t="str">
            <v>013359</v>
          </cell>
          <cell r="AE798" t="str">
            <v>TML</v>
          </cell>
          <cell r="AF798" t="str">
            <v>12016</v>
          </cell>
          <cell r="AG798" t="str">
            <v>SRL</v>
          </cell>
          <cell r="AH798" t="str">
            <v>0368</v>
          </cell>
          <cell r="AI798" t="str">
            <v>DLV</v>
          </cell>
          <cell r="AJ798" t="str">
            <v>000</v>
          </cell>
          <cell r="AK798" t="str">
            <v>REL</v>
          </cell>
          <cell r="AL798" t="str">
            <v>000</v>
          </cell>
          <cell r="AM798" t="str">
            <v>LN#</v>
          </cell>
          <cell r="AO798" t="str">
            <v>UOI</v>
          </cell>
          <cell r="AP798" t="str">
            <v>EA</v>
          </cell>
          <cell r="AU798" t="str">
            <v>0</v>
          </cell>
          <cell r="AW798" t="str">
            <v>000</v>
          </cell>
          <cell r="AX798" t="str">
            <v>00</v>
          </cell>
          <cell r="AY798" t="str">
            <v>0</v>
          </cell>
          <cell r="AZ798" t="str">
            <v>FPL Fibernet</v>
          </cell>
        </row>
        <row r="799">
          <cell r="A799" t="str">
            <v>107100</v>
          </cell>
          <cell r="B799" t="str">
            <v>0368</v>
          </cell>
          <cell r="C799" t="str">
            <v>06200</v>
          </cell>
          <cell r="D799" t="str">
            <v>0FIBER</v>
          </cell>
          <cell r="E799" t="str">
            <v>368000</v>
          </cell>
          <cell r="F799" t="str">
            <v>0676</v>
          </cell>
          <cell r="G799" t="str">
            <v>12450</v>
          </cell>
          <cell r="H799" t="str">
            <v>A</v>
          </cell>
          <cell r="I799" t="str">
            <v>00000041</v>
          </cell>
          <cell r="J799">
            <v>65</v>
          </cell>
          <cell r="K799">
            <v>368</v>
          </cell>
          <cell r="L799">
            <v>6202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 t="str">
            <v>0676</v>
          </cell>
          <cell r="R799" t="str">
            <v>12450</v>
          </cell>
          <cell r="S799" t="str">
            <v>200212</v>
          </cell>
          <cell r="T799" t="str">
            <v>SA01</v>
          </cell>
          <cell r="U799">
            <v>-920</v>
          </cell>
          <cell r="V799" t="str">
            <v>LDB</v>
          </cell>
          <cell r="W799">
            <v>0</v>
          </cell>
          <cell r="Y799">
            <v>0</v>
          </cell>
          <cell r="Z799">
            <v>-1</v>
          </cell>
          <cell r="AA799" t="str">
            <v>MS#</v>
          </cell>
          <cell r="AB799" t="str">
            <v xml:space="preserve">   998001013</v>
          </cell>
          <cell r="AC799" t="str">
            <v>BCH</v>
          </cell>
          <cell r="AD799" t="str">
            <v>015504</v>
          </cell>
          <cell r="AE799" t="str">
            <v>TML</v>
          </cell>
          <cell r="AF799" t="str">
            <v>12019</v>
          </cell>
          <cell r="AG799" t="str">
            <v>SRL</v>
          </cell>
          <cell r="AH799" t="str">
            <v>0350</v>
          </cell>
          <cell r="AI799" t="str">
            <v>DLV</v>
          </cell>
          <cell r="AJ799" t="str">
            <v>000</v>
          </cell>
          <cell r="AK799" t="str">
            <v>REL</v>
          </cell>
          <cell r="AL799" t="str">
            <v>000</v>
          </cell>
          <cell r="AM799" t="str">
            <v>LN#</v>
          </cell>
          <cell r="AO799" t="str">
            <v>UOI</v>
          </cell>
          <cell r="AP799" t="str">
            <v>EA</v>
          </cell>
          <cell r="AU799" t="str">
            <v>0</v>
          </cell>
          <cell r="AW799" t="str">
            <v>000</v>
          </cell>
          <cell r="AX799" t="str">
            <v>00</v>
          </cell>
          <cell r="AY799" t="str">
            <v>0</v>
          </cell>
          <cell r="AZ799" t="str">
            <v>FPL Fibernet</v>
          </cell>
        </row>
        <row r="800">
          <cell r="A800" t="str">
            <v>107100</v>
          </cell>
          <cell r="B800" t="str">
            <v>0368</v>
          </cell>
          <cell r="C800" t="str">
            <v>06200</v>
          </cell>
          <cell r="D800" t="str">
            <v>0FIBER</v>
          </cell>
          <cell r="E800" t="str">
            <v>368000</v>
          </cell>
          <cell r="F800" t="str">
            <v>0676</v>
          </cell>
          <cell r="G800" t="str">
            <v>12450</v>
          </cell>
          <cell r="H800" t="str">
            <v>A</v>
          </cell>
          <cell r="I800" t="str">
            <v>00000041</v>
          </cell>
          <cell r="J800">
            <v>65</v>
          </cell>
          <cell r="K800">
            <v>368</v>
          </cell>
          <cell r="L800">
            <v>6202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 t="str">
            <v>0676</v>
          </cell>
          <cell r="R800" t="str">
            <v>12450</v>
          </cell>
          <cell r="S800" t="str">
            <v>200212</v>
          </cell>
          <cell r="T800" t="str">
            <v>SA01</v>
          </cell>
          <cell r="U800">
            <v>-934.32</v>
          </cell>
          <cell r="V800" t="str">
            <v>LDB</v>
          </cell>
          <cell r="W800">
            <v>0</v>
          </cell>
          <cell r="Y800">
            <v>0</v>
          </cell>
          <cell r="Z800">
            <v>-2</v>
          </cell>
          <cell r="AA800" t="str">
            <v>MS#</v>
          </cell>
          <cell r="AB800" t="str">
            <v xml:space="preserve">   998014646</v>
          </cell>
          <cell r="AC800" t="str">
            <v>BCH</v>
          </cell>
          <cell r="AD800" t="str">
            <v>015516</v>
          </cell>
          <cell r="AE800" t="str">
            <v>TML</v>
          </cell>
          <cell r="AF800" t="str">
            <v>12019</v>
          </cell>
          <cell r="AG800" t="str">
            <v>SRL</v>
          </cell>
          <cell r="AH800" t="str">
            <v>0350</v>
          </cell>
          <cell r="AI800" t="str">
            <v>DLV</v>
          </cell>
          <cell r="AJ800" t="str">
            <v>000</v>
          </cell>
          <cell r="AK800" t="str">
            <v>REL</v>
          </cell>
          <cell r="AL800" t="str">
            <v>000</v>
          </cell>
          <cell r="AM800" t="str">
            <v>LN#</v>
          </cell>
          <cell r="AO800" t="str">
            <v>UOI</v>
          </cell>
          <cell r="AP800" t="str">
            <v>EA</v>
          </cell>
          <cell r="AU800" t="str">
            <v>0</v>
          </cell>
          <cell r="AW800" t="str">
            <v>000</v>
          </cell>
          <cell r="AX800" t="str">
            <v>00</v>
          </cell>
          <cell r="AY800" t="str">
            <v>0</v>
          </cell>
          <cell r="AZ800" t="str">
            <v>FPL Fibernet</v>
          </cell>
        </row>
        <row r="801">
          <cell r="A801" t="str">
            <v>107100</v>
          </cell>
          <cell r="B801" t="str">
            <v>0368</v>
          </cell>
          <cell r="C801" t="str">
            <v>06200</v>
          </cell>
          <cell r="D801" t="str">
            <v>0FIBER</v>
          </cell>
          <cell r="E801" t="str">
            <v>368000</v>
          </cell>
          <cell r="F801" t="str">
            <v>0676</v>
          </cell>
          <cell r="G801" t="str">
            <v>12450</v>
          </cell>
          <cell r="H801" t="str">
            <v>A</v>
          </cell>
          <cell r="I801" t="str">
            <v>00000041</v>
          </cell>
          <cell r="J801">
            <v>65</v>
          </cell>
          <cell r="K801">
            <v>368</v>
          </cell>
          <cell r="L801">
            <v>6202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 t="str">
            <v>0676</v>
          </cell>
          <cell r="R801" t="str">
            <v>12450</v>
          </cell>
          <cell r="S801" t="str">
            <v>200212</v>
          </cell>
          <cell r="T801" t="str">
            <v>SA01</v>
          </cell>
          <cell r="U801">
            <v>-1200</v>
          </cell>
          <cell r="V801" t="str">
            <v>LDB</v>
          </cell>
          <cell r="W801">
            <v>0</v>
          </cell>
          <cell r="Y801">
            <v>0</v>
          </cell>
          <cell r="Z801">
            <v>-1</v>
          </cell>
          <cell r="AA801" t="str">
            <v>MS#</v>
          </cell>
          <cell r="AB801" t="str">
            <v xml:space="preserve">   998001011</v>
          </cell>
          <cell r="AC801" t="str">
            <v>BCH</v>
          </cell>
          <cell r="AD801" t="str">
            <v>015504</v>
          </cell>
          <cell r="AE801" t="str">
            <v>TML</v>
          </cell>
          <cell r="AF801" t="str">
            <v>12019</v>
          </cell>
          <cell r="AG801" t="str">
            <v>SRL</v>
          </cell>
          <cell r="AH801" t="str">
            <v>0350</v>
          </cell>
          <cell r="AI801" t="str">
            <v>DLV</v>
          </cell>
          <cell r="AJ801" t="str">
            <v>000</v>
          </cell>
          <cell r="AK801" t="str">
            <v>REL</v>
          </cell>
          <cell r="AL801" t="str">
            <v>000</v>
          </cell>
          <cell r="AM801" t="str">
            <v>LN#</v>
          </cell>
          <cell r="AO801" t="str">
            <v>UOI</v>
          </cell>
          <cell r="AP801" t="str">
            <v>EA</v>
          </cell>
          <cell r="AU801" t="str">
            <v>0</v>
          </cell>
          <cell r="AW801" t="str">
            <v>000</v>
          </cell>
          <cell r="AX801" t="str">
            <v>00</v>
          </cell>
          <cell r="AY801" t="str">
            <v>0</v>
          </cell>
          <cell r="AZ801" t="str">
            <v>FPL Fibernet</v>
          </cell>
        </row>
        <row r="802">
          <cell r="A802" t="str">
            <v>107100</v>
          </cell>
          <cell r="B802" t="str">
            <v>0368</v>
          </cell>
          <cell r="C802" t="str">
            <v>06200</v>
          </cell>
          <cell r="D802" t="str">
            <v>0FIBER</v>
          </cell>
          <cell r="E802" t="str">
            <v>368000</v>
          </cell>
          <cell r="F802" t="str">
            <v>0676</v>
          </cell>
          <cell r="G802" t="str">
            <v>12450</v>
          </cell>
          <cell r="H802" t="str">
            <v>A</v>
          </cell>
          <cell r="I802" t="str">
            <v>00000041</v>
          </cell>
          <cell r="J802">
            <v>65</v>
          </cell>
          <cell r="K802">
            <v>368</v>
          </cell>
          <cell r="L802">
            <v>6202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 t="str">
            <v>0676</v>
          </cell>
          <cell r="R802" t="str">
            <v>12450</v>
          </cell>
          <cell r="S802" t="str">
            <v>200212</v>
          </cell>
          <cell r="T802" t="str">
            <v>SA01</v>
          </cell>
          <cell r="U802">
            <v>-1510.5</v>
          </cell>
          <cell r="V802" t="str">
            <v>LDB</v>
          </cell>
          <cell r="W802">
            <v>0</v>
          </cell>
          <cell r="Y802">
            <v>0</v>
          </cell>
          <cell r="Z802">
            <v>-1</v>
          </cell>
          <cell r="AA802" t="str">
            <v>MS#</v>
          </cell>
          <cell r="AB802" t="str">
            <v xml:space="preserve">   998014099</v>
          </cell>
          <cell r="AC802" t="str">
            <v>BCH</v>
          </cell>
          <cell r="AD802" t="str">
            <v>013416</v>
          </cell>
          <cell r="AE802" t="str">
            <v>TML</v>
          </cell>
          <cell r="AF802" t="str">
            <v>12016</v>
          </cell>
          <cell r="AG802" t="str">
            <v>SRL</v>
          </cell>
          <cell r="AH802" t="str">
            <v>0336</v>
          </cell>
          <cell r="AI802" t="str">
            <v>DLV</v>
          </cell>
          <cell r="AJ802" t="str">
            <v>000</v>
          </cell>
          <cell r="AK802" t="str">
            <v>REL</v>
          </cell>
          <cell r="AL802" t="str">
            <v>000</v>
          </cell>
          <cell r="AM802" t="str">
            <v>LN#</v>
          </cell>
          <cell r="AO802" t="str">
            <v>UOI</v>
          </cell>
          <cell r="AP802" t="str">
            <v>EA</v>
          </cell>
          <cell r="AU802" t="str">
            <v>0</v>
          </cell>
          <cell r="AW802" t="str">
            <v>000</v>
          </cell>
          <cell r="AX802" t="str">
            <v>00</v>
          </cell>
          <cell r="AY802" t="str">
            <v>0</v>
          </cell>
          <cell r="AZ802" t="str">
            <v>FPL Fibernet</v>
          </cell>
        </row>
        <row r="803">
          <cell r="A803" t="str">
            <v>107100</v>
          </cell>
          <cell r="B803" t="str">
            <v>0368</v>
          </cell>
          <cell r="C803" t="str">
            <v>06200</v>
          </cell>
          <cell r="D803" t="str">
            <v>0FIBER</v>
          </cell>
          <cell r="E803" t="str">
            <v>368000</v>
          </cell>
          <cell r="F803" t="str">
            <v>0676</v>
          </cell>
          <cell r="G803" t="str">
            <v>12450</v>
          </cell>
          <cell r="H803" t="str">
            <v>A</v>
          </cell>
          <cell r="I803" t="str">
            <v>00000041</v>
          </cell>
          <cell r="J803">
            <v>65</v>
          </cell>
          <cell r="K803">
            <v>368</v>
          </cell>
          <cell r="L803">
            <v>6202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 t="str">
            <v>0676</v>
          </cell>
          <cell r="R803" t="str">
            <v>12450</v>
          </cell>
          <cell r="S803" t="str">
            <v>200212</v>
          </cell>
          <cell r="T803" t="str">
            <v>SA01</v>
          </cell>
          <cell r="U803">
            <v>-2164.06</v>
          </cell>
          <cell r="V803" t="str">
            <v>LDB</v>
          </cell>
          <cell r="W803">
            <v>0</v>
          </cell>
          <cell r="Y803">
            <v>0</v>
          </cell>
          <cell r="Z803">
            <v>-1</v>
          </cell>
          <cell r="AA803" t="str">
            <v>MS#</v>
          </cell>
          <cell r="AB803" t="str">
            <v xml:space="preserve">   998014872</v>
          </cell>
          <cell r="AC803" t="str">
            <v>BCH</v>
          </cell>
          <cell r="AD803" t="str">
            <v>013405</v>
          </cell>
          <cell r="AE803" t="str">
            <v>TML</v>
          </cell>
          <cell r="AF803" t="str">
            <v>12016</v>
          </cell>
          <cell r="AG803" t="str">
            <v>SRL</v>
          </cell>
          <cell r="AH803" t="str">
            <v>0368</v>
          </cell>
          <cell r="AI803" t="str">
            <v>DLV</v>
          </cell>
          <cell r="AJ803" t="str">
            <v>000</v>
          </cell>
          <cell r="AK803" t="str">
            <v>REL</v>
          </cell>
          <cell r="AL803" t="str">
            <v>000</v>
          </cell>
          <cell r="AM803" t="str">
            <v>LN#</v>
          </cell>
          <cell r="AO803" t="str">
            <v>UOI</v>
          </cell>
          <cell r="AP803" t="str">
            <v>EA</v>
          </cell>
          <cell r="AU803" t="str">
            <v>0</v>
          </cell>
          <cell r="AW803" t="str">
            <v>000</v>
          </cell>
          <cell r="AX803" t="str">
            <v>00</v>
          </cell>
          <cell r="AY803" t="str">
            <v>0</v>
          </cell>
          <cell r="AZ803" t="str">
            <v>FPL Fibernet</v>
          </cell>
        </row>
        <row r="804">
          <cell r="A804" t="str">
            <v>107100</v>
          </cell>
          <cell r="B804" t="str">
            <v>0368</v>
          </cell>
          <cell r="C804" t="str">
            <v>06200</v>
          </cell>
          <cell r="D804" t="str">
            <v>0FIBER</v>
          </cell>
          <cell r="E804" t="str">
            <v>368000</v>
          </cell>
          <cell r="F804" t="str">
            <v>0676</v>
          </cell>
          <cell r="G804" t="str">
            <v>12450</v>
          </cell>
          <cell r="H804" t="str">
            <v>A</v>
          </cell>
          <cell r="I804" t="str">
            <v>00000041</v>
          </cell>
          <cell r="J804">
            <v>65</v>
          </cell>
          <cell r="K804">
            <v>368</v>
          </cell>
          <cell r="L804">
            <v>6202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 t="str">
            <v>0676</v>
          </cell>
          <cell r="R804" t="str">
            <v>12450</v>
          </cell>
          <cell r="S804" t="str">
            <v>200212</v>
          </cell>
          <cell r="T804" t="str">
            <v>SA01</v>
          </cell>
          <cell r="U804">
            <v>-2164.06</v>
          </cell>
          <cell r="V804" t="str">
            <v>LDB</v>
          </cell>
          <cell r="W804">
            <v>0</v>
          </cell>
          <cell r="Y804">
            <v>0</v>
          </cell>
          <cell r="Z804">
            <v>-1</v>
          </cell>
          <cell r="AA804" t="str">
            <v>MS#</v>
          </cell>
          <cell r="AB804" t="str">
            <v xml:space="preserve">   998014872</v>
          </cell>
          <cell r="AC804" t="str">
            <v>BCH</v>
          </cell>
          <cell r="AD804" t="str">
            <v>013407</v>
          </cell>
          <cell r="AE804" t="str">
            <v>TML</v>
          </cell>
          <cell r="AF804" t="str">
            <v>12016</v>
          </cell>
          <cell r="AG804" t="str">
            <v>SRL</v>
          </cell>
          <cell r="AH804" t="str">
            <v>0368</v>
          </cell>
          <cell r="AI804" t="str">
            <v>DLV</v>
          </cell>
          <cell r="AJ804" t="str">
            <v>000</v>
          </cell>
          <cell r="AK804" t="str">
            <v>REL</v>
          </cell>
          <cell r="AL804" t="str">
            <v>000</v>
          </cell>
          <cell r="AM804" t="str">
            <v>LN#</v>
          </cell>
          <cell r="AO804" t="str">
            <v>UOI</v>
          </cell>
          <cell r="AP804" t="str">
            <v>EA</v>
          </cell>
          <cell r="AU804" t="str">
            <v>0</v>
          </cell>
          <cell r="AW804" t="str">
            <v>000</v>
          </cell>
          <cell r="AX804" t="str">
            <v>00</v>
          </cell>
          <cell r="AY804" t="str">
            <v>0</v>
          </cell>
          <cell r="AZ804" t="str">
            <v>FPL Fibernet</v>
          </cell>
        </row>
        <row r="805">
          <cell r="A805" t="str">
            <v>107100</v>
          </cell>
          <cell r="B805" t="str">
            <v>0368</v>
          </cell>
          <cell r="C805" t="str">
            <v>06200</v>
          </cell>
          <cell r="D805" t="str">
            <v>0FIBER</v>
          </cell>
          <cell r="E805" t="str">
            <v>368000</v>
          </cell>
          <cell r="F805" t="str">
            <v>0676</v>
          </cell>
          <cell r="G805" t="str">
            <v>12450</v>
          </cell>
          <cell r="H805" t="str">
            <v>A</v>
          </cell>
          <cell r="I805" t="str">
            <v>00000041</v>
          </cell>
          <cell r="J805">
            <v>65</v>
          </cell>
          <cell r="K805">
            <v>368</v>
          </cell>
          <cell r="L805">
            <v>6202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 t="str">
            <v>0676</v>
          </cell>
          <cell r="R805" t="str">
            <v>12450</v>
          </cell>
          <cell r="S805" t="str">
            <v>200212</v>
          </cell>
          <cell r="T805" t="str">
            <v>SA01</v>
          </cell>
          <cell r="U805">
            <v>-2241.84</v>
          </cell>
          <cell r="V805" t="str">
            <v>LDB</v>
          </cell>
          <cell r="W805">
            <v>0</v>
          </cell>
          <cell r="Y805">
            <v>0</v>
          </cell>
          <cell r="Z805">
            <v>-4</v>
          </cell>
          <cell r="AA805" t="str">
            <v>MS#</v>
          </cell>
          <cell r="AB805" t="str">
            <v xml:space="preserve">   998014706</v>
          </cell>
          <cell r="AC805" t="str">
            <v>BCH</v>
          </cell>
          <cell r="AD805" t="str">
            <v>013372</v>
          </cell>
          <cell r="AE805" t="str">
            <v>TML</v>
          </cell>
          <cell r="AF805" t="str">
            <v>12016</v>
          </cell>
          <cell r="AG805" t="str">
            <v>SRL</v>
          </cell>
          <cell r="AH805" t="str">
            <v>0350</v>
          </cell>
          <cell r="AI805" t="str">
            <v>DLV</v>
          </cell>
          <cell r="AJ805" t="str">
            <v>000</v>
          </cell>
          <cell r="AK805" t="str">
            <v>REL</v>
          </cell>
          <cell r="AL805" t="str">
            <v>000</v>
          </cell>
          <cell r="AM805" t="str">
            <v>LN#</v>
          </cell>
          <cell r="AO805" t="str">
            <v>UOI</v>
          </cell>
          <cell r="AP805" t="str">
            <v>EA</v>
          </cell>
          <cell r="AU805" t="str">
            <v>0</v>
          </cell>
          <cell r="AW805" t="str">
            <v>000</v>
          </cell>
          <cell r="AX805" t="str">
            <v>00</v>
          </cell>
          <cell r="AY805" t="str">
            <v>0</v>
          </cell>
          <cell r="AZ805" t="str">
            <v>FPL Fibernet</v>
          </cell>
        </row>
        <row r="806">
          <cell r="A806" t="str">
            <v>107100</v>
          </cell>
          <cell r="B806" t="str">
            <v>0368</v>
          </cell>
          <cell r="C806" t="str">
            <v>06200</v>
          </cell>
          <cell r="D806" t="str">
            <v>0FIBER</v>
          </cell>
          <cell r="E806" t="str">
            <v>368000</v>
          </cell>
          <cell r="F806" t="str">
            <v>0676</v>
          </cell>
          <cell r="G806" t="str">
            <v>12450</v>
          </cell>
          <cell r="H806" t="str">
            <v>A</v>
          </cell>
          <cell r="I806" t="str">
            <v>00000041</v>
          </cell>
          <cell r="J806">
            <v>65</v>
          </cell>
          <cell r="K806">
            <v>368</v>
          </cell>
          <cell r="L806">
            <v>6202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 t="str">
            <v>0676</v>
          </cell>
          <cell r="R806" t="str">
            <v>12450</v>
          </cell>
          <cell r="S806" t="str">
            <v>200212</v>
          </cell>
          <cell r="T806" t="str">
            <v>SA01</v>
          </cell>
          <cell r="U806">
            <v>-2913.42</v>
          </cell>
          <cell r="V806" t="str">
            <v>LDB</v>
          </cell>
          <cell r="W806">
            <v>0</v>
          </cell>
          <cell r="Y806">
            <v>0</v>
          </cell>
          <cell r="Z806">
            <v>-1</v>
          </cell>
          <cell r="AA806" t="str">
            <v>MS#</v>
          </cell>
          <cell r="AB806" t="str">
            <v xml:space="preserve">   998014627</v>
          </cell>
          <cell r="AC806" t="str">
            <v>BCH</v>
          </cell>
          <cell r="AD806" t="str">
            <v>013363</v>
          </cell>
          <cell r="AE806" t="str">
            <v>TML</v>
          </cell>
          <cell r="AF806" t="str">
            <v>12016</v>
          </cell>
          <cell r="AG806" t="str">
            <v>SRL</v>
          </cell>
          <cell r="AH806" t="str">
            <v>0368</v>
          </cell>
          <cell r="AI806" t="str">
            <v>DLV</v>
          </cell>
          <cell r="AJ806" t="str">
            <v>000</v>
          </cell>
          <cell r="AK806" t="str">
            <v>REL</v>
          </cell>
          <cell r="AL806" t="str">
            <v>000</v>
          </cell>
          <cell r="AM806" t="str">
            <v>LN#</v>
          </cell>
          <cell r="AO806" t="str">
            <v>UOI</v>
          </cell>
          <cell r="AP806" t="str">
            <v>EA</v>
          </cell>
          <cell r="AU806" t="str">
            <v>0</v>
          </cell>
          <cell r="AW806" t="str">
            <v>000</v>
          </cell>
          <cell r="AX806" t="str">
            <v>00</v>
          </cell>
          <cell r="AY806" t="str">
            <v>0</v>
          </cell>
          <cell r="AZ806" t="str">
            <v>FPL Fibernet</v>
          </cell>
        </row>
        <row r="807">
          <cell r="A807" t="str">
            <v>107100</v>
          </cell>
          <cell r="B807" t="str">
            <v>0368</v>
          </cell>
          <cell r="C807" t="str">
            <v>06200</v>
          </cell>
          <cell r="D807" t="str">
            <v>0FIBER</v>
          </cell>
          <cell r="E807" t="str">
            <v>368000</v>
          </cell>
          <cell r="F807" t="str">
            <v>0676</v>
          </cell>
          <cell r="G807" t="str">
            <v>12450</v>
          </cell>
          <cell r="H807" t="str">
            <v>A</v>
          </cell>
          <cell r="I807" t="str">
            <v>00000041</v>
          </cell>
          <cell r="J807">
            <v>65</v>
          </cell>
          <cell r="K807">
            <v>368</v>
          </cell>
          <cell r="L807">
            <v>6202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 t="str">
            <v>0676</v>
          </cell>
          <cell r="R807" t="str">
            <v>12450</v>
          </cell>
          <cell r="S807" t="str">
            <v>200212</v>
          </cell>
          <cell r="T807" t="str">
            <v>SA01</v>
          </cell>
          <cell r="U807">
            <v>-2948.62</v>
          </cell>
          <cell r="V807" t="str">
            <v>LDB</v>
          </cell>
          <cell r="W807">
            <v>0</v>
          </cell>
          <cell r="Y807">
            <v>0</v>
          </cell>
          <cell r="Z807">
            <v>-1</v>
          </cell>
          <cell r="AA807" t="str">
            <v>MS#</v>
          </cell>
          <cell r="AB807" t="str">
            <v xml:space="preserve">   998014420</v>
          </cell>
          <cell r="AC807" t="str">
            <v>BCH</v>
          </cell>
          <cell r="AD807" t="str">
            <v>012368</v>
          </cell>
          <cell r="AE807" t="str">
            <v>TML</v>
          </cell>
          <cell r="AF807" t="str">
            <v>12026</v>
          </cell>
          <cell r="AG807" t="str">
            <v>SRL</v>
          </cell>
          <cell r="AH807" t="str">
            <v>0368</v>
          </cell>
          <cell r="AI807" t="str">
            <v>DLV</v>
          </cell>
          <cell r="AJ807" t="str">
            <v>000</v>
          </cell>
          <cell r="AK807" t="str">
            <v>REL</v>
          </cell>
          <cell r="AL807" t="str">
            <v>000</v>
          </cell>
          <cell r="AM807" t="str">
            <v>LN#</v>
          </cell>
          <cell r="AO807" t="str">
            <v>UOI</v>
          </cell>
          <cell r="AP807" t="str">
            <v>EA</v>
          </cell>
          <cell r="AU807" t="str">
            <v>0</v>
          </cell>
          <cell r="AW807" t="str">
            <v>000</v>
          </cell>
          <cell r="AX807" t="str">
            <v>00</v>
          </cell>
          <cell r="AY807" t="str">
            <v>0</v>
          </cell>
          <cell r="AZ807" t="str">
            <v>FPL Fibernet</v>
          </cell>
        </row>
        <row r="808">
          <cell r="A808" t="str">
            <v>107100</v>
          </cell>
          <cell r="B808" t="str">
            <v>0368</v>
          </cell>
          <cell r="C808" t="str">
            <v>06200</v>
          </cell>
          <cell r="D808" t="str">
            <v>0FIBER</v>
          </cell>
          <cell r="E808" t="str">
            <v>368000</v>
          </cell>
          <cell r="F808" t="str">
            <v>0676</v>
          </cell>
          <cell r="G808" t="str">
            <v>12450</v>
          </cell>
          <cell r="H808" t="str">
            <v>A</v>
          </cell>
          <cell r="I808" t="str">
            <v>00000041</v>
          </cell>
          <cell r="J808">
            <v>65</v>
          </cell>
          <cell r="K808">
            <v>368</v>
          </cell>
          <cell r="L808">
            <v>6202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 t="str">
            <v>0676</v>
          </cell>
          <cell r="R808" t="str">
            <v>12450</v>
          </cell>
          <cell r="S808" t="str">
            <v>200212</v>
          </cell>
          <cell r="T808" t="str">
            <v>SA01</v>
          </cell>
          <cell r="U808">
            <v>-3155.66</v>
          </cell>
          <cell r="V808" t="str">
            <v>LDB</v>
          </cell>
          <cell r="W808">
            <v>0</v>
          </cell>
          <cell r="Y808">
            <v>0</v>
          </cell>
          <cell r="Z808">
            <v>-1</v>
          </cell>
          <cell r="AA808" t="str">
            <v>MS#</v>
          </cell>
          <cell r="AB808" t="str">
            <v xml:space="preserve">   998003076</v>
          </cell>
          <cell r="AC808" t="str">
            <v>BCH</v>
          </cell>
          <cell r="AD808" t="str">
            <v>015525</v>
          </cell>
          <cell r="AE808" t="str">
            <v>TML</v>
          </cell>
          <cell r="AF808" t="str">
            <v>12019</v>
          </cell>
          <cell r="AG808" t="str">
            <v>SRL</v>
          </cell>
          <cell r="AH808" t="str">
            <v>0368</v>
          </cell>
          <cell r="AI808" t="str">
            <v>DLV</v>
          </cell>
          <cell r="AJ808" t="str">
            <v>000</v>
          </cell>
          <cell r="AK808" t="str">
            <v>REL</v>
          </cell>
          <cell r="AL808" t="str">
            <v>000</v>
          </cell>
          <cell r="AM808" t="str">
            <v>LN#</v>
          </cell>
          <cell r="AO808" t="str">
            <v>UOI</v>
          </cell>
          <cell r="AP808" t="str">
            <v>EA</v>
          </cell>
          <cell r="AU808" t="str">
            <v>0</v>
          </cell>
          <cell r="AW808" t="str">
            <v>000</v>
          </cell>
          <cell r="AX808" t="str">
            <v>00</v>
          </cell>
          <cell r="AY808" t="str">
            <v>0</v>
          </cell>
          <cell r="AZ808" t="str">
            <v>FPL Fibernet</v>
          </cell>
        </row>
        <row r="809">
          <cell r="A809" t="str">
            <v>107100</v>
          </cell>
          <cell r="B809" t="str">
            <v>0368</v>
          </cell>
          <cell r="C809" t="str">
            <v>06200</v>
          </cell>
          <cell r="D809" t="str">
            <v>0FIBER</v>
          </cell>
          <cell r="E809" t="str">
            <v>368000</v>
          </cell>
          <cell r="F809" t="str">
            <v>0676</v>
          </cell>
          <cell r="G809" t="str">
            <v>12450</v>
          </cell>
          <cell r="H809" t="str">
            <v>A</v>
          </cell>
          <cell r="I809" t="str">
            <v>00000041</v>
          </cell>
          <cell r="J809">
            <v>65</v>
          </cell>
          <cell r="K809">
            <v>368</v>
          </cell>
          <cell r="L809">
            <v>6202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 t="str">
            <v>0676</v>
          </cell>
          <cell r="R809" t="str">
            <v>12450</v>
          </cell>
          <cell r="S809" t="str">
            <v>200212</v>
          </cell>
          <cell r="T809" t="str">
            <v>SA01</v>
          </cell>
          <cell r="U809">
            <v>-3160</v>
          </cell>
          <cell r="V809" t="str">
            <v>LDB</v>
          </cell>
          <cell r="W809">
            <v>0</v>
          </cell>
          <cell r="Y809">
            <v>0</v>
          </cell>
          <cell r="Z809">
            <v>-1</v>
          </cell>
          <cell r="AA809" t="str">
            <v>MS#</v>
          </cell>
          <cell r="AB809" t="str">
            <v xml:space="preserve">   998001010</v>
          </cell>
          <cell r="AC809" t="str">
            <v>BCH</v>
          </cell>
          <cell r="AD809" t="str">
            <v>015504</v>
          </cell>
          <cell r="AE809" t="str">
            <v>TML</v>
          </cell>
          <cell r="AF809" t="str">
            <v>12019</v>
          </cell>
          <cell r="AG809" t="str">
            <v>SRL</v>
          </cell>
          <cell r="AH809" t="str">
            <v>0350</v>
          </cell>
          <cell r="AI809" t="str">
            <v>DLV</v>
          </cell>
          <cell r="AJ809" t="str">
            <v>000</v>
          </cell>
          <cell r="AK809" t="str">
            <v>REL</v>
          </cell>
          <cell r="AL809" t="str">
            <v>000</v>
          </cell>
          <cell r="AM809" t="str">
            <v>LN#</v>
          </cell>
          <cell r="AO809" t="str">
            <v>UOI</v>
          </cell>
          <cell r="AP809" t="str">
            <v>EA</v>
          </cell>
          <cell r="AU809" t="str">
            <v>0</v>
          </cell>
          <cell r="AW809" t="str">
            <v>000</v>
          </cell>
          <cell r="AX809" t="str">
            <v>00</v>
          </cell>
          <cell r="AY809" t="str">
            <v>0</v>
          </cell>
          <cell r="AZ809" t="str">
            <v>FPL Fibernet</v>
          </cell>
        </row>
        <row r="810">
          <cell r="A810" t="str">
            <v>107100</v>
          </cell>
          <cell r="B810" t="str">
            <v>0368</v>
          </cell>
          <cell r="C810" t="str">
            <v>06200</v>
          </cell>
          <cell r="D810" t="str">
            <v>0FIBER</v>
          </cell>
          <cell r="E810" t="str">
            <v>368000</v>
          </cell>
          <cell r="F810" t="str">
            <v>0676</v>
          </cell>
          <cell r="G810" t="str">
            <v>12450</v>
          </cell>
          <cell r="H810" t="str">
            <v>A</v>
          </cell>
          <cell r="I810" t="str">
            <v>00000041</v>
          </cell>
          <cell r="J810">
            <v>65</v>
          </cell>
          <cell r="K810">
            <v>368</v>
          </cell>
          <cell r="L810">
            <v>6202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 t="str">
            <v>0676</v>
          </cell>
          <cell r="R810" t="str">
            <v>12450</v>
          </cell>
          <cell r="S810" t="str">
            <v>200212</v>
          </cell>
          <cell r="T810" t="str">
            <v>SA01</v>
          </cell>
          <cell r="U810">
            <v>-4167.6000000000004</v>
          </cell>
          <cell r="V810" t="str">
            <v>LDB</v>
          </cell>
          <cell r="W810">
            <v>0</v>
          </cell>
          <cell r="Y810">
            <v>0</v>
          </cell>
          <cell r="Z810">
            <v>-2</v>
          </cell>
          <cell r="AA810" t="str">
            <v>MS#</v>
          </cell>
          <cell r="AB810" t="str">
            <v xml:space="preserve">   998014364</v>
          </cell>
          <cell r="AC810" t="str">
            <v>BCH</v>
          </cell>
          <cell r="AD810" t="str">
            <v>013336</v>
          </cell>
          <cell r="AE810" t="str">
            <v>TML</v>
          </cell>
          <cell r="AF810" t="str">
            <v>12016</v>
          </cell>
          <cell r="AG810" t="str">
            <v>SRL</v>
          </cell>
          <cell r="AH810" t="str">
            <v>0368</v>
          </cell>
          <cell r="AI810" t="str">
            <v>DLV</v>
          </cell>
          <cell r="AJ810" t="str">
            <v>000</v>
          </cell>
          <cell r="AK810" t="str">
            <v>REL</v>
          </cell>
          <cell r="AL810" t="str">
            <v>000</v>
          </cell>
          <cell r="AM810" t="str">
            <v>LN#</v>
          </cell>
          <cell r="AO810" t="str">
            <v>UOI</v>
          </cell>
          <cell r="AP810" t="str">
            <v>EA</v>
          </cell>
          <cell r="AU810" t="str">
            <v>0</v>
          </cell>
          <cell r="AW810" t="str">
            <v>000</v>
          </cell>
          <cell r="AX810" t="str">
            <v>00</v>
          </cell>
          <cell r="AY810" t="str">
            <v>0</v>
          </cell>
          <cell r="AZ810" t="str">
            <v>FPL Fibernet</v>
          </cell>
        </row>
        <row r="811">
          <cell r="A811" t="str">
            <v>107100</v>
          </cell>
          <cell r="B811" t="str">
            <v>0368</v>
          </cell>
          <cell r="C811" t="str">
            <v>06200</v>
          </cell>
          <cell r="D811" t="str">
            <v>0FIBER</v>
          </cell>
          <cell r="E811" t="str">
            <v>368000</v>
          </cell>
          <cell r="F811" t="str">
            <v>0676</v>
          </cell>
          <cell r="G811" t="str">
            <v>12450</v>
          </cell>
          <cell r="H811" t="str">
            <v>A</v>
          </cell>
          <cell r="I811" t="str">
            <v>00000041</v>
          </cell>
          <cell r="J811">
            <v>65</v>
          </cell>
          <cell r="K811">
            <v>368</v>
          </cell>
          <cell r="L811">
            <v>6202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 t="str">
            <v>0676</v>
          </cell>
          <cell r="R811" t="str">
            <v>12450</v>
          </cell>
          <cell r="S811" t="str">
            <v>200212</v>
          </cell>
          <cell r="T811" t="str">
            <v>SA01</v>
          </cell>
          <cell r="U811">
            <v>-5164.78</v>
          </cell>
          <cell r="V811" t="str">
            <v>LDB</v>
          </cell>
          <cell r="W811">
            <v>0</v>
          </cell>
          <cell r="Y811">
            <v>0</v>
          </cell>
          <cell r="Z811">
            <v>-2</v>
          </cell>
          <cell r="AA811" t="str">
            <v>MS#</v>
          </cell>
          <cell r="AB811" t="str">
            <v xml:space="preserve">   998014506</v>
          </cell>
          <cell r="AC811" t="str">
            <v>BCH</v>
          </cell>
          <cell r="AD811" t="str">
            <v>015514</v>
          </cell>
          <cell r="AE811" t="str">
            <v>TML</v>
          </cell>
          <cell r="AF811" t="str">
            <v>12019</v>
          </cell>
          <cell r="AG811" t="str">
            <v>SRL</v>
          </cell>
          <cell r="AH811" t="str">
            <v>0368</v>
          </cell>
          <cell r="AI811" t="str">
            <v>DLV</v>
          </cell>
          <cell r="AJ811" t="str">
            <v>000</v>
          </cell>
          <cell r="AK811" t="str">
            <v>REL</v>
          </cell>
          <cell r="AL811" t="str">
            <v>000</v>
          </cell>
          <cell r="AM811" t="str">
            <v>LN#</v>
          </cell>
          <cell r="AO811" t="str">
            <v>UOI</v>
          </cell>
          <cell r="AP811" t="str">
            <v>EA</v>
          </cell>
          <cell r="AU811" t="str">
            <v>0</v>
          </cell>
          <cell r="AW811" t="str">
            <v>000</v>
          </cell>
          <cell r="AX811" t="str">
            <v>00</v>
          </cell>
          <cell r="AY811" t="str">
            <v>0</v>
          </cell>
          <cell r="AZ811" t="str">
            <v>FPL Fibernet</v>
          </cell>
        </row>
        <row r="812">
          <cell r="A812" t="str">
            <v>107100</v>
          </cell>
          <cell r="B812" t="str">
            <v>0368</v>
          </cell>
          <cell r="C812" t="str">
            <v>06200</v>
          </cell>
          <cell r="D812" t="str">
            <v>0FIBER</v>
          </cell>
          <cell r="E812" t="str">
            <v>368000</v>
          </cell>
          <cell r="F812" t="str">
            <v>0676</v>
          </cell>
          <cell r="G812" t="str">
            <v>12450</v>
          </cell>
          <cell r="H812" t="str">
            <v>A</v>
          </cell>
          <cell r="I812" t="str">
            <v>00000041</v>
          </cell>
          <cell r="J812">
            <v>65</v>
          </cell>
          <cell r="K812">
            <v>368</v>
          </cell>
          <cell r="L812">
            <v>6202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 t="str">
            <v>0676</v>
          </cell>
          <cell r="R812" t="str">
            <v>12450</v>
          </cell>
          <cell r="S812" t="str">
            <v>200212</v>
          </cell>
          <cell r="T812" t="str">
            <v>SA01</v>
          </cell>
          <cell r="U812">
            <v>-6130.36</v>
          </cell>
          <cell r="V812" t="str">
            <v>LDB</v>
          </cell>
          <cell r="W812">
            <v>0</v>
          </cell>
          <cell r="Y812">
            <v>0</v>
          </cell>
          <cell r="Z812">
            <v>-1</v>
          </cell>
          <cell r="AA812" t="str">
            <v>MS#</v>
          </cell>
          <cell r="AB812" t="str">
            <v xml:space="preserve">   998014876</v>
          </cell>
          <cell r="AC812" t="str">
            <v>BCH</v>
          </cell>
          <cell r="AD812" t="str">
            <v>013409</v>
          </cell>
          <cell r="AE812" t="str">
            <v>TML</v>
          </cell>
          <cell r="AF812" t="str">
            <v>12016</v>
          </cell>
          <cell r="AG812" t="str">
            <v>SRL</v>
          </cell>
          <cell r="AH812" t="str">
            <v>0368</v>
          </cell>
          <cell r="AI812" t="str">
            <v>DLV</v>
          </cell>
          <cell r="AJ812" t="str">
            <v>000</v>
          </cell>
          <cell r="AK812" t="str">
            <v>REL</v>
          </cell>
          <cell r="AL812" t="str">
            <v>000</v>
          </cell>
          <cell r="AM812" t="str">
            <v>LN#</v>
          </cell>
          <cell r="AO812" t="str">
            <v>UOI</v>
          </cell>
          <cell r="AP812" t="str">
            <v>EA</v>
          </cell>
          <cell r="AU812" t="str">
            <v>0</v>
          </cell>
          <cell r="AW812" t="str">
            <v>000</v>
          </cell>
          <cell r="AX812" t="str">
            <v>00</v>
          </cell>
          <cell r="AY812" t="str">
            <v>0</v>
          </cell>
          <cell r="AZ812" t="str">
            <v>FPL Fibernet</v>
          </cell>
        </row>
        <row r="813">
          <cell r="A813" t="str">
            <v>107100</v>
          </cell>
          <cell r="B813" t="str">
            <v>0368</v>
          </cell>
          <cell r="C813" t="str">
            <v>06200</v>
          </cell>
          <cell r="D813" t="str">
            <v>0FIBER</v>
          </cell>
          <cell r="E813" t="str">
            <v>368000</v>
          </cell>
          <cell r="F813" t="str">
            <v>0676</v>
          </cell>
          <cell r="G813" t="str">
            <v>12450</v>
          </cell>
          <cell r="H813" t="str">
            <v>A</v>
          </cell>
          <cell r="I813" t="str">
            <v>00000041</v>
          </cell>
          <cell r="J813">
            <v>65</v>
          </cell>
          <cell r="K813">
            <v>368</v>
          </cell>
          <cell r="L813">
            <v>6202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 t="str">
            <v>0676</v>
          </cell>
          <cell r="R813" t="str">
            <v>12450</v>
          </cell>
          <cell r="S813" t="str">
            <v>200212</v>
          </cell>
          <cell r="T813" t="str">
            <v>SA01</v>
          </cell>
          <cell r="U813">
            <v>-6130.36</v>
          </cell>
          <cell r="V813" t="str">
            <v>LDB</v>
          </cell>
          <cell r="W813">
            <v>0</v>
          </cell>
          <cell r="Y813">
            <v>0</v>
          </cell>
          <cell r="Z813">
            <v>-1</v>
          </cell>
          <cell r="AA813" t="str">
            <v>MS#</v>
          </cell>
          <cell r="AB813" t="str">
            <v xml:space="preserve">   998014876</v>
          </cell>
          <cell r="AC813" t="str">
            <v>BCH</v>
          </cell>
          <cell r="AD813" t="str">
            <v>013411</v>
          </cell>
          <cell r="AE813" t="str">
            <v>TML</v>
          </cell>
          <cell r="AF813" t="str">
            <v>12016</v>
          </cell>
          <cell r="AG813" t="str">
            <v>SRL</v>
          </cell>
          <cell r="AH813" t="str">
            <v>0368</v>
          </cell>
          <cell r="AI813" t="str">
            <v>DLV</v>
          </cell>
          <cell r="AJ813" t="str">
            <v>000</v>
          </cell>
          <cell r="AK813" t="str">
            <v>REL</v>
          </cell>
          <cell r="AL813" t="str">
            <v>000</v>
          </cell>
          <cell r="AM813" t="str">
            <v>LN#</v>
          </cell>
          <cell r="AO813" t="str">
            <v>UOI</v>
          </cell>
          <cell r="AP813" t="str">
            <v>EA</v>
          </cell>
          <cell r="AU813" t="str">
            <v>0</v>
          </cell>
          <cell r="AW813" t="str">
            <v>000</v>
          </cell>
          <cell r="AX813" t="str">
            <v>00</v>
          </cell>
          <cell r="AY813" t="str">
            <v>0</v>
          </cell>
          <cell r="AZ813" t="str">
            <v>FPL Fibernet</v>
          </cell>
        </row>
        <row r="814">
          <cell r="A814" t="str">
            <v>107100</v>
          </cell>
          <cell r="B814" t="str">
            <v>0368</v>
          </cell>
          <cell r="C814" t="str">
            <v>06200</v>
          </cell>
          <cell r="D814" t="str">
            <v>0FIBER</v>
          </cell>
          <cell r="E814" t="str">
            <v>368000</v>
          </cell>
          <cell r="F814" t="str">
            <v>0676</v>
          </cell>
          <cell r="G814" t="str">
            <v>12450</v>
          </cell>
          <cell r="H814" t="str">
            <v>A</v>
          </cell>
          <cell r="I814" t="str">
            <v>00000041</v>
          </cell>
          <cell r="J814">
            <v>65</v>
          </cell>
          <cell r="K814">
            <v>368</v>
          </cell>
          <cell r="L814">
            <v>6202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 t="str">
            <v>0676</v>
          </cell>
          <cell r="R814" t="str">
            <v>12450</v>
          </cell>
          <cell r="S814" t="str">
            <v>200212</v>
          </cell>
          <cell r="T814" t="str">
            <v>SA01</v>
          </cell>
          <cell r="U814">
            <v>-23940</v>
          </cell>
          <cell r="V814" t="str">
            <v>LDB</v>
          </cell>
          <cell r="W814">
            <v>0</v>
          </cell>
          <cell r="Y814">
            <v>0</v>
          </cell>
          <cell r="Z814">
            <v>-5</v>
          </cell>
          <cell r="AA814" t="str">
            <v>MS#</v>
          </cell>
          <cell r="AB814" t="str">
            <v xml:space="preserve">   998014891</v>
          </cell>
          <cell r="AC814" t="str">
            <v>BCH</v>
          </cell>
          <cell r="AD814" t="str">
            <v>013413</v>
          </cell>
          <cell r="AE814" t="str">
            <v>TML</v>
          </cell>
          <cell r="AF814" t="str">
            <v>12016</v>
          </cell>
          <cell r="AG814" t="str">
            <v>SRL</v>
          </cell>
          <cell r="AH814" t="str">
            <v>0368</v>
          </cell>
          <cell r="AI814" t="str">
            <v>DLV</v>
          </cell>
          <cell r="AJ814" t="str">
            <v>000</v>
          </cell>
          <cell r="AK814" t="str">
            <v>REL</v>
          </cell>
          <cell r="AL814" t="str">
            <v>000</v>
          </cell>
          <cell r="AM814" t="str">
            <v>LN#</v>
          </cell>
          <cell r="AO814" t="str">
            <v>UOI</v>
          </cell>
          <cell r="AP814" t="str">
            <v>EA</v>
          </cell>
          <cell r="AU814" t="str">
            <v>0</v>
          </cell>
          <cell r="AW814" t="str">
            <v>000</v>
          </cell>
          <cell r="AX814" t="str">
            <v>00</v>
          </cell>
          <cell r="AY814" t="str">
            <v>0</v>
          </cell>
          <cell r="AZ814" t="str">
            <v>FPL Fibernet</v>
          </cell>
        </row>
        <row r="815">
          <cell r="A815" t="str">
            <v>107100</v>
          </cell>
          <cell r="B815" t="str">
            <v>0312</v>
          </cell>
          <cell r="C815" t="str">
            <v>06300</v>
          </cell>
          <cell r="D815" t="str">
            <v>0FIBER</v>
          </cell>
          <cell r="E815" t="str">
            <v>312000</v>
          </cell>
          <cell r="F815" t="str">
            <v>0790</v>
          </cell>
          <cell r="G815" t="str">
            <v>65000</v>
          </cell>
          <cell r="H815" t="str">
            <v>A</v>
          </cell>
          <cell r="I815" t="str">
            <v>00000041</v>
          </cell>
          <cell r="J815">
            <v>9</v>
          </cell>
          <cell r="K815">
            <v>312</v>
          </cell>
          <cell r="L815">
            <v>6301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 t="str">
            <v>0790</v>
          </cell>
          <cell r="R815" t="str">
            <v>65000</v>
          </cell>
          <cell r="S815" t="str">
            <v>200212</v>
          </cell>
          <cell r="T815" t="str">
            <v>CA01</v>
          </cell>
          <cell r="U815">
            <v>-2975.1</v>
          </cell>
          <cell r="V815" t="str">
            <v>LDB</v>
          </cell>
          <cell r="W815">
            <v>0</v>
          </cell>
          <cell r="Y815">
            <v>0</v>
          </cell>
          <cell r="Z815">
            <v>0</v>
          </cell>
          <cell r="AA815" t="str">
            <v>BCH</v>
          </cell>
          <cell r="AB815" t="str">
            <v>0023</v>
          </cell>
          <cell r="AC815" t="str">
            <v>WKS</v>
          </cell>
          <cell r="AE815" t="str">
            <v>JV#</v>
          </cell>
          <cell r="AF815" t="str">
            <v>1232</v>
          </cell>
          <cell r="AG815" t="str">
            <v>FRN</v>
          </cell>
          <cell r="AH815" t="str">
            <v>6301</v>
          </cell>
          <cell r="AI815" t="str">
            <v>RP#</v>
          </cell>
          <cell r="AJ815" t="str">
            <v>000</v>
          </cell>
          <cell r="AK815" t="str">
            <v>CTL</v>
          </cell>
          <cell r="AM815" t="str">
            <v>RF#</v>
          </cell>
          <cell r="AU815" t="str">
            <v>TO PLACE IN SERVICE</v>
          </cell>
          <cell r="AZ815" t="str">
            <v>FPL Fibernet</v>
          </cell>
        </row>
        <row r="816">
          <cell r="A816" t="str">
            <v>107100</v>
          </cell>
          <cell r="B816" t="str">
            <v>0312</v>
          </cell>
          <cell r="C816" t="str">
            <v>06300</v>
          </cell>
          <cell r="D816" t="str">
            <v>0FIBER</v>
          </cell>
          <cell r="E816" t="str">
            <v>312000</v>
          </cell>
          <cell r="F816" t="str">
            <v>0676</v>
          </cell>
          <cell r="G816" t="str">
            <v>65000</v>
          </cell>
          <cell r="H816" t="str">
            <v>A</v>
          </cell>
          <cell r="I816" t="str">
            <v>00000041</v>
          </cell>
          <cell r="J816">
            <v>62</v>
          </cell>
          <cell r="K816">
            <v>312</v>
          </cell>
          <cell r="L816">
            <v>6302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 t="str">
            <v>0676</v>
          </cell>
          <cell r="R816" t="str">
            <v>65000</v>
          </cell>
          <cell r="S816" t="str">
            <v>200212</v>
          </cell>
          <cell r="T816" t="str">
            <v>CA01</v>
          </cell>
          <cell r="U816">
            <v>-43341.84</v>
          </cell>
          <cell r="V816" t="str">
            <v>LDB</v>
          </cell>
          <cell r="W816">
            <v>0</v>
          </cell>
          <cell r="Y816">
            <v>0</v>
          </cell>
          <cell r="Z816">
            <v>0</v>
          </cell>
          <cell r="AA816" t="str">
            <v>BCH</v>
          </cell>
          <cell r="AB816" t="str">
            <v>0017</v>
          </cell>
          <cell r="AC816" t="str">
            <v>WKS</v>
          </cell>
          <cell r="AE816" t="str">
            <v>JV#</v>
          </cell>
          <cell r="AF816" t="str">
            <v>1232</v>
          </cell>
          <cell r="AG816" t="str">
            <v>FRN</v>
          </cell>
          <cell r="AH816" t="str">
            <v>6302</v>
          </cell>
          <cell r="AI816" t="str">
            <v>RP#</v>
          </cell>
          <cell r="AJ816" t="str">
            <v>000</v>
          </cell>
          <cell r="AK816" t="str">
            <v>CTL</v>
          </cell>
          <cell r="AM816" t="str">
            <v>RF#</v>
          </cell>
          <cell r="AU816" t="str">
            <v>M&amp;S RETURNS</v>
          </cell>
          <cell r="AZ816" t="str">
            <v>FPL Fibernet</v>
          </cell>
        </row>
        <row r="817">
          <cell r="A817" t="str">
            <v>107100</v>
          </cell>
          <cell r="B817" t="str">
            <v>0312</v>
          </cell>
          <cell r="C817" t="str">
            <v>06300</v>
          </cell>
          <cell r="D817" t="str">
            <v>0FIBER</v>
          </cell>
          <cell r="E817" t="str">
            <v>312000</v>
          </cell>
          <cell r="F817" t="str">
            <v>0790</v>
          </cell>
          <cell r="G817" t="str">
            <v>65000</v>
          </cell>
          <cell r="H817" t="str">
            <v>A</v>
          </cell>
          <cell r="I817" t="str">
            <v>00000041</v>
          </cell>
          <cell r="J817">
            <v>9</v>
          </cell>
          <cell r="K817">
            <v>312</v>
          </cell>
          <cell r="L817">
            <v>6302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0790</v>
          </cell>
          <cell r="R817" t="str">
            <v>65000</v>
          </cell>
          <cell r="S817" t="str">
            <v>200212</v>
          </cell>
          <cell r="T817" t="str">
            <v>CA01</v>
          </cell>
          <cell r="U817">
            <v>-532.04</v>
          </cell>
          <cell r="V817" t="str">
            <v>LDB</v>
          </cell>
          <cell r="W817">
            <v>0</v>
          </cell>
          <cell r="Y817">
            <v>0</v>
          </cell>
          <cell r="Z817">
            <v>0</v>
          </cell>
          <cell r="AA817" t="str">
            <v>BCH</v>
          </cell>
          <cell r="AB817" t="str">
            <v>0023</v>
          </cell>
          <cell r="AC817" t="str">
            <v>WKS</v>
          </cell>
          <cell r="AE817" t="str">
            <v>JV#</v>
          </cell>
          <cell r="AF817" t="str">
            <v>1232</v>
          </cell>
          <cell r="AG817" t="str">
            <v>FRN</v>
          </cell>
          <cell r="AH817" t="str">
            <v>6302</v>
          </cell>
          <cell r="AI817" t="str">
            <v>RP#</v>
          </cell>
          <cell r="AJ817" t="str">
            <v>000</v>
          </cell>
          <cell r="AK817" t="str">
            <v>CTL</v>
          </cell>
          <cell r="AM817" t="str">
            <v>RF#</v>
          </cell>
          <cell r="AU817" t="str">
            <v>TO PLACE IN SERVICE</v>
          </cell>
          <cell r="AZ817" t="str">
            <v>FPL Fibernet</v>
          </cell>
        </row>
        <row r="818">
          <cell r="A818" t="str">
            <v>107100</v>
          </cell>
          <cell r="B818" t="str">
            <v>0312</v>
          </cell>
          <cell r="C818" t="str">
            <v>06300</v>
          </cell>
          <cell r="D818" t="str">
            <v>0ELECT</v>
          </cell>
          <cell r="E818" t="str">
            <v>312000</v>
          </cell>
          <cell r="F818" t="str">
            <v>0790</v>
          </cell>
          <cell r="G818" t="str">
            <v>65000</v>
          </cell>
          <cell r="H818" t="str">
            <v>A</v>
          </cell>
          <cell r="I818" t="str">
            <v>00000041</v>
          </cell>
          <cell r="J818">
            <v>70</v>
          </cell>
          <cell r="K818">
            <v>312</v>
          </cell>
          <cell r="L818">
            <v>6307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 t="str">
            <v>0790</v>
          </cell>
          <cell r="R818" t="str">
            <v>65000</v>
          </cell>
          <cell r="S818" t="str">
            <v>200212</v>
          </cell>
          <cell r="T818" t="str">
            <v>CA01</v>
          </cell>
          <cell r="U818">
            <v>11160.64</v>
          </cell>
          <cell r="V818" t="str">
            <v>LDB</v>
          </cell>
          <cell r="W818">
            <v>0</v>
          </cell>
          <cell r="Y818">
            <v>0</v>
          </cell>
          <cell r="Z818">
            <v>0</v>
          </cell>
          <cell r="AA818" t="str">
            <v>BCH</v>
          </cell>
          <cell r="AB818" t="str">
            <v>0023</v>
          </cell>
          <cell r="AC818" t="str">
            <v>WKS</v>
          </cell>
          <cell r="AE818" t="str">
            <v>JV#</v>
          </cell>
          <cell r="AF818" t="str">
            <v>1232</v>
          </cell>
          <cell r="AG818" t="str">
            <v>FRN</v>
          </cell>
          <cell r="AH818" t="str">
            <v>6307</v>
          </cell>
          <cell r="AI818" t="str">
            <v>RP#</v>
          </cell>
          <cell r="AJ818" t="str">
            <v>000</v>
          </cell>
          <cell r="AK818" t="str">
            <v>CTL</v>
          </cell>
          <cell r="AM818" t="str">
            <v>RF#</v>
          </cell>
          <cell r="AU818" t="str">
            <v>TO PLACE IN SERVICE</v>
          </cell>
          <cell r="AZ818" t="str">
            <v>FPL Fibernet</v>
          </cell>
        </row>
        <row r="819">
          <cell r="A819" t="str">
            <v>107100</v>
          </cell>
          <cell r="B819" t="str">
            <v>0312</v>
          </cell>
          <cell r="C819" t="str">
            <v>06300</v>
          </cell>
          <cell r="D819" t="str">
            <v>0FIBER</v>
          </cell>
          <cell r="E819" t="str">
            <v>312000</v>
          </cell>
          <cell r="F819" t="str">
            <v>0790</v>
          </cell>
          <cell r="G819" t="str">
            <v>65000</v>
          </cell>
          <cell r="H819" t="str">
            <v>A</v>
          </cell>
          <cell r="I819" t="str">
            <v>00000041</v>
          </cell>
          <cell r="J819">
            <v>63</v>
          </cell>
          <cell r="K819">
            <v>312</v>
          </cell>
          <cell r="L819">
            <v>6308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 t="str">
            <v>0790</v>
          </cell>
          <cell r="R819" t="str">
            <v>65000</v>
          </cell>
          <cell r="S819" t="str">
            <v>200212</v>
          </cell>
          <cell r="T819" t="str">
            <v>CA01</v>
          </cell>
          <cell r="U819">
            <v>10281</v>
          </cell>
          <cell r="V819" t="str">
            <v>LDB</v>
          </cell>
          <cell r="W819">
            <v>0</v>
          </cell>
          <cell r="Y819">
            <v>0</v>
          </cell>
          <cell r="Z819">
            <v>0</v>
          </cell>
          <cell r="AA819" t="str">
            <v>BCH</v>
          </cell>
          <cell r="AB819" t="str">
            <v>0024</v>
          </cell>
          <cell r="AC819" t="str">
            <v>WKS</v>
          </cell>
          <cell r="AE819" t="str">
            <v>JV#</v>
          </cell>
          <cell r="AF819" t="str">
            <v>1232</v>
          </cell>
          <cell r="AG819" t="str">
            <v>FRN</v>
          </cell>
          <cell r="AH819" t="str">
            <v>6308</v>
          </cell>
          <cell r="AI819" t="str">
            <v>RP#</v>
          </cell>
          <cell r="AJ819" t="str">
            <v>000</v>
          </cell>
          <cell r="AK819" t="str">
            <v>CTL</v>
          </cell>
          <cell r="AM819" t="str">
            <v>RF#</v>
          </cell>
          <cell r="AU819" t="str">
            <v>ACCR DEC 02 CAP-FELIX EQU</v>
          </cell>
          <cell r="AZ819" t="str">
            <v>FPL Fibernet</v>
          </cell>
        </row>
        <row r="820">
          <cell r="A820" t="str">
            <v>107100</v>
          </cell>
          <cell r="B820" t="str">
            <v>0312</v>
          </cell>
          <cell r="C820" t="str">
            <v>06300</v>
          </cell>
          <cell r="D820" t="str">
            <v>0FIBER</v>
          </cell>
          <cell r="E820" t="str">
            <v>312000</v>
          </cell>
          <cell r="F820" t="str">
            <v>0790</v>
          </cell>
          <cell r="G820" t="str">
            <v>65000</v>
          </cell>
          <cell r="H820" t="str">
            <v>A</v>
          </cell>
          <cell r="I820" t="str">
            <v>00000041</v>
          </cell>
          <cell r="J820">
            <v>63</v>
          </cell>
          <cell r="K820">
            <v>312</v>
          </cell>
          <cell r="L820">
            <v>6308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 t="str">
            <v>0790</v>
          </cell>
          <cell r="R820" t="str">
            <v>65000</v>
          </cell>
          <cell r="S820" t="str">
            <v>200212</v>
          </cell>
          <cell r="T820" t="str">
            <v>CA01</v>
          </cell>
          <cell r="U820">
            <v>-10281</v>
          </cell>
          <cell r="V820" t="str">
            <v>LDB</v>
          </cell>
          <cell r="W820">
            <v>0</v>
          </cell>
          <cell r="Y820">
            <v>0</v>
          </cell>
          <cell r="Z820">
            <v>0</v>
          </cell>
          <cell r="AA820" t="str">
            <v>BCH</v>
          </cell>
          <cell r="AB820" t="str">
            <v>0004</v>
          </cell>
          <cell r="AC820" t="str">
            <v>WKS</v>
          </cell>
          <cell r="AE820" t="str">
            <v>JV#</v>
          </cell>
          <cell r="AF820" t="str">
            <v>1232</v>
          </cell>
          <cell r="AG820" t="str">
            <v>FRN</v>
          </cell>
          <cell r="AH820" t="str">
            <v>6308</v>
          </cell>
          <cell r="AI820" t="str">
            <v>RP#</v>
          </cell>
          <cell r="AJ820" t="str">
            <v>000</v>
          </cell>
          <cell r="AK820" t="str">
            <v>CTL</v>
          </cell>
          <cell r="AM820" t="str">
            <v>RF#</v>
          </cell>
          <cell r="AU820" t="str">
            <v>AC-REV ACCRUAL OF OCT 02 CAPITA</v>
          </cell>
          <cell r="AZ820" t="str">
            <v>FPL Fibernet</v>
          </cell>
        </row>
        <row r="821">
          <cell r="A821" t="str">
            <v>107100</v>
          </cell>
          <cell r="B821" t="str">
            <v>0312</v>
          </cell>
          <cell r="C821" t="str">
            <v>06300</v>
          </cell>
          <cell r="D821" t="str">
            <v>0ELECT</v>
          </cell>
          <cell r="E821" t="str">
            <v>312000</v>
          </cell>
          <cell r="F821" t="str">
            <v>0676</v>
          </cell>
          <cell r="G821" t="str">
            <v>12450</v>
          </cell>
          <cell r="H821" t="str">
            <v>A</v>
          </cell>
          <cell r="I821" t="str">
            <v>00000041</v>
          </cell>
          <cell r="J821">
            <v>65</v>
          </cell>
          <cell r="K821">
            <v>312</v>
          </cell>
          <cell r="L821">
            <v>6311</v>
          </cell>
          <cell r="M821">
            <v>398</v>
          </cell>
          <cell r="N821">
            <v>0</v>
          </cell>
          <cell r="O821">
            <v>1</v>
          </cell>
          <cell r="P821">
            <v>398.00099999999998</v>
          </cell>
          <cell r="Q821" t="str">
            <v>0676</v>
          </cell>
          <cell r="R821" t="str">
            <v>12450</v>
          </cell>
          <cell r="S821" t="str">
            <v>200212</v>
          </cell>
          <cell r="T821" t="str">
            <v>SA01</v>
          </cell>
          <cell r="U821">
            <v>-0.04</v>
          </cell>
          <cell r="V821" t="str">
            <v>LDB</v>
          </cell>
          <cell r="W821">
            <v>0</v>
          </cell>
          <cell r="Y821">
            <v>0</v>
          </cell>
          <cell r="Z821">
            <v>-4</v>
          </cell>
          <cell r="AA821" t="str">
            <v>MS#</v>
          </cell>
          <cell r="AB821" t="str">
            <v xml:space="preserve">   998014774</v>
          </cell>
          <cell r="AC821" t="str">
            <v>BCH</v>
          </cell>
          <cell r="AD821" t="str">
            <v>016817</v>
          </cell>
          <cell r="AE821" t="str">
            <v>TML</v>
          </cell>
          <cell r="AF821" t="str">
            <v>12010</v>
          </cell>
          <cell r="AG821" t="str">
            <v>SRL</v>
          </cell>
          <cell r="AH821" t="str">
            <v>0368</v>
          </cell>
          <cell r="AI821" t="str">
            <v>DLV</v>
          </cell>
          <cell r="AJ821" t="str">
            <v>000</v>
          </cell>
          <cell r="AK821" t="str">
            <v>REL</v>
          </cell>
          <cell r="AL821" t="str">
            <v>000</v>
          </cell>
          <cell r="AM821" t="str">
            <v>LN#</v>
          </cell>
          <cell r="AO821" t="str">
            <v>UOI</v>
          </cell>
          <cell r="AP821" t="str">
            <v>EA</v>
          </cell>
          <cell r="AU821" t="str">
            <v>0</v>
          </cell>
          <cell r="AW821" t="str">
            <v>000</v>
          </cell>
          <cell r="AX821" t="str">
            <v>00</v>
          </cell>
          <cell r="AY821" t="str">
            <v>0</v>
          </cell>
          <cell r="AZ821" t="str">
            <v>FPL Fibernet</v>
          </cell>
        </row>
        <row r="822">
          <cell r="A822" t="str">
            <v>107100</v>
          </cell>
          <cell r="B822" t="str">
            <v>0312</v>
          </cell>
          <cell r="C822" t="str">
            <v>06300</v>
          </cell>
          <cell r="D822" t="str">
            <v>0FIBER</v>
          </cell>
          <cell r="E822" t="str">
            <v>312000</v>
          </cell>
          <cell r="F822" t="str">
            <v>0790</v>
          </cell>
          <cell r="G822" t="str">
            <v>65000</v>
          </cell>
          <cell r="H822" t="str">
            <v>A</v>
          </cell>
          <cell r="I822" t="str">
            <v>00000041</v>
          </cell>
          <cell r="J822">
            <v>9</v>
          </cell>
          <cell r="K822">
            <v>312</v>
          </cell>
          <cell r="L822">
            <v>6311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 t="str">
            <v>0790</v>
          </cell>
          <cell r="R822" t="str">
            <v>65000</v>
          </cell>
          <cell r="S822" t="str">
            <v>200212</v>
          </cell>
          <cell r="T822" t="str">
            <v>CA01</v>
          </cell>
          <cell r="U822">
            <v>-4979.12</v>
          </cell>
          <cell r="V822" t="str">
            <v>LDB</v>
          </cell>
          <cell r="W822">
            <v>0</v>
          </cell>
          <cell r="Y822">
            <v>0</v>
          </cell>
          <cell r="Z822">
            <v>0</v>
          </cell>
          <cell r="AA822" t="str">
            <v>BCH</v>
          </cell>
          <cell r="AB822" t="str">
            <v>0023</v>
          </cell>
          <cell r="AC822" t="str">
            <v>WKS</v>
          </cell>
          <cell r="AE822" t="str">
            <v>JV#</v>
          </cell>
          <cell r="AF822" t="str">
            <v>1232</v>
          </cell>
          <cell r="AG822" t="str">
            <v>FRN</v>
          </cell>
          <cell r="AH822" t="str">
            <v>6311</v>
          </cell>
          <cell r="AI822" t="str">
            <v>RP#</v>
          </cell>
          <cell r="AJ822" t="str">
            <v>000</v>
          </cell>
          <cell r="AK822" t="str">
            <v>CTL</v>
          </cell>
          <cell r="AM822" t="str">
            <v>RF#</v>
          </cell>
          <cell r="AU822" t="str">
            <v>TO PLACE IN SERVICE</v>
          </cell>
          <cell r="AZ822" t="str">
            <v>FPL Fibernet</v>
          </cell>
        </row>
        <row r="823">
          <cell r="A823" t="str">
            <v>107100</v>
          </cell>
          <cell r="B823" t="str">
            <v>0312</v>
          </cell>
          <cell r="C823" t="str">
            <v>06300</v>
          </cell>
          <cell r="D823" t="str">
            <v>0FIBER</v>
          </cell>
          <cell r="E823" t="str">
            <v>312000</v>
          </cell>
          <cell r="F823" t="str">
            <v>0790</v>
          </cell>
          <cell r="G823" t="str">
            <v>65000</v>
          </cell>
          <cell r="H823" t="str">
            <v>A</v>
          </cell>
          <cell r="I823" t="str">
            <v>00000041</v>
          </cell>
          <cell r="J823">
            <v>63</v>
          </cell>
          <cell r="K823">
            <v>312</v>
          </cell>
          <cell r="L823">
            <v>6311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 t="str">
            <v>0790</v>
          </cell>
          <cell r="R823" t="str">
            <v>65000</v>
          </cell>
          <cell r="S823" t="str">
            <v>200212</v>
          </cell>
          <cell r="T823" t="str">
            <v>CA01</v>
          </cell>
          <cell r="U823">
            <v>30000</v>
          </cell>
          <cell r="V823" t="str">
            <v>LDB</v>
          </cell>
          <cell r="W823">
            <v>0</v>
          </cell>
          <cell r="Y823">
            <v>0</v>
          </cell>
          <cell r="Z823">
            <v>0</v>
          </cell>
          <cell r="AA823" t="str">
            <v>BCH</v>
          </cell>
          <cell r="AB823" t="str">
            <v>0024</v>
          </cell>
          <cell r="AC823" t="str">
            <v>WKS</v>
          </cell>
          <cell r="AE823" t="str">
            <v>JV#</v>
          </cell>
          <cell r="AF823" t="str">
            <v>1232</v>
          </cell>
          <cell r="AG823" t="str">
            <v>FRN</v>
          </cell>
          <cell r="AH823" t="str">
            <v>6311</v>
          </cell>
          <cell r="AI823" t="str">
            <v>RP#</v>
          </cell>
          <cell r="AJ823" t="str">
            <v>000</v>
          </cell>
          <cell r="AK823" t="str">
            <v>CTL</v>
          </cell>
          <cell r="AM823" t="str">
            <v>RF#</v>
          </cell>
          <cell r="AU823" t="str">
            <v>ACCR DEC 02 CAP-FELIX EQU</v>
          </cell>
          <cell r="AZ823" t="str">
            <v>FPL Fibernet</v>
          </cell>
        </row>
        <row r="824">
          <cell r="A824" t="str">
            <v>107100</v>
          </cell>
          <cell r="B824" t="str">
            <v>0312</v>
          </cell>
          <cell r="C824" t="str">
            <v>06300</v>
          </cell>
          <cell r="D824" t="str">
            <v>0FIBER</v>
          </cell>
          <cell r="E824" t="str">
            <v>312000</v>
          </cell>
          <cell r="F824" t="str">
            <v>0790</v>
          </cell>
          <cell r="G824" t="str">
            <v>65000</v>
          </cell>
          <cell r="H824" t="str">
            <v>A</v>
          </cell>
          <cell r="I824" t="str">
            <v>00000041</v>
          </cell>
          <cell r="J824">
            <v>63</v>
          </cell>
          <cell r="K824">
            <v>312</v>
          </cell>
          <cell r="L824">
            <v>6311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 t="str">
            <v>0790</v>
          </cell>
          <cell r="R824" t="str">
            <v>65000</v>
          </cell>
          <cell r="S824" t="str">
            <v>200212</v>
          </cell>
          <cell r="T824" t="str">
            <v>CA01</v>
          </cell>
          <cell r="U824">
            <v>50300</v>
          </cell>
          <cell r="V824" t="str">
            <v>LDB</v>
          </cell>
          <cell r="W824">
            <v>0</v>
          </cell>
          <cell r="Y824">
            <v>0</v>
          </cell>
          <cell r="Z824">
            <v>0</v>
          </cell>
          <cell r="AA824" t="str">
            <v>BCH</v>
          </cell>
          <cell r="AB824" t="str">
            <v>0015</v>
          </cell>
          <cell r="AC824" t="str">
            <v>WKS</v>
          </cell>
          <cell r="AE824" t="str">
            <v>JV#</v>
          </cell>
          <cell r="AF824" t="str">
            <v>1232</v>
          </cell>
          <cell r="AG824" t="str">
            <v>FRN</v>
          </cell>
          <cell r="AH824" t="str">
            <v>6311</v>
          </cell>
          <cell r="AI824" t="str">
            <v>RP#</v>
          </cell>
          <cell r="AJ824" t="str">
            <v>000</v>
          </cell>
          <cell r="AK824" t="str">
            <v>CTL</v>
          </cell>
          <cell r="AM824" t="str">
            <v>RF#</v>
          </cell>
          <cell r="AU824" t="str">
            <v>ACCRUAL OF DEC 02 CAPITAL</v>
          </cell>
          <cell r="AZ824" t="str">
            <v>FPL Fibernet</v>
          </cell>
        </row>
        <row r="825">
          <cell r="A825" t="str">
            <v>107100</v>
          </cell>
          <cell r="B825" t="str">
            <v>0312</v>
          </cell>
          <cell r="C825" t="str">
            <v>06300</v>
          </cell>
          <cell r="D825" t="str">
            <v>0FIBER</v>
          </cell>
          <cell r="E825" t="str">
            <v>312000</v>
          </cell>
          <cell r="F825" t="str">
            <v>0790</v>
          </cell>
          <cell r="G825" t="str">
            <v>65000</v>
          </cell>
          <cell r="H825" t="str">
            <v>A</v>
          </cell>
          <cell r="I825" t="str">
            <v>00000041</v>
          </cell>
          <cell r="J825">
            <v>63</v>
          </cell>
          <cell r="K825">
            <v>312</v>
          </cell>
          <cell r="L825">
            <v>6311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 t="str">
            <v>0790</v>
          </cell>
          <cell r="R825" t="str">
            <v>65000</v>
          </cell>
          <cell r="S825" t="str">
            <v>200212</v>
          </cell>
          <cell r="T825" t="str">
            <v>CA01</v>
          </cell>
          <cell r="U825">
            <v>-38500</v>
          </cell>
          <cell r="V825" t="str">
            <v>LDB</v>
          </cell>
          <cell r="W825">
            <v>0</v>
          </cell>
          <cell r="Y825">
            <v>0</v>
          </cell>
          <cell r="Z825">
            <v>0</v>
          </cell>
          <cell r="AA825" t="str">
            <v>BCH</v>
          </cell>
          <cell r="AB825" t="str">
            <v>0003</v>
          </cell>
          <cell r="AC825" t="str">
            <v>WKS</v>
          </cell>
          <cell r="AE825" t="str">
            <v>JV#</v>
          </cell>
          <cell r="AF825" t="str">
            <v>1232</v>
          </cell>
          <cell r="AG825" t="str">
            <v>FRN</v>
          </cell>
          <cell r="AH825" t="str">
            <v>6311</v>
          </cell>
          <cell r="AI825" t="str">
            <v>RP#</v>
          </cell>
          <cell r="AJ825" t="str">
            <v>000</v>
          </cell>
          <cell r="AK825" t="str">
            <v>CTL</v>
          </cell>
          <cell r="AM825" t="str">
            <v>RF#</v>
          </cell>
          <cell r="AU825" t="str">
            <v>AC-REV ACCRUAL OF OCT 02 CAPITA</v>
          </cell>
          <cell r="AZ825" t="str">
            <v>FPL Fibernet</v>
          </cell>
        </row>
        <row r="826">
          <cell r="A826" t="str">
            <v>107100</v>
          </cell>
          <cell r="B826" t="str">
            <v>0312</v>
          </cell>
          <cell r="C826" t="str">
            <v>06300</v>
          </cell>
          <cell r="D826" t="str">
            <v>0ELECT</v>
          </cell>
          <cell r="E826" t="str">
            <v>312000</v>
          </cell>
          <cell r="F826" t="str">
            <v>0662</v>
          </cell>
          <cell r="G826" t="str">
            <v>65000</v>
          </cell>
          <cell r="H826" t="str">
            <v>A</v>
          </cell>
          <cell r="I826" t="str">
            <v>00000041</v>
          </cell>
          <cell r="J826">
            <v>65</v>
          </cell>
          <cell r="K826">
            <v>312</v>
          </cell>
          <cell r="L826">
            <v>6312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 t="str">
            <v>0662</v>
          </cell>
          <cell r="R826" t="str">
            <v>65000</v>
          </cell>
          <cell r="S826" t="str">
            <v>200212</v>
          </cell>
          <cell r="T826" t="str">
            <v>CA01</v>
          </cell>
          <cell r="U826">
            <v>26134.69</v>
          </cell>
          <cell r="V826" t="str">
            <v>LDB</v>
          </cell>
          <cell r="W826">
            <v>0</v>
          </cell>
          <cell r="Y826">
            <v>0</v>
          </cell>
          <cell r="Z826">
            <v>0</v>
          </cell>
          <cell r="AA826" t="str">
            <v>BCH</v>
          </cell>
          <cell r="AB826" t="str">
            <v>0055</v>
          </cell>
          <cell r="AC826" t="str">
            <v>WKS</v>
          </cell>
          <cell r="AE826" t="str">
            <v>JV#</v>
          </cell>
          <cell r="AF826" t="str">
            <v>1232</v>
          </cell>
          <cell r="AG826" t="str">
            <v>FRN</v>
          </cell>
          <cell r="AH826" t="str">
            <v>6312</v>
          </cell>
          <cell r="AI826" t="str">
            <v>RP#</v>
          </cell>
          <cell r="AJ826" t="str">
            <v>000</v>
          </cell>
          <cell r="AK826" t="str">
            <v>CTL</v>
          </cell>
          <cell r="AM826" t="str">
            <v>RF#</v>
          </cell>
          <cell r="AU826" t="str">
            <v>NORTEL NETWORKS USA INC</v>
          </cell>
          <cell r="AZ826" t="str">
            <v>FPL Fibernet</v>
          </cell>
        </row>
        <row r="827">
          <cell r="A827" t="str">
            <v>107100</v>
          </cell>
          <cell r="B827" t="str">
            <v>0312</v>
          </cell>
          <cell r="C827" t="str">
            <v>06300</v>
          </cell>
          <cell r="D827" t="str">
            <v>0FIBER</v>
          </cell>
          <cell r="E827" t="str">
            <v>312000</v>
          </cell>
          <cell r="F827" t="str">
            <v>0790</v>
          </cell>
          <cell r="G827" t="str">
            <v>65000</v>
          </cell>
          <cell r="H827" t="str">
            <v>A</v>
          </cell>
          <cell r="I827" t="str">
            <v>00000041</v>
          </cell>
          <cell r="J827">
            <v>63</v>
          </cell>
          <cell r="K827">
            <v>312</v>
          </cell>
          <cell r="L827">
            <v>6312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0790</v>
          </cell>
          <cell r="R827" t="str">
            <v>65000</v>
          </cell>
          <cell r="S827" t="str">
            <v>200212</v>
          </cell>
          <cell r="T827" t="str">
            <v>CA01</v>
          </cell>
          <cell r="U827">
            <v>24632</v>
          </cell>
          <cell r="V827" t="str">
            <v>LDB</v>
          </cell>
          <cell r="W827">
            <v>0</v>
          </cell>
          <cell r="Y827">
            <v>0</v>
          </cell>
          <cell r="Z827">
            <v>0</v>
          </cell>
          <cell r="AA827" t="str">
            <v>BCH</v>
          </cell>
          <cell r="AB827" t="str">
            <v>0011</v>
          </cell>
          <cell r="AC827" t="str">
            <v>WKS</v>
          </cell>
          <cell r="AE827" t="str">
            <v>JV#</v>
          </cell>
          <cell r="AF827" t="str">
            <v>1232</v>
          </cell>
          <cell r="AG827" t="str">
            <v>FRN</v>
          </cell>
          <cell r="AH827" t="str">
            <v>6312</v>
          </cell>
          <cell r="AI827" t="str">
            <v>RP#</v>
          </cell>
          <cell r="AJ827" t="str">
            <v>000</v>
          </cell>
          <cell r="AK827" t="str">
            <v>CTL</v>
          </cell>
          <cell r="AM827" t="str">
            <v>RF#</v>
          </cell>
          <cell r="AU827" t="str">
            <v>ACCRUAL OF OCT 02 CAPITAL</v>
          </cell>
          <cell r="AZ827" t="str">
            <v>FPL Fibernet</v>
          </cell>
        </row>
        <row r="828">
          <cell r="A828" t="str">
            <v>107100</v>
          </cell>
          <cell r="B828" t="str">
            <v>0312</v>
          </cell>
          <cell r="C828" t="str">
            <v>06300</v>
          </cell>
          <cell r="D828" t="str">
            <v>0FIBER</v>
          </cell>
          <cell r="E828" t="str">
            <v>312000</v>
          </cell>
          <cell r="F828" t="str">
            <v>0790</v>
          </cell>
          <cell r="G828" t="str">
            <v>65000</v>
          </cell>
          <cell r="H828" t="str">
            <v>A</v>
          </cell>
          <cell r="I828" t="str">
            <v>00000041</v>
          </cell>
          <cell r="J828">
            <v>63</v>
          </cell>
          <cell r="K828">
            <v>312</v>
          </cell>
          <cell r="L828">
            <v>6312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0790</v>
          </cell>
          <cell r="R828" t="str">
            <v>65000</v>
          </cell>
          <cell r="S828" t="str">
            <v>200212</v>
          </cell>
          <cell r="T828" t="str">
            <v>CA01</v>
          </cell>
          <cell r="U828">
            <v>-24632</v>
          </cell>
          <cell r="V828" t="str">
            <v>LDB</v>
          </cell>
          <cell r="W828">
            <v>0</v>
          </cell>
          <cell r="Y828">
            <v>0</v>
          </cell>
          <cell r="Z828">
            <v>0</v>
          </cell>
          <cell r="AA828" t="str">
            <v>BCH</v>
          </cell>
          <cell r="AB828" t="str">
            <v>0049</v>
          </cell>
          <cell r="AC828" t="str">
            <v>WKS</v>
          </cell>
          <cell r="AE828" t="str">
            <v>JV#</v>
          </cell>
          <cell r="AF828" t="str">
            <v>1232</v>
          </cell>
          <cell r="AG828" t="str">
            <v>FRN</v>
          </cell>
          <cell r="AH828" t="str">
            <v>6312</v>
          </cell>
          <cell r="AI828" t="str">
            <v>RP#</v>
          </cell>
          <cell r="AJ828" t="str">
            <v>000</v>
          </cell>
          <cell r="AK828" t="str">
            <v>CTL</v>
          </cell>
          <cell r="AM828" t="str">
            <v>RF#</v>
          </cell>
          <cell r="AU828" t="str">
            <v>ACCR REVERSAL OF DEC 02</v>
          </cell>
          <cell r="AZ828" t="str">
            <v>FPL Fibernet</v>
          </cell>
        </row>
        <row r="829">
          <cell r="A829" t="str">
            <v>107100</v>
          </cell>
          <cell r="B829" t="str">
            <v>0312</v>
          </cell>
          <cell r="C829" t="str">
            <v>06300</v>
          </cell>
          <cell r="D829" t="str">
            <v>0ELECT</v>
          </cell>
          <cell r="E829" t="str">
            <v>312000</v>
          </cell>
          <cell r="F829" t="str">
            <v>0790</v>
          </cell>
          <cell r="G829" t="str">
            <v>65000</v>
          </cell>
          <cell r="H829" t="str">
            <v>A</v>
          </cell>
          <cell r="I829" t="str">
            <v>00000041</v>
          </cell>
          <cell r="J829">
            <v>70</v>
          </cell>
          <cell r="K829">
            <v>312</v>
          </cell>
          <cell r="L829">
            <v>6314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 t="str">
            <v>0790</v>
          </cell>
          <cell r="R829" t="str">
            <v>65000</v>
          </cell>
          <cell r="S829" t="str">
            <v>200212</v>
          </cell>
          <cell r="T829" t="str">
            <v>CA01</v>
          </cell>
          <cell r="U829">
            <v>10628.6</v>
          </cell>
          <cell r="V829" t="str">
            <v>LDB</v>
          </cell>
          <cell r="W829">
            <v>0</v>
          </cell>
          <cell r="Y829">
            <v>0</v>
          </cell>
          <cell r="Z829">
            <v>0</v>
          </cell>
          <cell r="AA829" t="str">
            <v>BCH</v>
          </cell>
          <cell r="AB829" t="str">
            <v>0023</v>
          </cell>
          <cell r="AC829" t="str">
            <v>WKS</v>
          </cell>
          <cell r="AE829" t="str">
            <v>JV#</v>
          </cell>
          <cell r="AF829" t="str">
            <v>1232</v>
          </cell>
          <cell r="AG829" t="str">
            <v>FRN</v>
          </cell>
          <cell r="AH829" t="str">
            <v>6314</v>
          </cell>
          <cell r="AI829" t="str">
            <v>RP#</v>
          </cell>
          <cell r="AJ829" t="str">
            <v>000</v>
          </cell>
          <cell r="AK829" t="str">
            <v>CTL</v>
          </cell>
          <cell r="AM829" t="str">
            <v>RF#</v>
          </cell>
          <cell r="AU829" t="str">
            <v>TO PLACE IN SERVICE</v>
          </cell>
          <cell r="AZ829" t="str">
            <v>FPL Fibernet</v>
          </cell>
        </row>
        <row r="830">
          <cell r="A830" t="str">
            <v>107100</v>
          </cell>
          <cell r="B830" t="str">
            <v>0313</v>
          </cell>
          <cell r="C830" t="str">
            <v>06300</v>
          </cell>
          <cell r="D830" t="str">
            <v>0ELECT</v>
          </cell>
          <cell r="E830" t="str">
            <v>313000</v>
          </cell>
          <cell r="F830" t="str">
            <v>0790</v>
          </cell>
          <cell r="G830" t="str">
            <v>65000</v>
          </cell>
          <cell r="H830" t="str">
            <v>A</v>
          </cell>
          <cell r="I830" t="str">
            <v>00000041</v>
          </cell>
          <cell r="J830">
            <v>70</v>
          </cell>
          <cell r="K830">
            <v>313</v>
          </cell>
          <cell r="L830">
            <v>6317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 t="str">
            <v>0790</v>
          </cell>
          <cell r="R830" t="str">
            <v>65000</v>
          </cell>
          <cell r="S830" t="str">
            <v>200212</v>
          </cell>
          <cell r="T830" t="str">
            <v>CA01</v>
          </cell>
          <cell r="U830">
            <v>-57324.65</v>
          </cell>
          <cell r="V830" t="str">
            <v>LDB</v>
          </cell>
          <cell r="W830">
            <v>0</v>
          </cell>
          <cell r="Y830">
            <v>0</v>
          </cell>
          <cell r="Z830">
            <v>0</v>
          </cell>
          <cell r="AA830" t="str">
            <v>BCH</v>
          </cell>
          <cell r="AB830" t="str">
            <v>0023</v>
          </cell>
          <cell r="AC830" t="str">
            <v>WKS</v>
          </cell>
          <cell r="AE830" t="str">
            <v>JV#</v>
          </cell>
          <cell r="AF830" t="str">
            <v>1232</v>
          </cell>
          <cell r="AG830" t="str">
            <v>FRN</v>
          </cell>
          <cell r="AH830" t="str">
            <v>6317</v>
          </cell>
          <cell r="AI830" t="str">
            <v>RP#</v>
          </cell>
          <cell r="AJ830" t="str">
            <v>000</v>
          </cell>
          <cell r="AK830" t="str">
            <v>CTL</v>
          </cell>
          <cell r="AM830" t="str">
            <v>RF#</v>
          </cell>
          <cell r="AU830" t="str">
            <v>TO PLACE IN SERVICE</v>
          </cell>
          <cell r="AZ830" t="str">
            <v>FPL Fibernet</v>
          </cell>
        </row>
        <row r="831">
          <cell r="A831" t="str">
            <v>107100</v>
          </cell>
          <cell r="B831" t="str">
            <v>0306</v>
          </cell>
          <cell r="C831" t="str">
            <v>06300</v>
          </cell>
          <cell r="D831" t="str">
            <v>0FIBER</v>
          </cell>
          <cell r="E831" t="str">
            <v>306000</v>
          </cell>
          <cell r="F831" t="str">
            <v>0790</v>
          </cell>
          <cell r="G831" t="str">
            <v>65000</v>
          </cell>
          <cell r="H831" t="str">
            <v>A</v>
          </cell>
          <cell r="I831" t="str">
            <v>00000041</v>
          </cell>
          <cell r="J831">
            <v>63</v>
          </cell>
          <cell r="K831">
            <v>306</v>
          </cell>
          <cell r="L831">
            <v>6321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0790</v>
          </cell>
          <cell r="R831" t="str">
            <v>65000</v>
          </cell>
          <cell r="S831" t="str">
            <v>200212</v>
          </cell>
          <cell r="T831" t="str">
            <v>CA01</v>
          </cell>
          <cell r="U831">
            <v>19833</v>
          </cell>
          <cell r="V831" t="str">
            <v>LDB</v>
          </cell>
          <cell r="W831">
            <v>0</v>
          </cell>
          <cell r="Y831">
            <v>0</v>
          </cell>
          <cell r="Z831">
            <v>0</v>
          </cell>
          <cell r="AA831" t="str">
            <v>BCH</v>
          </cell>
          <cell r="AB831" t="str">
            <v>0024</v>
          </cell>
          <cell r="AC831" t="str">
            <v>WKS</v>
          </cell>
          <cell r="AE831" t="str">
            <v>JV#</v>
          </cell>
          <cell r="AF831" t="str">
            <v>1232</v>
          </cell>
          <cell r="AG831" t="str">
            <v>FRN</v>
          </cell>
          <cell r="AH831" t="str">
            <v>6321</v>
          </cell>
          <cell r="AI831" t="str">
            <v>RP#</v>
          </cell>
          <cell r="AJ831" t="str">
            <v>000</v>
          </cell>
          <cell r="AK831" t="str">
            <v>CTL</v>
          </cell>
          <cell r="AM831" t="str">
            <v>RF#</v>
          </cell>
          <cell r="AU831" t="str">
            <v>ACCR DEC 02 CAP-FELIX EQU</v>
          </cell>
          <cell r="AZ831" t="str">
            <v>FPL Fibernet</v>
          </cell>
        </row>
        <row r="832">
          <cell r="A832" t="str">
            <v>107100</v>
          </cell>
          <cell r="B832" t="str">
            <v>0306</v>
          </cell>
          <cell r="C832" t="str">
            <v>06300</v>
          </cell>
          <cell r="D832" t="str">
            <v>0FIBER</v>
          </cell>
          <cell r="E832" t="str">
            <v>306000</v>
          </cell>
          <cell r="F832" t="str">
            <v>0790</v>
          </cell>
          <cell r="G832" t="str">
            <v>65000</v>
          </cell>
          <cell r="H832" t="str">
            <v>A</v>
          </cell>
          <cell r="I832" t="str">
            <v>00000041</v>
          </cell>
          <cell r="J832">
            <v>63</v>
          </cell>
          <cell r="K832">
            <v>306</v>
          </cell>
          <cell r="L832">
            <v>6321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 t="str">
            <v>0790</v>
          </cell>
          <cell r="R832" t="str">
            <v>65000</v>
          </cell>
          <cell r="S832" t="str">
            <v>200212</v>
          </cell>
          <cell r="T832" t="str">
            <v>CA01</v>
          </cell>
          <cell r="U832">
            <v>-24467</v>
          </cell>
          <cell r="V832" t="str">
            <v>LDB</v>
          </cell>
          <cell r="W832">
            <v>0</v>
          </cell>
          <cell r="Y832">
            <v>0</v>
          </cell>
          <cell r="Z832">
            <v>0</v>
          </cell>
          <cell r="AA832" t="str">
            <v>BCH</v>
          </cell>
          <cell r="AB832" t="str">
            <v>0004</v>
          </cell>
          <cell r="AC832" t="str">
            <v>WKS</v>
          </cell>
          <cell r="AE832" t="str">
            <v>JV#</v>
          </cell>
          <cell r="AF832" t="str">
            <v>1232</v>
          </cell>
          <cell r="AG832" t="str">
            <v>FRN</v>
          </cell>
          <cell r="AH832" t="str">
            <v>6321</v>
          </cell>
          <cell r="AI832" t="str">
            <v>RP#</v>
          </cell>
          <cell r="AJ832" t="str">
            <v>000</v>
          </cell>
          <cell r="AK832" t="str">
            <v>CTL</v>
          </cell>
          <cell r="AM832" t="str">
            <v>RF#</v>
          </cell>
          <cell r="AU832" t="str">
            <v>AC-REV ACCRUAL OF OCT 02 CAPITA</v>
          </cell>
          <cell r="AZ832" t="str">
            <v>FPL Fibernet</v>
          </cell>
        </row>
        <row r="833">
          <cell r="A833" t="str">
            <v>107100</v>
          </cell>
          <cell r="B833" t="str">
            <v>0314</v>
          </cell>
          <cell r="C833" t="str">
            <v>06300</v>
          </cell>
          <cell r="D833" t="str">
            <v>0FIBER</v>
          </cell>
          <cell r="E833" t="str">
            <v>314000</v>
          </cell>
          <cell r="F833" t="str">
            <v>0790</v>
          </cell>
          <cell r="G833" t="str">
            <v>65000</v>
          </cell>
          <cell r="H833" t="str">
            <v>A</v>
          </cell>
          <cell r="I833" t="str">
            <v>00000041</v>
          </cell>
          <cell r="J833">
            <v>9</v>
          </cell>
          <cell r="K833">
            <v>314</v>
          </cell>
          <cell r="L833">
            <v>6321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 t="str">
            <v>0790</v>
          </cell>
          <cell r="R833" t="str">
            <v>65000</v>
          </cell>
          <cell r="S833" t="str">
            <v>200212</v>
          </cell>
          <cell r="T833" t="str">
            <v>CA01</v>
          </cell>
          <cell r="U833">
            <v>-1296.0899999999999</v>
          </cell>
          <cell r="V833" t="str">
            <v>LDB</v>
          </cell>
          <cell r="W833">
            <v>0</v>
          </cell>
          <cell r="Y833">
            <v>0</v>
          </cell>
          <cell r="Z833">
            <v>0</v>
          </cell>
          <cell r="AA833" t="str">
            <v>BCH</v>
          </cell>
          <cell r="AB833" t="str">
            <v>0023</v>
          </cell>
          <cell r="AC833" t="str">
            <v>WKS</v>
          </cell>
          <cell r="AE833" t="str">
            <v>JV#</v>
          </cell>
          <cell r="AF833" t="str">
            <v>1232</v>
          </cell>
          <cell r="AG833" t="str">
            <v>FRN</v>
          </cell>
          <cell r="AH833" t="str">
            <v>6321</v>
          </cell>
          <cell r="AI833" t="str">
            <v>RP#</v>
          </cell>
          <cell r="AJ833" t="str">
            <v>000</v>
          </cell>
          <cell r="AK833" t="str">
            <v>CTL</v>
          </cell>
          <cell r="AM833" t="str">
            <v>RF#</v>
          </cell>
          <cell r="AU833" t="str">
            <v>TO PLACE IN SERVICE</v>
          </cell>
          <cell r="AZ833" t="str">
            <v>FPL Fibernet</v>
          </cell>
        </row>
        <row r="834">
          <cell r="A834" t="str">
            <v>107100</v>
          </cell>
          <cell r="B834" t="str">
            <v>0312</v>
          </cell>
          <cell r="C834" t="str">
            <v>06300</v>
          </cell>
          <cell r="D834" t="str">
            <v>0FIBER</v>
          </cell>
          <cell r="E834" t="str">
            <v>312000</v>
          </cell>
          <cell r="F834" t="str">
            <v>0662</v>
          </cell>
          <cell r="G834" t="str">
            <v>51450</v>
          </cell>
          <cell r="H834" t="str">
            <v>A</v>
          </cell>
          <cell r="I834" t="str">
            <v>00000041</v>
          </cell>
          <cell r="J834">
            <v>63</v>
          </cell>
          <cell r="K834">
            <v>312</v>
          </cell>
          <cell r="L834">
            <v>6324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 t="str">
            <v>0662</v>
          </cell>
          <cell r="R834" t="str">
            <v>51450</v>
          </cell>
          <cell r="S834" t="str">
            <v>200212</v>
          </cell>
          <cell r="T834" t="str">
            <v>SA01</v>
          </cell>
          <cell r="U834">
            <v>1988.75</v>
          </cell>
          <cell r="W834">
            <v>0</v>
          </cell>
          <cell r="Y834">
            <v>0</v>
          </cell>
          <cell r="Z834">
            <v>1</v>
          </cell>
          <cell r="AA834" t="str">
            <v>BCH</v>
          </cell>
          <cell r="AB834" t="str">
            <v>450002350</v>
          </cell>
          <cell r="AC834" t="str">
            <v>PO#</v>
          </cell>
          <cell r="AD834" t="str">
            <v>4500030221</v>
          </cell>
          <cell r="AE834" t="str">
            <v>S/R</v>
          </cell>
          <cell r="AF834" t="str">
            <v>NET</v>
          </cell>
          <cell r="AI834" t="str">
            <v>PYN</v>
          </cell>
          <cell r="AJ834" t="str">
            <v>W D COMMUNICATIONS INC</v>
          </cell>
          <cell r="AK834" t="str">
            <v>VND</v>
          </cell>
          <cell r="AL834" t="str">
            <v>591953252</v>
          </cell>
          <cell r="AM834" t="str">
            <v>FAC</v>
          </cell>
          <cell r="AN834" t="str">
            <v>000</v>
          </cell>
          <cell r="AQ834" t="str">
            <v>NVD</v>
          </cell>
          <cell r="AR834" t="str">
            <v>2002-12-</v>
          </cell>
          <cell r="AU834" t="str">
            <v>INVOICE# 26312      W D COMMUNICATIONS I5000003559</v>
          </cell>
          <cell r="AV834" t="str">
            <v>WF-BATCH</v>
          </cell>
          <cell r="AW834" t="str">
            <v>000</v>
          </cell>
          <cell r="AX834" t="str">
            <v>00</v>
          </cell>
          <cell r="AY834" t="str">
            <v>0</v>
          </cell>
          <cell r="AZ834" t="str">
            <v>FPL Fibernet</v>
          </cell>
        </row>
        <row r="835">
          <cell r="A835" t="str">
            <v>107100</v>
          </cell>
          <cell r="B835" t="str">
            <v>0312</v>
          </cell>
          <cell r="C835" t="str">
            <v>06300</v>
          </cell>
          <cell r="D835" t="str">
            <v>0FIBER</v>
          </cell>
          <cell r="E835" t="str">
            <v>312000</v>
          </cell>
          <cell r="F835" t="str">
            <v>0662</v>
          </cell>
          <cell r="G835" t="str">
            <v>51450</v>
          </cell>
          <cell r="H835" t="str">
            <v>A</v>
          </cell>
          <cell r="I835" t="str">
            <v>00000041</v>
          </cell>
          <cell r="J835">
            <v>63</v>
          </cell>
          <cell r="K835">
            <v>312</v>
          </cell>
          <cell r="L835">
            <v>6324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 t="str">
            <v>0662</v>
          </cell>
          <cell r="R835" t="str">
            <v>51450</v>
          </cell>
          <cell r="S835" t="str">
            <v>200212</v>
          </cell>
          <cell r="T835" t="str">
            <v>SA01</v>
          </cell>
          <cell r="U835">
            <v>1988.75</v>
          </cell>
          <cell r="W835">
            <v>0</v>
          </cell>
          <cell r="Y835">
            <v>0</v>
          </cell>
          <cell r="Z835">
            <v>1</v>
          </cell>
          <cell r="AA835" t="str">
            <v>BCH</v>
          </cell>
          <cell r="AB835" t="str">
            <v>450002350</v>
          </cell>
          <cell r="AC835" t="str">
            <v>PO#</v>
          </cell>
          <cell r="AD835" t="str">
            <v>4500030221</v>
          </cell>
          <cell r="AE835" t="str">
            <v>S/R</v>
          </cell>
          <cell r="AF835" t="str">
            <v>NET</v>
          </cell>
          <cell r="AI835" t="str">
            <v>PYN</v>
          </cell>
          <cell r="AJ835" t="str">
            <v>W D COMMUNICATIONS INC</v>
          </cell>
          <cell r="AK835" t="str">
            <v>VND</v>
          </cell>
          <cell r="AL835" t="str">
            <v>591953252</v>
          </cell>
          <cell r="AM835" t="str">
            <v>FAC</v>
          </cell>
          <cell r="AN835" t="str">
            <v>000</v>
          </cell>
          <cell r="AQ835" t="str">
            <v>NVD</v>
          </cell>
          <cell r="AR835" t="str">
            <v>2002-12-</v>
          </cell>
          <cell r="AU835" t="str">
            <v>INVOICE# 26349      W D COMMUNICATIONS I5000003549</v>
          </cell>
          <cell r="AV835" t="str">
            <v>WF-BATCH</v>
          </cell>
          <cell r="AW835" t="str">
            <v>000</v>
          </cell>
          <cell r="AX835" t="str">
            <v>00</v>
          </cell>
          <cell r="AY835" t="str">
            <v>0</v>
          </cell>
          <cell r="AZ835" t="str">
            <v>FPL Fibernet</v>
          </cell>
        </row>
        <row r="836">
          <cell r="A836" t="str">
            <v>107100</v>
          </cell>
          <cell r="B836" t="str">
            <v>0312</v>
          </cell>
          <cell r="C836" t="str">
            <v>06300</v>
          </cell>
          <cell r="D836" t="str">
            <v>0FIBER</v>
          </cell>
          <cell r="E836" t="str">
            <v>312000</v>
          </cell>
          <cell r="F836" t="str">
            <v>0662</v>
          </cell>
          <cell r="G836" t="str">
            <v>51450</v>
          </cell>
          <cell r="H836" t="str">
            <v>A</v>
          </cell>
          <cell r="I836" t="str">
            <v>00000041</v>
          </cell>
          <cell r="J836">
            <v>63</v>
          </cell>
          <cell r="K836">
            <v>312</v>
          </cell>
          <cell r="L836">
            <v>6324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 t="str">
            <v>0662</v>
          </cell>
          <cell r="R836" t="str">
            <v>51450</v>
          </cell>
          <cell r="S836" t="str">
            <v>200212</v>
          </cell>
          <cell r="T836" t="str">
            <v>SA01</v>
          </cell>
          <cell r="U836">
            <v>2386.5</v>
          </cell>
          <cell r="W836">
            <v>0</v>
          </cell>
          <cell r="Y836">
            <v>0</v>
          </cell>
          <cell r="Z836">
            <v>1</v>
          </cell>
          <cell r="AA836" t="str">
            <v>BCH</v>
          </cell>
          <cell r="AB836" t="str">
            <v>450002350</v>
          </cell>
          <cell r="AC836" t="str">
            <v>PO#</v>
          </cell>
          <cell r="AD836" t="str">
            <v>4500030221</v>
          </cell>
          <cell r="AE836" t="str">
            <v>S/R</v>
          </cell>
          <cell r="AF836" t="str">
            <v>NET</v>
          </cell>
          <cell r="AI836" t="str">
            <v>PYN</v>
          </cell>
          <cell r="AJ836" t="str">
            <v>W D COMMUNICATIONS INC</v>
          </cell>
          <cell r="AK836" t="str">
            <v>VND</v>
          </cell>
          <cell r="AL836" t="str">
            <v>591953252</v>
          </cell>
          <cell r="AM836" t="str">
            <v>FAC</v>
          </cell>
          <cell r="AN836" t="str">
            <v>000</v>
          </cell>
          <cell r="AQ836" t="str">
            <v>NVD</v>
          </cell>
          <cell r="AR836" t="str">
            <v>2002-12-</v>
          </cell>
          <cell r="AU836" t="str">
            <v>INVOICE# 26431      W D COMMUNICATIONS I5000003565</v>
          </cell>
          <cell r="AV836" t="str">
            <v>WF-BATCH</v>
          </cell>
          <cell r="AW836" t="str">
            <v>000</v>
          </cell>
          <cell r="AX836" t="str">
            <v>00</v>
          </cell>
          <cell r="AY836" t="str">
            <v>0</v>
          </cell>
          <cell r="AZ836" t="str">
            <v>FPL Fibernet</v>
          </cell>
        </row>
        <row r="837">
          <cell r="A837" t="str">
            <v>107100</v>
          </cell>
          <cell r="B837" t="str">
            <v>0312</v>
          </cell>
          <cell r="C837" t="str">
            <v>06300</v>
          </cell>
          <cell r="D837" t="str">
            <v>0FIBER</v>
          </cell>
          <cell r="E837" t="str">
            <v>312000</v>
          </cell>
          <cell r="F837" t="str">
            <v>0790</v>
          </cell>
          <cell r="G837" t="str">
            <v>65000</v>
          </cell>
          <cell r="H837" t="str">
            <v>A</v>
          </cell>
          <cell r="I837" t="str">
            <v>00000041</v>
          </cell>
          <cell r="J837">
            <v>9</v>
          </cell>
          <cell r="K837">
            <v>312</v>
          </cell>
          <cell r="L837">
            <v>6324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 t="str">
            <v>0790</v>
          </cell>
          <cell r="R837" t="str">
            <v>65000</v>
          </cell>
          <cell r="S837" t="str">
            <v>200212</v>
          </cell>
          <cell r="T837" t="str">
            <v>CA01</v>
          </cell>
          <cell r="U837">
            <v>-24725.9</v>
          </cell>
          <cell r="V837" t="str">
            <v>LDB</v>
          </cell>
          <cell r="W837">
            <v>0</v>
          </cell>
          <cell r="Y837">
            <v>0</v>
          </cell>
          <cell r="Z837">
            <v>0</v>
          </cell>
          <cell r="AA837" t="str">
            <v>BCH</v>
          </cell>
          <cell r="AB837" t="str">
            <v>0023</v>
          </cell>
          <cell r="AC837" t="str">
            <v>WKS</v>
          </cell>
          <cell r="AE837" t="str">
            <v>JV#</v>
          </cell>
          <cell r="AF837" t="str">
            <v>1232</v>
          </cell>
          <cell r="AG837" t="str">
            <v>FRN</v>
          </cell>
          <cell r="AH837" t="str">
            <v>6324</v>
          </cell>
          <cell r="AI837" t="str">
            <v>RP#</v>
          </cell>
          <cell r="AJ837" t="str">
            <v>000</v>
          </cell>
          <cell r="AK837" t="str">
            <v>CTL</v>
          </cell>
          <cell r="AM837" t="str">
            <v>RF#</v>
          </cell>
          <cell r="AU837" t="str">
            <v>TO PLACE IN SERVICE</v>
          </cell>
          <cell r="AZ837" t="str">
            <v>FPL Fibernet</v>
          </cell>
        </row>
        <row r="838">
          <cell r="A838" t="str">
            <v>107100</v>
          </cell>
          <cell r="B838" t="str">
            <v>0312</v>
          </cell>
          <cell r="C838" t="str">
            <v>06300</v>
          </cell>
          <cell r="D838" t="str">
            <v>0FIBER</v>
          </cell>
          <cell r="E838" t="str">
            <v>312000</v>
          </cell>
          <cell r="F838" t="str">
            <v>0790</v>
          </cell>
          <cell r="G838" t="str">
            <v>65000</v>
          </cell>
          <cell r="H838" t="str">
            <v>A</v>
          </cell>
          <cell r="I838" t="str">
            <v>00000041</v>
          </cell>
          <cell r="J838">
            <v>63</v>
          </cell>
          <cell r="K838">
            <v>312</v>
          </cell>
          <cell r="L838">
            <v>6324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0790</v>
          </cell>
          <cell r="R838" t="str">
            <v>65000</v>
          </cell>
          <cell r="S838" t="str">
            <v>200212</v>
          </cell>
          <cell r="T838" t="str">
            <v>CA01</v>
          </cell>
          <cell r="U838">
            <v>33000</v>
          </cell>
          <cell r="V838" t="str">
            <v>LDB</v>
          </cell>
          <cell r="W838">
            <v>0</v>
          </cell>
          <cell r="Y838">
            <v>0</v>
          </cell>
          <cell r="Z838">
            <v>0</v>
          </cell>
          <cell r="AA838" t="str">
            <v>BCH</v>
          </cell>
          <cell r="AB838" t="str">
            <v>0015</v>
          </cell>
          <cell r="AC838" t="str">
            <v>WKS</v>
          </cell>
          <cell r="AE838" t="str">
            <v>JV#</v>
          </cell>
          <cell r="AF838" t="str">
            <v>1232</v>
          </cell>
          <cell r="AG838" t="str">
            <v>FRN</v>
          </cell>
          <cell r="AH838" t="str">
            <v>6324</v>
          </cell>
          <cell r="AI838" t="str">
            <v>RP#</v>
          </cell>
          <cell r="AJ838" t="str">
            <v>000</v>
          </cell>
          <cell r="AK838" t="str">
            <v>CTL</v>
          </cell>
          <cell r="AM838" t="str">
            <v>RF#</v>
          </cell>
          <cell r="AU838" t="str">
            <v>ACCRUAL OF DEC 02 CAPITAL</v>
          </cell>
          <cell r="AZ838" t="str">
            <v>FPL Fibernet</v>
          </cell>
        </row>
        <row r="839">
          <cell r="A839" t="str">
            <v>107100</v>
          </cell>
          <cell r="B839" t="str">
            <v>0312</v>
          </cell>
          <cell r="C839" t="str">
            <v>06300</v>
          </cell>
          <cell r="D839" t="str">
            <v>0FIBER</v>
          </cell>
          <cell r="E839" t="str">
            <v>312000</v>
          </cell>
          <cell r="F839" t="str">
            <v>0790</v>
          </cell>
          <cell r="G839" t="str">
            <v>65000</v>
          </cell>
          <cell r="H839" t="str">
            <v>A</v>
          </cell>
          <cell r="I839" t="str">
            <v>00000041</v>
          </cell>
          <cell r="J839">
            <v>63</v>
          </cell>
          <cell r="K839">
            <v>312</v>
          </cell>
          <cell r="L839">
            <v>6324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 t="str">
            <v>0790</v>
          </cell>
          <cell r="R839" t="str">
            <v>65000</v>
          </cell>
          <cell r="S839" t="str">
            <v>200212</v>
          </cell>
          <cell r="T839" t="str">
            <v>CA01</v>
          </cell>
          <cell r="U839">
            <v>-33210</v>
          </cell>
          <cell r="V839" t="str">
            <v>LDB</v>
          </cell>
          <cell r="W839">
            <v>0</v>
          </cell>
          <cell r="Y839">
            <v>0</v>
          </cell>
          <cell r="Z839">
            <v>0</v>
          </cell>
          <cell r="AA839" t="str">
            <v>BCH</v>
          </cell>
          <cell r="AB839" t="str">
            <v>0004</v>
          </cell>
          <cell r="AC839" t="str">
            <v>WKS</v>
          </cell>
          <cell r="AE839" t="str">
            <v>JV#</v>
          </cell>
          <cell r="AF839" t="str">
            <v>1232</v>
          </cell>
          <cell r="AG839" t="str">
            <v>FRN</v>
          </cell>
          <cell r="AH839" t="str">
            <v>6324</v>
          </cell>
          <cell r="AI839" t="str">
            <v>RP#</v>
          </cell>
          <cell r="AJ839" t="str">
            <v>000</v>
          </cell>
          <cell r="AK839" t="str">
            <v>CTL</v>
          </cell>
          <cell r="AM839" t="str">
            <v>RF#</v>
          </cell>
          <cell r="AU839" t="str">
            <v>AC-REV ACCRUAL OF OCT 02 CAPITA</v>
          </cell>
          <cell r="AZ839" t="str">
            <v>FPL Fibernet</v>
          </cell>
        </row>
        <row r="840">
          <cell r="A840" t="str">
            <v>107100</v>
          </cell>
          <cell r="B840" t="str">
            <v>0312</v>
          </cell>
          <cell r="C840" t="str">
            <v>06300</v>
          </cell>
          <cell r="D840" t="str">
            <v>0OTHER</v>
          </cell>
          <cell r="E840" t="str">
            <v>312000</v>
          </cell>
          <cell r="F840" t="str">
            <v>0803</v>
          </cell>
          <cell r="G840" t="str">
            <v>36000</v>
          </cell>
          <cell r="H840" t="str">
            <v>A</v>
          </cell>
          <cell r="I840" t="str">
            <v>00000041</v>
          </cell>
          <cell r="J840">
            <v>68</v>
          </cell>
          <cell r="K840">
            <v>312</v>
          </cell>
          <cell r="L840">
            <v>6324</v>
          </cell>
          <cell r="M840">
            <v>107</v>
          </cell>
          <cell r="N840">
            <v>10</v>
          </cell>
          <cell r="O840">
            <v>0</v>
          </cell>
          <cell r="P840">
            <v>107.1</v>
          </cell>
          <cell r="Q840" t="str">
            <v>0803</v>
          </cell>
          <cell r="R840" t="str">
            <v>36000</v>
          </cell>
          <cell r="S840" t="str">
            <v>200212</v>
          </cell>
          <cell r="T840" t="str">
            <v>PY42</v>
          </cell>
          <cell r="U840">
            <v>807.8</v>
          </cell>
          <cell r="V840" t="str">
            <v>LDB</v>
          </cell>
          <cell r="W840">
            <v>0</v>
          </cell>
          <cell r="X840" t="str">
            <v>SHR</v>
          </cell>
          <cell r="Y840">
            <v>16</v>
          </cell>
          <cell r="Z840">
            <v>16</v>
          </cell>
          <cell r="AA840" t="str">
            <v>PYP</v>
          </cell>
          <cell r="AB840" t="str">
            <v xml:space="preserve"> 0000001</v>
          </cell>
          <cell r="AC840" t="str">
            <v>PYL</v>
          </cell>
          <cell r="AD840" t="str">
            <v>004399</v>
          </cell>
          <cell r="AE840" t="str">
            <v>EMP</v>
          </cell>
          <cell r="AF840" t="str">
            <v>40663</v>
          </cell>
          <cell r="AG840" t="str">
            <v>JUL</v>
          </cell>
          <cell r="AH840" t="str">
            <v xml:space="preserve"> 000.00</v>
          </cell>
          <cell r="AI840" t="str">
            <v>BCH</v>
          </cell>
          <cell r="AJ840" t="str">
            <v>500</v>
          </cell>
          <cell r="AK840" t="str">
            <v>CLS</v>
          </cell>
          <cell r="AL840" t="str">
            <v>1RB8</v>
          </cell>
          <cell r="AM840" t="str">
            <v>DTA</v>
          </cell>
          <cell r="AN840" t="str">
            <v xml:space="preserve"> 00000000000.00</v>
          </cell>
          <cell r="AO840" t="str">
            <v>DTH</v>
          </cell>
          <cell r="AP840" t="str">
            <v xml:space="preserve"> 00000000000.00</v>
          </cell>
          <cell r="AV840" t="str">
            <v>000000000</v>
          </cell>
          <cell r="AW840" t="str">
            <v>000</v>
          </cell>
          <cell r="AX840" t="str">
            <v>00</v>
          </cell>
          <cell r="AY840" t="str">
            <v>0</v>
          </cell>
          <cell r="AZ840" t="str">
            <v>FPL Fibernet</v>
          </cell>
        </row>
        <row r="841">
          <cell r="A841" t="str">
            <v>107100</v>
          </cell>
          <cell r="B841" t="str">
            <v>0382</v>
          </cell>
          <cell r="C841" t="str">
            <v>06300</v>
          </cell>
          <cell r="D841" t="str">
            <v>0OTHER</v>
          </cell>
          <cell r="E841" t="str">
            <v>382000</v>
          </cell>
          <cell r="F841" t="str">
            <v>0803</v>
          </cell>
          <cell r="G841" t="str">
            <v>36000</v>
          </cell>
          <cell r="H841" t="str">
            <v>A</v>
          </cell>
          <cell r="I841" t="str">
            <v>00000041</v>
          </cell>
          <cell r="J841">
            <v>68</v>
          </cell>
          <cell r="K841">
            <v>382</v>
          </cell>
          <cell r="L841">
            <v>6324</v>
          </cell>
          <cell r="M841">
            <v>107</v>
          </cell>
          <cell r="N841">
            <v>10</v>
          </cell>
          <cell r="O841">
            <v>0</v>
          </cell>
          <cell r="P841">
            <v>107.1</v>
          </cell>
          <cell r="Q841" t="str">
            <v>0803</v>
          </cell>
          <cell r="R841" t="str">
            <v>36000</v>
          </cell>
          <cell r="S841" t="str">
            <v>200212</v>
          </cell>
          <cell r="T841" t="str">
            <v>PY42</v>
          </cell>
          <cell r="U841">
            <v>605.85</v>
          </cell>
          <cell r="V841" t="str">
            <v>LDB</v>
          </cell>
          <cell r="W841">
            <v>0</v>
          </cell>
          <cell r="X841" t="str">
            <v>SHR</v>
          </cell>
          <cell r="Y841">
            <v>12</v>
          </cell>
          <cell r="Z841">
            <v>12</v>
          </cell>
          <cell r="AA841" t="str">
            <v>PYP</v>
          </cell>
          <cell r="AB841" t="str">
            <v xml:space="preserve"> 0000026</v>
          </cell>
          <cell r="AC841" t="str">
            <v>PYL</v>
          </cell>
          <cell r="AD841" t="str">
            <v>004399</v>
          </cell>
          <cell r="AE841" t="str">
            <v>EMP</v>
          </cell>
          <cell r="AF841" t="str">
            <v>40663</v>
          </cell>
          <cell r="AG841" t="str">
            <v>JUL</v>
          </cell>
          <cell r="AH841" t="str">
            <v xml:space="preserve"> 000.00</v>
          </cell>
          <cell r="AI841" t="str">
            <v>BCH</v>
          </cell>
          <cell r="AJ841" t="str">
            <v>500</v>
          </cell>
          <cell r="AK841" t="str">
            <v>CLS</v>
          </cell>
          <cell r="AL841" t="str">
            <v>1RB8</v>
          </cell>
          <cell r="AM841" t="str">
            <v>DTA</v>
          </cell>
          <cell r="AN841" t="str">
            <v xml:space="preserve"> 00000000000.00</v>
          </cell>
          <cell r="AO841" t="str">
            <v>DTH</v>
          </cell>
          <cell r="AP841" t="str">
            <v xml:space="preserve"> 00000000000.00</v>
          </cell>
          <cell r="AV841" t="str">
            <v>000000000</v>
          </cell>
          <cell r="AW841" t="str">
            <v>000</v>
          </cell>
          <cell r="AX841" t="str">
            <v>00</v>
          </cell>
          <cell r="AY841" t="str">
            <v>0</v>
          </cell>
          <cell r="AZ841" t="str">
            <v>FPL Fibernet</v>
          </cell>
        </row>
        <row r="842">
          <cell r="A842" t="str">
            <v>107100</v>
          </cell>
          <cell r="B842" t="str">
            <v>0306</v>
          </cell>
          <cell r="C842" t="str">
            <v>06300</v>
          </cell>
          <cell r="D842" t="str">
            <v>0FIBER</v>
          </cell>
          <cell r="E842" t="str">
            <v>306000</v>
          </cell>
          <cell r="F842" t="str">
            <v>0790</v>
          </cell>
          <cell r="G842" t="str">
            <v>65000</v>
          </cell>
          <cell r="H842" t="str">
            <v>A</v>
          </cell>
          <cell r="I842" t="str">
            <v>00000041</v>
          </cell>
          <cell r="J842">
            <v>9</v>
          </cell>
          <cell r="K842">
            <v>306</v>
          </cell>
          <cell r="L842">
            <v>6328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 t="str">
            <v>0790</v>
          </cell>
          <cell r="R842" t="str">
            <v>65000</v>
          </cell>
          <cell r="S842" t="str">
            <v>200212</v>
          </cell>
          <cell r="T842" t="str">
            <v>CA01</v>
          </cell>
          <cell r="U842">
            <v>-402.54</v>
          </cell>
          <cell r="V842" t="str">
            <v>LDB</v>
          </cell>
          <cell r="W842">
            <v>0</v>
          </cell>
          <cell r="Y842">
            <v>0</v>
          </cell>
          <cell r="Z842">
            <v>0</v>
          </cell>
          <cell r="AA842" t="str">
            <v>BCH</v>
          </cell>
          <cell r="AB842" t="str">
            <v>0023</v>
          </cell>
          <cell r="AC842" t="str">
            <v>WKS</v>
          </cell>
          <cell r="AE842" t="str">
            <v>JV#</v>
          </cell>
          <cell r="AF842" t="str">
            <v>1232</v>
          </cell>
          <cell r="AG842" t="str">
            <v>FRN</v>
          </cell>
          <cell r="AH842" t="str">
            <v>6328</v>
          </cell>
          <cell r="AI842" t="str">
            <v>RP#</v>
          </cell>
          <cell r="AJ842" t="str">
            <v>000</v>
          </cell>
          <cell r="AK842" t="str">
            <v>CTL</v>
          </cell>
          <cell r="AM842" t="str">
            <v>RF#</v>
          </cell>
          <cell r="AU842" t="str">
            <v>TO PLACE IN SERVICE</v>
          </cell>
          <cell r="AZ842" t="str">
            <v>FPL Fibernet</v>
          </cell>
        </row>
        <row r="843">
          <cell r="A843" t="str">
            <v>107100</v>
          </cell>
          <cell r="B843" t="str">
            <v>0306</v>
          </cell>
          <cell r="C843" t="str">
            <v>06300</v>
          </cell>
          <cell r="D843" t="str">
            <v>0FIBER</v>
          </cell>
          <cell r="E843" t="str">
            <v>306000</v>
          </cell>
          <cell r="F843" t="str">
            <v>0790</v>
          </cell>
          <cell r="G843" t="str">
            <v>65000</v>
          </cell>
          <cell r="H843" t="str">
            <v>A</v>
          </cell>
          <cell r="I843" t="str">
            <v>00000041</v>
          </cell>
          <cell r="J843">
            <v>63</v>
          </cell>
          <cell r="K843">
            <v>306</v>
          </cell>
          <cell r="L843">
            <v>6328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 t="str">
            <v>0790</v>
          </cell>
          <cell r="R843" t="str">
            <v>65000</v>
          </cell>
          <cell r="S843" t="str">
            <v>200212</v>
          </cell>
          <cell r="T843" t="str">
            <v>CA01</v>
          </cell>
          <cell r="U843">
            <v>9979.18</v>
          </cell>
          <cell r="V843" t="str">
            <v>LDB</v>
          </cell>
          <cell r="W843">
            <v>0</v>
          </cell>
          <cell r="Y843">
            <v>0</v>
          </cell>
          <cell r="Z843">
            <v>0</v>
          </cell>
          <cell r="AA843" t="str">
            <v>BCH</v>
          </cell>
          <cell r="AB843" t="str">
            <v>0015</v>
          </cell>
          <cell r="AC843" t="str">
            <v>WKS</v>
          </cell>
          <cell r="AE843" t="str">
            <v>JV#</v>
          </cell>
          <cell r="AF843" t="str">
            <v>1232</v>
          </cell>
          <cell r="AG843" t="str">
            <v>FRN</v>
          </cell>
          <cell r="AH843" t="str">
            <v>6328</v>
          </cell>
          <cell r="AI843" t="str">
            <v>RP#</v>
          </cell>
          <cell r="AJ843" t="str">
            <v>000</v>
          </cell>
          <cell r="AK843" t="str">
            <v>CTL</v>
          </cell>
          <cell r="AM843" t="str">
            <v>RF#</v>
          </cell>
          <cell r="AU843" t="str">
            <v>ACCRUAL OF DEC 02 CAPITAL</v>
          </cell>
          <cell r="AZ843" t="str">
            <v>FPL Fibernet</v>
          </cell>
        </row>
        <row r="844">
          <cell r="A844" t="str">
            <v>107100</v>
          </cell>
          <cell r="B844" t="str">
            <v>0306</v>
          </cell>
          <cell r="C844" t="str">
            <v>06300</v>
          </cell>
          <cell r="D844" t="str">
            <v>0FIBER</v>
          </cell>
          <cell r="E844" t="str">
            <v>306000</v>
          </cell>
          <cell r="F844" t="str">
            <v>0790</v>
          </cell>
          <cell r="G844" t="str">
            <v>65000</v>
          </cell>
          <cell r="H844" t="str">
            <v>A</v>
          </cell>
          <cell r="I844" t="str">
            <v>00000041</v>
          </cell>
          <cell r="J844">
            <v>63</v>
          </cell>
          <cell r="K844">
            <v>306</v>
          </cell>
          <cell r="L844">
            <v>6328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 t="str">
            <v>0790</v>
          </cell>
          <cell r="R844" t="str">
            <v>65000</v>
          </cell>
          <cell r="S844" t="str">
            <v>200212</v>
          </cell>
          <cell r="T844" t="str">
            <v>CA01</v>
          </cell>
          <cell r="U844">
            <v>33550</v>
          </cell>
          <cell r="V844" t="str">
            <v>LDB</v>
          </cell>
          <cell r="W844">
            <v>0</v>
          </cell>
          <cell r="Y844">
            <v>0</v>
          </cell>
          <cell r="Z844">
            <v>0</v>
          </cell>
          <cell r="AA844" t="str">
            <v>BCH</v>
          </cell>
          <cell r="AB844" t="str">
            <v>0044</v>
          </cell>
          <cell r="AC844" t="str">
            <v>WKS</v>
          </cell>
          <cell r="AE844" t="str">
            <v>JV#</v>
          </cell>
          <cell r="AF844" t="str">
            <v>1232</v>
          </cell>
          <cell r="AG844" t="str">
            <v>FRN</v>
          </cell>
          <cell r="AH844" t="str">
            <v>6328</v>
          </cell>
          <cell r="AI844" t="str">
            <v>RP#</v>
          </cell>
          <cell r="AJ844" t="str">
            <v>000</v>
          </cell>
          <cell r="AK844" t="str">
            <v>CTL</v>
          </cell>
          <cell r="AM844" t="str">
            <v>RF#</v>
          </cell>
          <cell r="AU844" t="str">
            <v>ACCRUAL OF DEC 02 CAPITAL</v>
          </cell>
          <cell r="AZ844" t="str">
            <v>FPL Fibernet</v>
          </cell>
        </row>
        <row r="845">
          <cell r="A845" t="str">
            <v>107100</v>
          </cell>
          <cell r="B845" t="str">
            <v>0306</v>
          </cell>
          <cell r="C845" t="str">
            <v>06300</v>
          </cell>
          <cell r="D845" t="str">
            <v>0FIBER</v>
          </cell>
          <cell r="E845" t="str">
            <v>306000</v>
          </cell>
          <cell r="F845" t="str">
            <v>0790</v>
          </cell>
          <cell r="G845" t="str">
            <v>65000</v>
          </cell>
          <cell r="H845" t="str">
            <v>A</v>
          </cell>
          <cell r="I845" t="str">
            <v>00000041</v>
          </cell>
          <cell r="J845">
            <v>63</v>
          </cell>
          <cell r="K845">
            <v>306</v>
          </cell>
          <cell r="L845">
            <v>6328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 t="str">
            <v>0790</v>
          </cell>
          <cell r="R845" t="str">
            <v>65000</v>
          </cell>
          <cell r="S845" t="str">
            <v>200212</v>
          </cell>
          <cell r="T845" t="str">
            <v>CA01</v>
          </cell>
          <cell r="U845">
            <v>-9979.18</v>
          </cell>
          <cell r="V845" t="str">
            <v>LDB</v>
          </cell>
          <cell r="W845">
            <v>0</v>
          </cell>
          <cell r="Y845">
            <v>0</v>
          </cell>
          <cell r="Z845">
            <v>0</v>
          </cell>
          <cell r="AA845" t="str">
            <v>BCH</v>
          </cell>
          <cell r="AB845" t="str">
            <v>0043</v>
          </cell>
          <cell r="AC845" t="str">
            <v>WKS</v>
          </cell>
          <cell r="AE845" t="str">
            <v>JV#</v>
          </cell>
          <cell r="AF845" t="str">
            <v>1232</v>
          </cell>
          <cell r="AG845" t="str">
            <v>FRN</v>
          </cell>
          <cell r="AH845" t="str">
            <v>6328</v>
          </cell>
          <cell r="AI845" t="str">
            <v>RP#</v>
          </cell>
          <cell r="AJ845" t="str">
            <v>000</v>
          </cell>
          <cell r="AK845" t="str">
            <v>CTL</v>
          </cell>
          <cell r="AM845" t="str">
            <v>RF#</v>
          </cell>
          <cell r="AU845" t="str">
            <v>ACCR REVERSAL OF DEC 02</v>
          </cell>
          <cell r="AZ845" t="str">
            <v>FPL Fibernet</v>
          </cell>
        </row>
        <row r="846">
          <cell r="A846" t="str">
            <v>107100</v>
          </cell>
          <cell r="B846" t="str">
            <v>0312</v>
          </cell>
          <cell r="C846" t="str">
            <v>06300</v>
          </cell>
          <cell r="D846" t="str">
            <v>0ELECT</v>
          </cell>
          <cell r="E846" t="str">
            <v>312000</v>
          </cell>
          <cell r="F846" t="str">
            <v>0790</v>
          </cell>
          <cell r="G846" t="str">
            <v>65000</v>
          </cell>
          <cell r="H846" t="str">
            <v>A</v>
          </cell>
          <cell r="I846" t="str">
            <v>00000041</v>
          </cell>
          <cell r="J846">
            <v>70</v>
          </cell>
          <cell r="K846">
            <v>312</v>
          </cell>
          <cell r="L846">
            <v>6330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 t="str">
            <v>0790</v>
          </cell>
          <cell r="R846" t="str">
            <v>65000</v>
          </cell>
          <cell r="S846" t="str">
            <v>200212</v>
          </cell>
          <cell r="T846" t="str">
            <v>CA01</v>
          </cell>
          <cell r="U846">
            <v>10628.6</v>
          </cell>
          <cell r="V846" t="str">
            <v>LDB</v>
          </cell>
          <cell r="W846">
            <v>0</v>
          </cell>
          <cell r="Y846">
            <v>0</v>
          </cell>
          <cell r="Z846">
            <v>0</v>
          </cell>
          <cell r="AA846" t="str">
            <v>BCH</v>
          </cell>
          <cell r="AB846" t="str">
            <v>0023</v>
          </cell>
          <cell r="AC846" t="str">
            <v>WKS</v>
          </cell>
          <cell r="AE846" t="str">
            <v>JV#</v>
          </cell>
          <cell r="AF846" t="str">
            <v>1232</v>
          </cell>
          <cell r="AG846" t="str">
            <v>FRN</v>
          </cell>
          <cell r="AH846" t="str">
            <v>6330</v>
          </cell>
          <cell r="AI846" t="str">
            <v>RP#</v>
          </cell>
          <cell r="AJ846" t="str">
            <v>000</v>
          </cell>
          <cell r="AK846" t="str">
            <v>CTL</v>
          </cell>
          <cell r="AM846" t="str">
            <v>RF#</v>
          </cell>
          <cell r="AU846" t="str">
            <v>TO PLACE IN SERVICE</v>
          </cell>
          <cell r="AZ846" t="str">
            <v>FPL Fibernet</v>
          </cell>
        </row>
        <row r="847">
          <cell r="A847" t="str">
            <v>107100</v>
          </cell>
          <cell r="B847" t="str">
            <v>0314</v>
          </cell>
          <cell r="C847" t="str">
            <v>06300</v>
          </cell>
          <cell r="D847" t="str">
            <v>0FIBER</v>
          </cell>
          <cell r="E847" t="str">
            <v>314000</v>
          </cell>
          <cell r="F847" t="str">
            <v>0676</v>
          </cell>
          <cell r="G847" t="str">
            <v>65000</v>
          </cell>
          <cell r="H847" t="str">
            <v>A</v>
          </cell>
          <cell r="I847" t="str">
            <v>00000041</v>
          </cell>
          <cell r="J847">
            <v>62</v>
          </cell>
          <cell r="K847">
            <v>314</v>
          </cell>
          <cell r="L847">
            <v>6334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 t="str">
            <v>0676</v>
          </cell>
          <cell r="R847" t="str">
            <v>65000</v>
          </cell>
          <cell r="S847" t="str">
            <v>200212</v>
          </cell>
          <cell r="T847" t="str">
            <v>CA01</v>
          </cell>
          <cell r="U847">
            <v>-12479.03</v>
          </cell>
          <cell r="V847" t="str">
            <v>LDB</v>
          </cell>
          <cell r="W847">
            <v>0</v>
          </cell>
          <cell r="Y847">
            <v>0</v>
          </cell>
          <cell r="Z847">
            <v>0</v>
          </cell>
          <cell r="AA847" t="str">
            <v>BCH</v>
          </cell>
          <cell r="AB847" t="str">
            <v>0017</v>
          </cell>
          <cell r="AC847" t="str">
            <v>WKS</v>
          </cell>
          <cell r="AE847" t="str">
            <v>JV#</v>
          </cell>
          <cell r="AF847" t="str">
            <v>1232</v>
          </cell>
          <cell r="AG847" t="str">
            <v>FRN</v>
          </cell>
          <cell r="AH847" t="str">
            <v>6334</v>
          </cell>
          <cell r="AI847" t="str">
            <v>RP#</v>
          </cell>
          <cell r="AJ847" t="str">
            <v>000</v>
          </cell>
          <cell r="AK847" t="str">
            <v>CTL</v>
          </cell>
          <cell r="AM847" t="str">
            <v>RF#</v>
          </cell>
          <cell r="AU847" t="str">
            <v>M&amp;S RETURNS</v>
          </cell>
          <cell r="AZ847" t="str">
            <v>FPL Fibernet</v>
          </cell>
        </row>
        <row r="848">
          <cell r="A848" t="str">
            <v>107100</v>
          </cell>
          <cell r="L848">
            <v>6338</v>
          </cell>
          <cell r="S848" t="str">
            <v>200212</v>
          </cell>
          <cell r="U848">
            <v>-6505.96</v>
          </cell>
        </row>
        <row r="849">
          <cell r="A849" t="str">
            <v>107100</v>
          </cell>
          <cell r="B849" t="str">
            <v>0314</v>
          </cell>
          <cell r="C849" t="str">
            <v>06300</v>
          </cell>
          <cell r="D849" t="str">
            <v>0FIBER</v>
          </cell>
          <cell r="E849" t="str">
            <v>314000</v>
          </cell>
          <cell r="F849" t="str">
            <v>0790</v>
          </cell>
          <cell r="G849" t="str">
            <v>65000</v>
          </cell>
          <cell r="H849" t="str">
            <v>A</v>
          </cell>
          <cell r="I849" t="str">
            <v>00000041</v>
          </cell>
          <cell r="J849">
            <v>63</v>
          </cell>
          <cell r="K849">
            <v>314</v>
          </cell>
          <cell r="L849">
            <v>6343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 t="str">
            <v>0790</v>
          </cell>
          <cell r="R849" t="str">
            <v>65000</v>
          </cell>
          <cell r="S849" t="str">
            <v>200212</v>
          </cell>
          <cell r="T849" t="str">
            <v>CA01</v>
          </cell>
          <cell r="U849">
            <v>5321</v>
          </cell>
          <cell r="V849" t="str">
            <v>LDB</v>
          </cell>
          <cell r="W849">
            <v>0</v>
          </cell>
          <cell r="Y849">
            <v>0</v>
          </cell>
          <cell r="Z849">
            <v>0</v>
          </cell>
          <cell r="AA849" t="str">
            <v>BCH</v>
          </cell>
          <cell r="AB849" t="str">
            <v>0054</v>
          </cell>
          <cell r="AC849" t="str">
            <v>WKS</v>
          </cell>
          <cell r="AE849" t="str">
            <v>JV#</v>
          </cell>
          <cell r="AF849" t="str">
            <v>1232</v>
          </cell>
          <cell r="AG849" t="str">
            <v>FRN</v>
          </cell>
          <cell r="AH849" t="str">
            <v>6343</v>
          </cell>
          <cell r="AI849" t="str">
            <v>RP#</v>
          </cell>
          <cell r="AJ849" t="str">
            <v>000</v>
          </cell>
          <cell r="AK849" t="str">
            <v>CTL</v>
          </cell>
          <cell r="AM849" t="str">
            <v>RF#</v>
          </cell>
          <cell r="AU849" t="str">
            <v>ACCR DEC 02 CAP-FELIX EQU</v>
          </cell>
          <cell r="AZ849" t="str">
            <v>FPL Fibernet</v>
          </cell>
        </row>
        <row r="850">
          <cell r="A850" t="str">
            <v>107100</v>
          </cell>
          <cell r="B850" t="str">
            <v>0385</v>
          </cell>
          <cell r="C850" t="str">
            <v>06300</v>
          </cell>
          <cell r="D850" t="str">
            <v>0FIBER</v>
          </cell>
          <cell r="E850" t="str">
            <v>385000</v>
          </cell>
          <cell r="F850" t="str">
            <v>0790</v>
          </cell>
          <cell r="G850" t="str">
            <v>65000</v>
          </cell>
          <cell r="H850" t="str">
            <v>A</v>
          </cell>
          <cell r="I850" t="str">
            <v>00000041</v>
          </cell>
          <cell r="J850">
            <v>63</v>
          </cell>
          <cell r="K850">
            <v>385</v>
          </cell>
          <cell r="L850">
            <v>6343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 t="str">
            <v>0790</v>
          </cell>
          <cell r="R850" t="str">
            <v>65000</v>
          </cell>
          <cell r="S850" t="str">
            <v>200212</v>
          </cell>
          <cell r="T850" t="str">
            <v>CA01</v>
          </cell>
          <cell r="U850">
            <v>54850</v>
          </cell>
          <cell r="V850" t="str">
            <v>LDB</v>
          </cell>
          <cell r="W850">
            <v>0</v>
          </cell>
          <cell r="Y850">
            <v>0</v>
          </cell>
          <cell r="Z850">
            <v>0</v>
          </cell>
          <cell r="AA850" t="str">
            <v>BCH</v>
          </cell>
          <cell r="AB850" t="str">
            <v>0044</v>
          </cell>
          <cell r="AC850" t="str">
            <v>WKS</v>
          </cell>
          <cell r="AE850" t="str">
            <v>JV#</v>
          </cell>
          <cell r="AF850" t="str">
            <v>1232</v>
          </cell>
          <cell r="AG850" t="str">
            <v>FRN</v>
          </cell>
          <cell r="AH850" t="str">
            <v>6343</v>
          </cell>
          <cell r="AI850" t="str">
            <v>RP#</v>
          </cell>
          <cell r="AJ850" t="str">
            <v>000</v>
          </cell>
          <cell r="AK850" t="str">
            <v>CTL</v>
          </cell>
          <cell r="AM850" t="str">
            <v>RF#</v>
          </cell>
          <cell r="AU850" t="str">
            <v>ACCRUAL OF DEC 02 CAPITAL</v>
          </cell>
          <cell r="AZ850" t="str">
            <v>FPL Fibernet</v>
          </cell>
        </row>
        <row r="851">
          <cell r="A851" t="str">
            <v>107100</v>
          </cell>
          <cell r="B851" t="str">
            <v>0312</v>
          </cell>
          <cell r="C851" t="str">
            <v>06300</v>
          </cell>
          <cell r="D851" t="str">
            <v>0ELECT</v>
          </cell>
          <cell r="E851" t="str">
            <v>312000</v>
          </cell>
          <cell r="F851" t="str">
            <v>0662</v>
          </cell>
          <cell r="G851" t="str">
            <v>51450</v>
          </cell>
          <cell r="H851" t="str">
            <v>A</v>
          </cell>
          <cell r="I851" t="str">
            <v>00000041</v>
          </cell>
          <cell r="J851">
            <v>65</v>
          </cell>
          <cell r="K851">
            <v>312</v>
          </cell>
          <cell r="L851">
            <v>6344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 t="str">
            <v>0662</v>
          </cell>
          <cell r="R851" t="str">
            <v>51450</v>
          </cell>
          <cell r="S851" t="str">
            <v>200212</v>
          </cell>
          <cell r="T851" t="str">
            <v>SA01</v>
          </cell>
          <cell r="U851">
            <v>96.75</v>
          </cell>
          <cell r="W851">
            <v>0</v>
          </cell>
          <cell r="Y851">
            <v>0</v>
          </cell>
          <cell r="Z851">
            <v>1</v>
          </cell>
          <cell r="AA851" t="str">
            <v>BCH</v>
          </cell>
          <cell r="AB851" t="str">
            <v>450002354</v>
          </cell>
          <cell r="AC851" t="str">
            <v>PO#</v>
          </cell>
          <cell r="AD851" t="str">
            <v>4500005203</v>
          </cell>
          <cell r="AE851" t="str">
            <v>S/R</v>
          </cell>
          <cell r="AF851" t="str">
            <v>NET</v>
          </cell>
          <cell r="AI851" t="str">
            <v>PYN</v>
          </cell>
          <cell r="AJ851" t="str">
            <v>NORTEL NETWORKS USA INC</v>
          </cell>
          <cell r="AK851" t="str">
            <v>VND</v>
          </cell>
          <cell r="AL851" t="str">
            <v>770427791</v>
          </cell>
          <cell r="AM851" t="str">
            <v>FAC</v>
          </cell>
          <cell r="AN851" t="str">
            <v>000</v>
          </cell>
          <cell r="AQ851" t="str">
            <v>NVD</v>
          </cell>
          <cell r="AR851" t="str">
            <v>2002-12-</v>
          </cell>
          <cell r="AU851" t="str">
            <v>INVOICE# 40184105   NORTEL NETWORKS USA 5000003629</v>
          </cell>
          <cell r="AV851" t="str">
            <v>WF-BATCH</v>
          </cell>
          <cell r="AW851" t="str">
            <v>000</v>
          </cell>
          <cell r="AX851" t="str">
            <v>00</v>
          </cell>
          <cell r="AY851" t="str">
            <v>0</v>
          </cell>
          <cell r="AZ851" t="str">
            <v>FPL Fibernet</v>
          </cell>
        </row>
        <row r="852">
          <cell r="A852" t="str">
            <v>107100</v>
          </cell>
          <cell r="B852" t="str">
            <v>0312</v>
          </cell>
          <cell r="C852" t="str">
            <v>06300</v>
          </cell>
          <cell r="D852" t="str">
            <v>0ELECT</v>
          </cell>
          <cell r="E852" t="str">
            <v>312000</v>
          </cell>
          <cell r="F852" t="str">
            <v>0676</v>
          </cell>
          <cell r="G852" t="str">
            <v>12450</v>
          </cell>
          <cell r="H852" t="str">
            <v>A</v>
          </cell>
          <cell r="I852" t="str">
            <v>00000041</v>
          </cell>
          <cell r="J852">
            <v>65</v>
          </cell>
          <cell r="K852">
            <v>312</v>
          </cell>
          <cell r="L852">
            <v>6344</v>
          </cell>
          <cell r="M852">
            <v>398</v>
          </cell>
          <cell r="N852">
            <v>0</v>
          </cell>
          <cell r="O852">
            <v>1</v>
          </cell>
          <cell r="P852">
            <v>398.00099999999998</v>
          </cell>
          <cell r="Q852" t="str">
            <v>0676</v>
          </cell>
          <cell r="R852" t="str">
            <v>12450</v>
          </cell>
          <cell r="S852" t="str">
            <v>200212</v>
          </cell>
          <cell r="T852" t="str">
            <v>SA01</v>
          </cell>
          <cell r="U852">
            <v>-4446.7</v>
          </cell>
          <cell r="V852" t="str">
            <v>LDB</v>
          </cell>
          <cell r="W852">
            <v>0</v>
          </cell>
          <cell r="Y852">
            <v>0</v>
          </cell>
          <cell r="Z852">
            <v>-2</v>
          </cell>
          <cell r="AA852" t="str">
            <v>MS#</v>
          </cell>
          <cell r="AB852" t="str">
            <v xml:space="preserve">   998014621</v>
          </cell>
          <cell r="AC852" t="str">
            <v>BCH</v>
          </cell>
          <cell r="AD852" t="str">
            <v>016808</v>
          </cell>
          <cell r="AE852" t="str">
            <v>TML</v>
          </cell>
          <cell r="AF852" t="str">
            <v>12010</v>
          </cell>
          <cell r="AG852" t="str">
            <v>SRL</v>
          </cell>
          <cell r="AH852" t="str">
            <v>0368</v>
          </cell>
          <cell r="AI852" t="str">
            <v>DLV</v>
          </cell>
          <cell r="AJ852" t="str">
            <v>000</v>
          </cell>
          <cell r="AK852" t="str">
            <v>REL</v>
          </cell>
          <cell r="AL852" t="str">
            <v>000</v>
          </cell>
          <cell r="AM852" t="str">
            <v>LN#</v>
          </cell>
          <cell r="AO852" t="str">
            <v>UOI</v>
          </cell>
          <cell r="AP852" t="str">
            <v>EA</v>
          </cell>
          <cell r="AU852" t="str">
            <v>0</v>
          </cell>
          <cell r="AW852" t="str">
            <v>000</v>
          </cell>
          <cell r="AX852" t="str">
            <v>00</v>
          </cell>
          <cell r="AY852" t="str">
            <v>0</v>
          </cell>
          <cell r="AZ852" t="str">
            <v>FPL Fibernet</v>
          </cell>
        </row>
        <row r="853">
          <cell r="A853" t="str">
            <v>107100</v>
          </cell>
          <cell r="B853" t="str">
            <v>0312</v>
          </cell>
          <cell r="C853" t="str">
            <v>06300</v>
          </cell>
          <cell r="D853" t="str">
            <v>0ELECT</v>
          </cell>
          <cell r="E853" t="str">
            <v>312000</v>
          </cell>
          <cell r="F853" t="str">
            <v>0676</v>
          </cell>
          <cell r="G853" t="str">
            <v>12450</v>
          </cell>
          <cell r="H853" t="str">
            <v>A</v>
          </cell>
          <cell r="I853" t="str">
            <v>00000041</v>
          </cell>
          <cell r="J853">
            <v>65</v>
          </cell>
          <cell r="K853">
            <v>312</v>
          </cell>
          <cell r="L853">
            <v>6344</v>
          </cell>
          <cell r="M853">
            <v>398</v>
          </cell>
          <cell r="N853">
            <v>0</v>
          </cell>
          <cell r="O853">
            <v>1</v>
          </cell>
          <cell r="P853">
            <v>398.00099999999998</v>
          </cell>
          <cell r="Q853" t="str">
            <v>0676</v>
          </cell>
          <cell r="R853" t="str">
            <v>12450</v>
          </cell>
          <cell r="S853" t="str">
            <v>200212</v>
          </cell>
          <cell r="T853" t="str">
            <v>SA01</v>
          </cell>
          <cell r="U853">
            <v>-8568.4599999999991</v>
          </cell>
          <cell r="V853" t="str">
            <v>LDB</v>
          </cell>
          <cell r="W853">
            <v>0</v>
          </cell>
          <cell r="Y853">
            <v>0</v>
          </cell>
          <cell r="Z853">
            <v>-2</v>
          </cell>
          <cell r="AA853" t="str">
            <v>MS#</v>
          </cell>
          <cell r="AB853" t="str">
            <v xml:space="preserve">   998014628</v>
          </cell>
          <cell r="AC853" t="str">
            <v>BCH</v>
          </cell>
          <cell r="AD853" t="str">
            <v>016808</v>
          </cell>
          <cell r="AE853" t="str">
            <v>TML</v>
          </cell>
          <cell r="AF853" t="str">
            <v>12010</v>
          </cell>
          <cell r="AG853" t="str">
            <v>SRL</v>
          </cell>
          <cell r="AH853" t="str">
            <v>0368</v>
          </cell>
          <cell r="AI853" t="str">
            <v>DLV</v>
          </cell>
          <cell r="AJ853" t="str">
            <v>000</v>
          </cell>
          <cell r="AK853" t="str">
            <v>REL</v>
          </cell>
          <cell r="AL853" t="str">
            <v>000</v>
          </cell>
          <cell r="AM853" t="str">
            <v>LN#</v>
          </cell>
          <cell r="AO853" t="str">
            <v>UOI</v>
          </cell>
          <cell r="AP853" t="str">
            <v>EA</v>
          </cell>
          <cell r="AU853" t="str">
            <v>0</v>
          </cell>
          <cell r="AW853" t="str">
            <v>000</v>
          </cell>
          <cell r="AX853" t="str">
            <v>00</v>
          </cell>
          <cell r="AY853" t="str">
            <v>0</v>
          </cell>
          <cell r="AZ853" t="str">
            <v>FPL Fibernet</v>
          </cell>
        </row>
        <row r="854">
          <cell r="A854" t="str">
            <v>107100</v>
          </cell>
          <cell r="B854" t="str">
            <v>0312</v>
          </cell>
          <cell r="C854" t="str">
            <v>06300</v>
          </cell>
          <cell r="D854" t="str">
            <v>0ELECT</v>
          </cell>
          <cell r="E854" t="str">
            <v>312000</v>
          </cell>
          <cell r="F854" t="str">
            <v>0676</v>
          </cell>
          <cell r="G854" t="str">
            <v>12450</v>
          </cell>
          <cell r="H854" t="str">
            <v>A</v>
          </cell>
          <cell r="I854" t="str">
            <v>00000041</v>
          </cell>
          <cell r="J854">
            <v>65</v>
          </cell>
          <cell r="K854">
            <v>312</v>
          </cell>
          <cell r="L854">
            <v>6344</v>
          </cell>
          <cell r="M854">
            <v>398</v>
          </cell>
          <cell r="N854">
            <v>0</v>
          </cell>
          <cell r="O854">
            <v>1</v>
          </cell>
          <cell r="P854">
            <v>398.00099999999998</v>
          </cell>
          <cell r="Q854" t="str">
            <v>0676</v>
          </cell>
          <cell r="R854" t="str">
            <v>12450</v>
          </cell>
          <cell r="S854" t="str">
            <v>200212</v>
          </cell>
          <cell r="T854" t="str">
            <v>SA01</v>
          </cell>
          <cell r="U854">
            <v>-8568.4599999999991</v>
          </cell>
          <cell r="V854" t="str">
            <v>LDB</v>
          </cell>
          <cell r="W854">
            <v>0</v>
          </cell>
          <cell r="Y854">
            <v>0</v>
          </cell>
          <cell r="Z854">
            <v>-2</v>
          </cell>
          <cell r="AA854" t="str">
            <v>MS#</v>
          </cell>
          <cell r="AB854" t="str">
            <v xml:space="preserve">   998014628</v>
          </cell>
          <cell r="AC854" t="str">
            <v>BCH</v>
          </cell>
          <cell r="AD854" t="str">
            <v>016819</v>
          </cell>
          <cell r="AE854" t="str">
            <v>TML</v>
          </cell>
          <cell r="AF854" t="str">
            <v>12010</v>
          </cell>
          <cell r="AG854" t="str">
            <v>SRL</v>
          </cell>
          <cell r="AH854" t="str">
            <v>0368</v>
          </cell>
          <cell r="AI854" t="str">
            <v>DLV</v>
          </cell>
          <cell r="AJ854" t="str">
            <v>000</v>
          </cell>
          <cell r="AK854" t="str">
            <v>REL</v>
          </cell>
          <cell r="AL854" t="str">
            <v>000</v>
          </cell>
          <cell r="AM854" t="str">
            <v>LN#</v>
          </cell>
          <cell r="AO854" t="str">
            <v>UOI</v>
          </cell>
          <cell r="AP854" t="str">
            <v>EA</v>
          </cell>
          <cell r="AU854" t="str">
            <v>0</v>
          </cell>
          <cell r="AW854" t="str">
            <v>000</v>
          </cell>
          <cell r="AX854" t="str">
            <v>00</v>
          </cell>
          <cell r="AY854" t="str">
            <v>0</v>
          </cell>
          <cell r="AZ854" t="str">
            <v>FPL Fibernet</v>
          </cell>
        </row>
        <row r="855">
          <cell r="A855" t="str">
            <v>107100</v>
          </cell>
          <cell r="B855" t="str">
            <v>0312</v>
          </cell>
          <cell r="C855" t="str">
            <v>06300</v>
          </cell>
          <cell r="D855" t="str">
            <v>0FIBER</v>
          </cell>
          <cell r="E855" t="str">
            <v>312000</v>
          </cell>
          <cell r="F855" t="str">
            <v>0790</v>
          </cell>
          <cell r="G855" t="str">
            <v>65000</v>
          </cell>
          <cell r="H855" t="str">
            <v>A</v>
          </cell>
          <cell r="I855" t="str">
            <v>00000041</v>
          </cell>
          <cell r="J855">
            <v>9</v>
          </cell>
          <cell r="K855">
            <v>312</v>
          </cell>
          <cell r="L855">
            <v>6344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 t="str">
            <v>0790</v>
          </cell>
          <cell r="R855" t="str">
            <v>65000</v>
          </cell>
          <cell r="S855" t="str">
            <v>200212</v>
          </cell>
          <cell r="T855" t="str">
            <v>CA01</v>
          </cell>
          <cell r="U855">
            <v>-10882.7</v>
          </cell>
          <cell r="V855" t="str">
            <v>LDB</v>
          </cell>
          <cell r="W855">
            <v>0</v>
          </cell>
          <cell r="Y855">
            <v>0</v>
          </cell>
          <cell r="Z855">
            <v>0</v>
          </cell>
          <cell r="AA855" t="str">
            <v>BCH</v>
          </cell>
          <cell r="AB855" t="str">
            <v>0023</v>
          </cell>
          <cell r="AC855" t="str">
            <v>WKS</v>
          </cell>
          <cell r="AE855" t="str">
            <v>JV#</v>
          </cell>
          <cell r="AF855" t="str">
            <v>1232</v>
          </cell>
          <cell r="AG855" t="str">
            <v>FRN</v>
          </cell>
          <cell r="AH855" t="str">
            <v>6344</v>
          </cell>
          <cell r="AI855" t="str">
            <v>RP#</v>
          </cell>
          <cell r="AJ855" t="str">
            <v>000</v>
          </cell>
          <cell r="AK855" t="str">
            <v>CTL</v>
          </cell>
          <cell r="AM855" t="str">
            <v>RF#</v>
          </cell>
          <cell r="AU855" t="str">
            <v>TO PLACE IN SERVICE</v>
          </cell>
          <cell r="AZ855" t="str">
            <v>FPL Fibernet</v>
          </cell>
        </row>
        <row r="856">
          <cell r="A856" t="str">
            <v>107100</v>
          </cell>
          <cell r="B856" t="str">
            <v>0312</v>
          </cell>
          <cell r="C856" t="str">
            <v>06300</v>
          </cell>
          <cell r="D856" t="str">
            <v>0FIBER</v>
          </cell>
          <cell r="E856" t="str">
            <v>312000</v>
          </cell>
          <cell r="F856" t="str">
            <v>0790</v>
          </cell>
          <cell r="G856" t="str">
            <v>65000</v>
          </cell>
          <cell r="H856" t="str">
            <v>A</v>
          </cell>
          <cell r="I856" t="str">
            <v>00000041</v>
          </cell>
          <cell r="J856">
            <v>63</v>
          </cell>
          <cell r="K856">
            <v>312</v>
          </cell>
          <cell r="L856">
            <v>6344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 t="str">
            <v>0790</v>
          </cell>
          <cell r="R856" t="str">
            <v>65000</v>
          </cell>
          <cell r="S856" t="str">
            <v>200212</v>
          </cell>
          <cell r="T856" t="str">
            <v>CA01</v>
          </cell>
          <cell r="U856">
            <v>-102368</v>
          </cell>
          <cell r="V856" t="str">
            <v>LDB</v>
          </cell>
          <cell r="W856">
            <v>0</v>
          </cell>
          <cell r="Y856">
            <v>0</v>
          </cell>
          <cell r="Z856">
            <v>0</v>
          </cell>
          <cell r="AA856" t="str">
            <v>BCH</v>
          </cell>
          <cell r="AB856" t="str">
            <v>0003</v>
          </cell>
          <cell r="AC856" t="str">
            <v>WKS</v>
          </cell>
          <cell r="AE856" t="str">
            <v>JV#</v>
          </cell>
          <cell r="AF856" t="str">
            <v>1232</v>
          </cell>
          <cell r="AG856" t="str">
            <v>FRN</v>
          </cell>
          <cell r="AH856" t="str">
            <v>6344</v>
          </cell>
          <cell r="AI856" t="str">
            <v>RP#</v>
          </cell>
          <cell r="AJ856" t="str">
            <v>000</v>
          </cell>
          <cell r="AK856" t="str">
            <v>CTL</v>
          </cell>
          <cell r="AM856" t="str">
            <v>RF#</v>
          </cell>
          <cell r="AU856" t="str">
            <v>AC-REV ACCRUAL OF OCT 02 CAPITA</v>
          </cell>
          <cell r="AZ856" t="str">
            <v>FPL Fibernet</v>
          </cell>
        </row>
        <row r="857">
          <cell r="A857" t="str">
            <v>107100</v>
          </cell>
          <cell r="B857" t="str">
            <v>0312</v>
          </cell>
          <cell r="C857" t="str">
            <v>06300</v>
          </cell>
          <cell r="D857" t="str">
            <v>0FIBER</v>
          </cell>
          <cell r="E857" t="str">
            <v>312000</v>
          </cell>
          <cell r="F857" t="str">
            <v>0662</v>
          </cell>
          <cell r="G857" t="str">
            <v>51450</v>
          </cell>
          <cell r="H857" t="str">
            <v>A</v>
          </cell>
          <cell r="I857" t="str">
            <v>00000041</v>
          </cell>
          <cell r="J857">
            <v>60</v>
          </cell>
          <cell r="K857">
            <v>312</v>
          </cell>
          <cell r="L857">
            <v>6346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0662</v>
          </cell>
          <cell r="R857" t="str">
            <v>51450</v>
          </cell>
          <cell r="S857" t="str">
            <v>200212</v>
          </cell>
          <cell r="T857" t="str">
            <v>SA01</v>
          </cell>
          <cell r="U857">
            <v>1325.5</v>
          </cell>
          <cell r="W857">
            <v>0</v>
          </cell>
          <cell r="Y857">
            <v>0</v>
          </cell>
          <cell r="Z857">
            <v>1</v>
          </cell>
          <cell r="AA857" t="str">
            <v>BCH</v>
          </cell>
          <cell r="AB857" t="str">
            <v>450002353</v>
          </cell>
          <cell r="AC857" t="str">
            <v>PO#</v>
          </cell>
          <cell r="AD857" t="str">
            <v>4500068770</v>
          </cell>
          <cell r="AE857" t="str">
            <v>S/R</v>
          </cell>
          <cell r="AF857" t="str">
            <v>337</v>
          </cell>
          <cell r="AI857" t="str">
            <v>PYN</v>
          </cell>
          <cell r="AJ857" t="str">
            <v>MASTEC NORTH AMERICA INC</v>
          </cell>
          <cell r="AK857" t="str">
            <v>VND</v>
          </cell>
          <cell r="AL857" t="str">
            <v>650829357</v>
          </cell>
          <cell r="AM857" t="str">
            <v>FAC</v>
          </cell>
          <cell r="AN857" t="str">
            <v>000</v>
          </cell>
          <cell r="AQ857" t="str">
            <v>NVD</v>
          </cell>
          <cell r="AR857" t="str">
            <v>2002-12-</v>
          </cell>
          <cell r="AU857" t="str">
            <v>INVOICE# 802FF04002-MASTEC NORTH AMERICA5000003600</v>
          </cell>
          <cell r="AV857" t="str">
            <v>WF-BATCH</v>
          </cell>
          <cell r="AW857" t="str">
            <v>000</v>
          </cell>
          <cell r="AX857" t="str">
            <v>00</v>
          </cell>
          <cell r="AY857" t="str">
            <v>0</v>
          </cell>
          <cell r="AZ857" t="str">
            <v>FPL Fibernet</v>
          </cell>
        </row>
        <row r="858">
          <cell r="A858" t="str">
            <v>107100</v>
          </cell>
          <cell r="B858" t="str">
            <v>0312</v>
          </cell>
          <cell r="C858" t="str">
            <v>06300</v>
          </cell>
          <cell r="D858" t="str">
            <v>0FIBER</v>
          </cell>
          <cell r="E858" t="str">
            <v>312000</v>
          </cell>
          <cell r="F858" t="str">
            <v>0662</v>
          </cell>
          <cell r="G858" t="str">
            <v>51450</v>
          </cell>
          <cell r="H858" t="str">
            <v>A</v>
          </cell>
          <cell r="I858" t="str">
            <v>00000041</v>
          </cell>
          <cell r="J858">
            <v>60</v>
          </cell>
          <cell r="K858">
            <v>312</v>
          </cell>
          <cell r="L858">
            <v>6346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 t="str">
            <v>0662</v>
          </cell>
          <cell r="R858" t="str">
            <v>51450</v>
          </cell>
          <cell r="S858" t="str">
            <v>200212</v>
          </cell>
          <cell r="T858" t="str">
            <v>SA01</v>
          </cell>
          <cell r="U858">
            <v>3266.5</v>
          </cell>
          <cell r="W858">
            <v>0</v>
          </cell>
          <cell r="Y858">
            <v>0</v>
          </cell>
          <cell r="Z858">
            <v>1</v>
          </cell>
          <cell r="AA858" t="str">
            <v>BCH</v>
          </cell>
          <cell r="AB858" t="str">
            <v>450002354</v>
          </cell>
          <cell r="AC858" t="str">
            <v>PO#</v>
          </cell>
          <cell r="AD858" t="str">
            <v>4500068770</v>
          </cell>
          <cell r="AE858" t="str">
            <v>S/R</v>
          </cell>
          <cell r="AF858" t="str">
            <v>337</v>
          </cell>
          <cell r="AI858" t="str">
            <v>PYN</v>
          </cell>
          <cell r="AJ858" t="str">
            <v>MASTEC NORTH AMERICA INC</v>
          </cell>
          <cell r="AK858" t="str">
            <v>VND</v>
          </cell>
          <cell r="AL858" t="str">
            <v>650829357</v>
          </cell>
          <cell r="AM858" t="str">
            <v>FAC</v>
          </cell>
          <cell r="AN858" t="str">
            <v>000</v>
          </cell>
          <cell r="AQ858" t="str">
            <v>NVD</v>
          </cell>
          <cell r="AR858" t="str">
            <v>2002-12-</v>
          </cell>
          <cell r="AU858" t="str">
            <v>INVOICE# 802FF04004RMASTEC NORTH AMERICA5000003651</v>
          </cell>
          <cell r="AV858" t="str">
            <v>WF-BATCH</v>
          </cell>
          <cell r="AW858" t="str">
            <v>000</v>
          </cell>
          <cell r="AX858" t="str">
            <v>00</v>
          </cell>
          <cell r="AY858" t="str">
            <v>0</v>
          </cell>
          <cell r="AZ858" t="str">
            <v>FPL Fibernet</v>
          </cell>
        </row>
        <row r="859">
          <cell r="A859" t="str">
            <v>107100</v>
          </cell>
          <cell r="B859" t="str">
            <v>0312</v>
          </cell>
          <cell r="C859" t="str">
            <v>06300</v>
          </cell>
          <cell r="D859" t="str">
            <v>0FIBER</v>
          </cell>
          <cell r="E859" t="str">
            <v>312000</v>
          </cell>
          <cell r="F859" t="str">
            <v>0662</v>
          </cell>
          <cell r="G859" t="str">
            <v>51450</v>
          </cell>
          <cell r="H859" t="str">
            <v>A</v>
          </cell>
          <cell r="I859" t="str">
            <v>00000041</v>
          </cell>
          <cell r="J859">
            <v>63</v>
          </cell>
          <cell r="K859">
            <v>312</v>
          </cell>
          <cell r="L859">
            <v>6346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 t="str">
            <v>0662</v>
          </cell>
          <cell r="R859" t="str">
            <v>51450</v>
          </cell>
          <cell r="S859" t="str">
            <v>200212</v>
          </cell>
          <cell r="T859" t="str">
            <v>SA01</v>
          </cell>
          <cell r="U859">
            <v>20668.5</v>
          </cell>
          <cell r="W859">
            <v>0</v>
          </cell>
          <cell r="Y859">
            <v>0</v>
          </cell>
          <cell r="Z859">
            <v>1</v>
          </cell>
          <cell r="AA859" t="str">
            <v>BCH</v>
          </cell>
          <cell r="AB859" t="str">
            <v>450002354</v>
          </cell>
          <cell r="AC859" t="str">
            <v>PO#</v>
          </cell>
          <cell r="AD859" t="str">
            <v>4500068770</v>
          </cell>
          <cell r="AE859" t="str">
            <v>S/R</v>
          </cell>
          <cell r="AF859" t="str">
            <v>337</v>
          </cell>
          <cell r="AI859" t="str">
            <v>PYN</v>
          </cell>
          <cell r="AJ859" t="str">
            <v>MASTEC NORTH AMERICA INC</v>
          </cell>
          <cell r="AK859" t="str">
            <v>VND</v>
          </cell>
          <cell r="AL859" t="str">
            <v>650829357</v>
          </cell>
          <cell r="AM859" t="str">
            <v>FAC</v>
          </cell>
          <cell r="AN859" t="str">
            <v>000</v>
          </cell>
          <cell r="AQ859" t="str">
            <v>NVD</v>
          </cell>
          <cell r="AR859" t="str">
            <v>2002-12-</v>
          </cell>
          <cell r="AU859" t="str">
            <v>INVOICE# 802FF04003RMASTEC NORTH AMERICA5000003649</v>
          </cell>
          <cell r="AV859" t="str">
            <v>WF-BATCH</v>
          </cell>
          <cell r="AW859" t="str">
            <v>000</v>
          </cell>
          <cell r="AX859" t="str">
            <v>00</v>
          </cell>
          <cell r="AY859" t="str">
            <v>0</v>
          </cell>
          <cell r="AZ859" t="str">
            <v>FPL Fibernet</v>
          </cell>
        </row>
        <row r="860">
          <cell r="A860" t="str">
            <v>107100</v>
          </cell>
          <cell r="B860" t="str">
            <v>0312</v>
          </cell>
          <cell r="C860" t="str">
            <v>06300</v>
          </cell>
          <cell r="D860" t="str">
            <v>0FIBER</v>
          </cell>
          <cell r="E860" t="str">
            <v>312000</v>
          </cell>
          <cell r="F860" t="str">
            <v>0790</v>
          </cell>
          <cell r="G860" t="str">
            <v>65000</v>
          </cell>
          <cell r="H860" t="str">
            <v>A</v>
          </cell>
          <cell r="I860" t="str">
            <v>00000041</v>
          </cell>
          <cell r="J860">
            <v>9</v>
          </cell>
          <cell r="K860">
            <v>312</v>
          </cell>
          <cell r="L860">
            <v>6346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 t="str">
            <v>0790</v>
          </cell>
          <cell r="R860" t="str">
            <v>65000</v>
          </cell>
          <cell r="S860" t="str">
            <v>200212</v>
          </cell>
          <cell r="T860" t="str">
            <v>CA01</v>
          </cell>
          <cell r="U860">
            <v>-10445.620000000001</v>
          </cell>
          <cell r="V860" t="str">
            <v>LDB</v>
          </cell>
          <cell r="W860">
            <v>0</v>
          </cell>
          <cell r="Y860">
            <v>0</v>
          </cell>
          <cell r="Z860">
            <v>0</v>
          </cell>
          <cell r="AA860" t="str">
            <v>BCH</v>
          </cell>
          <cell r="AB860" t="str">
            <v>0023</v>
          </cell>
          <cell r="AC860" t="str">
            <v>WKS</v>
          </cell>
          <cell r="AE860" t="str">
            <v>JV#</v>
          </cell>
          <cell r="AF860" t="str">
            <v>1232</v>
          </cell>
          <cell r="AG860" t="str">
            <v>FRN</v>
          </cell>
          <cell r="AH860" t="str">
            <v>6346</v>
          </cell>
          <cell r="AI860" t="str">
            <v>RP#</v>
          </cell>
          <cell r="AJ860" t="str">
            <v>000</v>
          </cell>
          <cell r="AK860" t="str">
            <v>CTL</v>
          </cell>
          <cell r="AM860" t="str">
            <v>RF#</v>
          </cell>
          <cell r="AU860" t="str">
            <v>TO PLACE IN SERVICE</v>
          </cell>
          <cell r="AZ860" t="str">
            <v>FPL Fibernet</v>
          </cell>
        </row>
        <row r="861">
          <cell r="A861" t="str">
            <v>107100</v>
          </cell>
          <cell r="B861" t="str">
            <v>0312</v>
          </cell>
          <cell r="C861" t="str">
            <v>06300</v>
          </cell>
          <cell r="D861" t="str">
            <v>0FIBER</v>
          </cell>
          <cell r="E861" t="str">
            <v>312000</v>
          </cell>
          <cell r="F861" t="str">
            <v>0790</v>
          </cell>
          <cell r="G861" t="str">
            <v>65000</v>
          </cell>
          <cell r="H861" t="str">
            <v>A</v>
          </cell>
          <cell r="I861" t="str">
            <v>00000041</v>
          </cell>
          <cell r="J861">
            <v>63</v>
          </cell>
          <cell r="K861">
            <v>312</v>
          </cell>
          <cell r="L861">
            <v>6346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 t="str">
            <v>0790</v>
          </cell>
          <cell r="R861" t="str">
            <v>65000</v>
          </cell>
          <cell r="S861" t="str">
            <v>200212</v>
          </cell>
          <cell r="T861" t="str">
            <v>CA01</v>
          </cell>
          <cell r="U861">
            <v>-86016</v>
          </cell>
          <cell r="V861" t="str">
            <v>LDB</v>
          </cell>
          <cell r="W861">
            <v>0</v>
          </cell>
          <cell r="Y861">
            <v>0</v>
          </cell>
          <cell r="Z861">
            <v>0</v>
          </cell>
          <cell r="AA861" t="str">
            <v>BCH</v>
          </cell>
          <cell r="AB861" t="str">
            <v>0003</v>
          </cell>
          <cell r="AC861" t="str">
            <v>WKS</v>
          </cell>
          <cell r="AE861" t="str">
            <v>JV#</v>
          </cell>
          <cell r="AF861" t="str">
            <v>1232</v>
          </cell>
          <cell r="AG861" t="str">
            <v>FRN</v>
          </cell>
          <cell r="AH861" t="str">
            <v>6346</v>
          </cell>
          <cell r="AI861" t="str">
            <v>RP#</v>
          </cell>
          <cell r="AJ861" t="str">
            <v>000</v>
          </cell>
          <cell r="AK861" t="str">
            <v>CTL</v>
          </cell>
          <cell r="AM861" t="str">
            <v>RF#</v>
          </cell>
          <cell r="AU861" t="str">
            <v>AC-REV ACCRUAL OF OCT 02 CAPITA</v>
          </cell>
          <cell r="AZ861" t="str">
            <v>FPL Fibernet</v>
          </cell>
        </row>
        <row r="862">
          <cell r="A862" t="str">
            <v>107100</v>
          </cell>
          <cell r="B862" t="str">
            <v>0314</v>
          </cell>
          <cell r="C862" t="str">
            <v>06300</v>
          </cell>
          <cell r="D862" t="str">
            <v>0FIBER</v>
          </cell>
          <cell r="E862" t="str">
            <v>314000</v>
          </cell>
          <cell r="F862" t="str">
            <v>0662</v>
          </cell>
          <cell r="G862" t="str">
            <v>51450</v>
          </cell>
          <cell r="H862" t="str">
            <v>A</v>
          </cell>
          <cell r="I862" t="str">
            <v>00000041</v>
          </cell>
          <cell r="J862">
            <v>63</v>
          </cell>
          <cell r="K862">
            <v>314</v>
          </cell>
          <cell r="L862">
            <v>6350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 t="str">
            <v>0662</v>
          </cell>
          <cell r="R862" t="str">
            <v>51450</v>
          </cell>
          <cell r="S862" t="str">
            <v>200212</v>
          </cell>
          <cell r="T862" t="str">
            <v>SA01</v>
          </cell>
          <cell r="U862">
            <v>397.75</v>
          </cell>
          <cell r="W862">
            <v>0</v>
          </cell>
          <cell r="Y862">
            <v>0</v>
          </cell>
          <cell r="Z862">
            <v>1</v>
          </cell>
          <cell r="AA862" t="str">
            <v>BCH</v>
          </cell>
          <cell r="AB862" t="str">
            <v>450002350</v>
          </cell>
          <cell r="AC862" t="str">
            <v>PO#</v>
          </cell>
          <cell r="AD862" t="str">
            <v>4500030221</v>
          </cell>
          <cell r="AE862" t="str">
            <v>S/R</v>
          </cell>
          <cell r="AF862" t="str">
            <v>NET</v>
          </cell>
          <cell r="AI862" t="str">
            <v>PYN</v>
          </cell>
          <cell r="AJ862" t="str">
            <v>W D COMMUNICATIONS INC</v>
          </cell>
          <cell r="AK862" t="str">
            <v>VND</v>
          </cell>
          <cell r="AL862" t="str">
            <v>591953252</v>
          </cell>
          <cell r="AM862" t="str">
            <v>FAC</v>
          </cell>
          <cell r="AN862" t="str">
            <v>000</v>
          </cell>
          <cell r="AQ862" t="str">
            <v>NVD</v>
          </cell>
          <cell r="AR862" t="str">
            <v>2002-12-</v>
          </cell>
          <cell r="AU862" t="str">
            <v>INVOICE# 26555      W D COMMUNICATIONS I5000003544</v>
          </cell>
          <cell r="AV862" t="str">
            <v>WF-BATCH</v>
          </cell>
          <cell r="AW862" t="str">
            <v>000</v>
          </cell>
          <cell r="AX862" t="str">
            <v>00</v>
          </cell>
          <cell r="AY862" t="str">
            <v>0</v>
          </cell>
          <cell r="AZ862" t="str">
            <v>FPL Fibernet</v>
          </cell>
        </row>
        <row r="863">
          <cell r="A863" t="str">
            <v>107100</v>
          </cell>
          <cell r="B863" t="str">
            <v>0314</v>
          </cell>
          <cell r="C863" t="str">
            <v>06300</v>
          </cell>
          <cell r="D863" t="str">
            <v>0FIBER</v>
          </cell>
          <cell r="E863" t="str">
            <v>314000</v>
          </cell>
          <cell r="F863" t="str">
            <v>0662</v>
          </cell>
          <cell r="G863" t="str">
            <v>51450</v>
          </cell>
          <cell r="H863" t="str">
            <v>A</v>
          </cell>
          <cell r="I863" t="str">
            <v>00000041</v>
          </cell>
          <cell r="J863">
            <v>63</v>
          </cell>
          <cell r="K863">
            <v>314</v>
          </cell>
          <cell r="L863">
            <v>6350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 t="str">
            <v>0662</v>
          </cell>
          <cell r="R863" t="str">
            <v>51450</v>
          </cell>
          <cell r="S863" t="str">
            <v>200212</v>
          </cell>
          <cell r="T863" t="str">
            <v>SA01</v>
          </cell>
          <cell r="U863">
            <v>397.75</v>
          </cell>
          <cell r="W863">
            <v>0</v>
          </cell>
          <cell r="Y863">
            <v>0</v>
          </cell>
          <cell r="Z863">
            <v>1</v>
          </cell>
          <cell r="AA863" t="str">
            <v>BCH</v>
          </cell>
          <cell r="AB863" t="str">
            <v>450002350</v>
          </cell>
          <cell r="AC863" t="str">
            <v>PO#</v>
          </cell>
          <cell r="AD863" t="str">
            <v>4500030221</v>
          </cell>
          <cell r="AE863" t="str">
            <v>S/R</v>
          </cell>
          <cell r="AF863" t="str">
            <v>NET</v>
          </cell>
          <cell r="AI863" t="str">
            <v>PYN</v>
          </cell>
          <cell r="AJ863" t="str">
            <v>W D COMMUNICATIONS INC</v>
          </cell>
          <cell r="AK863" t="str">
            <v>VND</v>
          </cell>
          <cell r="AL863" t="str">
            <v>591953252</v>
          </cell>
          <cell r="AM863" t="str">
            <v>FAC</v>
          </cell>
          <cell r="AN863" t="str">
            <v>000</v>
          </cell>
          <cell r="AQ863" t="str">
            <v>NVD</v>
          </cell>
          <cell r="AR863" t="str">
            <v>2002-12-</v>
          </cell>
          <cell r="AU863" t="str">
            <v>INVOICE# 26605      W D COMMUNICATIONS I5000003545</v>
          </cell>
          <cell r="AV863" t="str">
            <v>WF-BATCH</v>
          </cell>
          <cell r="AW863" t="str">
            <v>000</v>
          </cell>
          <cell r="AX863" t="str">
            <v>00</v>
          </cell>
          <cell r="AY863" t="str">
            <v>0</v>
          </cell>
          <cell r="AZ863" t="str">
            <v>FPL Fibernet</v>
          </cell>
        </row>
        <row r="864">
          <cell r="A864" t="str">
            <v>107100</v>
          </cell>
          <cell r="B864" t="str">
            <v>0314</v>
          </cell>
          <cell r="C864" t="str">
            <v>06300</v>
          </cell>
          <cell r="D864" t="str">
            <v>0FIBER</v>
          </cell>
          <cell r="E864" t="str">
            <v>314000</v>
          </cell>
          <cell r="F864" t="str">
            <v>0662</v>
          </cell>
          <cell r="G864" t="str">
            <v>51450</v>
          </cell>
          <cell r="H864" t="str">
            <v>A</v>
          </cell>
          <cell r="I864" t="str">
            <v>00000041</v>
          </cell>
          <cell r="J864">
            <v>63</v>
          </cell>
          <cell r="K864">
            <v>314</v>
          </cell>
          <cell r="L864">
            <v>6350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 t="str">
            <v>0662</v>
          </cell>
          <cell r="R864" t="str">
            <v>51450</v>
          </cell>
          <cell r="S864" t="str">
            <v>200212</v>
          </cell>
          <cell r="T864" t="str">
            <v>SA01</v>
          </cell>
          <cell r="U864">
            <v>994.37</v>
          </cell>
          <cell r="W864">
            <v>0</v>
          </cell>
          <cell r="Y864">
            <v>0</v>
          </cell>
          <cell r="Z864">
            <v>1</v>
          </cell>
          <cell r="AA864" t="str">
            <v>BCH</v>
          </cell>
          <cell r="AB864" t="str">
            <v>450002350</v>
          </cell>
          <cell r="AC864" t="str">
            <v>PO#</v>
          </cell>
          <cell r="AD864" t="str">
            <v>4500030221</v>
          </cell>
          <cell r="AE864" t="str">
            <v>S/R</v>
          </cell>
          <cell r="AF864" t="str">
            <v>NET</v>
          </cell>
          <cell r="AI864" t="str">
            <v>PYN</v>
          </cell>
          <cell r="AJ864" t="str">
            <v>W D COMMUNICATIONS INC</v>
          </cell>
          <cell r="AK864" t="str">
            <v>VND</v>
          </cell>
          <cell r="AL864" t="str">
            <v>591953252</v>
          </cell>
          <cell r="AM864" t="str">
            <v>FAC</v>
          </cell>
          <cell r="AN864" t="str">
            <v>000</v>
          </cell>
          <cell r="AQ864" t="str">
            <v>NVD</v>
          </cell>
          <cell r="AR864" t="str">
            <v>2002-12-</v>
          </cell>
          <cell r="AU864" t="str">
            <v>INVOICE# 26652      W D COMMUNICATIONS I5000003585</v>
          </cell>
          <cell r="AV864" t="str">
            <v>WF-BATCH</v>
          </cell>
          <cell r="AW864" t="str">
            <v>000</v>
          </cell>
          <cell r="AX864" t="str">
            <v>00</v>
          </cell>
          <cell r="AY864" t="str">
            <v>0</v>
          </cell>
          <cell r="AZ864" t="str">
            <v>FPL Fibernet</v>
          </cell>
        </row>
        <row r="865">
          <cell r="A865" t="str">
            <v>107100</v>
          </cell>
          <cell r="B865" t="str">
            <v>0314</v>
          </cell>
          <cell r="C865" t="str">
            <v>06300</v>
          </cell>
          <cell r="D865" t="str">
            <v>0FIBER</v>
          </cell>
          <cell r="E865" t="str">
            <v>314000</v>
          </cell>
          <cell r="F865" t="str">
            <v>0662</v>
          </cell>
          <cell r="G865" t="str">
            <v>51450</v>
          </cell>
          <cell r="H865" t="str">
            <v>A</v>
          </cell>
          <cell r="I865" t="str">
            <v>00000041</v>
          </cell>
          <cell r="J865">
            <v>63</v>
          </cell>
          <cell r="K865">
            <v>314</v>
          </cell>
          <cell r="L865">
            <v>6350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 t="str">
            <v>0662</v>
          </cell>
          <cell r="R865" t="str">
            <v>51450</v>
          </cell>
          <cell r="S865" t="str">
            <v>200212</v>
          </cell>
          <cell r="T865" t="str">
            <v>SA01</v>
          </cell>
          <cell r="U865">
            <v>1519.25</v>
          </cell>
          <cell r="W865">
            <v>0</v>
          </cell>
          <cell r="Y865">
            <v>0</v>
          </cell>
          <cell r="Z865">
            <v>1</v>
          </cell>
          <cell r="AA865" t="str">
            <v>BCH</v>
          </cell>
          <cell r="AB865" t="str">
            <v>450002339</v>
          </cell>
          <cell r="AC865" t="str">
            <v>PO#</v>
          </cell>
          <cell r="AD865" t="str">
            <v>4500055518</v>
          </cell>
          <cell r="AE865" t="str">
            <v>S/R</v>
          </cell>
          <cell r="AF865" t="str">
            <v>337</v>
          </cell>
          <cell r="AI865" t="str">
            <v>PYN</v>
          </cell>
          <cell r="AJ865" t="str">
            <v>UNIVERSAL FIBER OPTICS IN</v>
          </cell>
          <cell r="AK865" t="str">
            <v>VND</v>
          </cell>
          <cell r="AL865" t="str">
            <v>593263668</v>
          </cell>
          <cell r="AM865" t="str">
            <v>FAC</v>
          </cell>
          <cell r="AN865" t="str">
            <v>000</v>
          </cell>
          <cell r="AQ865" t="str">
            <v>NVD</v>
          </cell>
          <cell r="AR865" t="str">
            <v>2002-12-</v>
          </cell>
          <cell r="AU865" t="str">
            <v>INVOICE# 4856       UNIVERSAL FIBER OPTI5000003463</v>
          </cell>
          <cell r="AV865" t="str">
            <v>WF-BATCH</v>
          </cell>
          <cell r="AW865" t="str">
            <v>000</v>
          </cell>
          <cell r="AX865" t="str">
            <v>00</v>
          </cell>
          <cell r="AY865" t="str">
            <v>0</v>
          </cell>
          <cell r="AZ865" t="str">
            <v>FPL Fibernet</v>
          </cell>
        </row>
        <row r="866">
          <cell r="A866" t="str">
            <v>107100</v>
          </cell>
          <cell r="B866" t="str">
            <v>0314</v>
          </cell>
          <cell r="C866" t="str">
            <v>06300</v>
          </cell>
          <cell r="D866" t="str">
            <v>0FIBER</v>
          </cell>
          <cell r="E866" t="str">
            <v>314000</v>
          </cell>
          <cell r="F866" t="str">
            <v>0662</v>
          </cell>
          <cell r="G866" t="str">
            <v>52450</v>
          </cell>
          <cell r="H866" t="str">
            <v>A</v>
          </cell>
          <cell r="I866" t="str">
            <v>00000041</v>
          </cell>
          <cell r="J866">
            <v>63</v>
          </cell>
          <cell r="K866">
            <v>314</v>
          </cell>
          <cell r="L866">
            <v>6350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 t="str">
            <v>0662</v>
          </cell>
          <cell r="R866" t="str">
            <v>52450</v>
          </cell>
          <cell r="S866" t="str">
            <v>200212</v>
          </cell>
          <cell r="T866" t="str">
            <v>SA01</v>
          </cell>
          <cell r="U866">
            <v>992.59</v>
          </cell>
          <cell r="W866">
            <v>0</v>
          </cell>
          <cell r="Y866">
            <v>0</v>
          </cell>
          <cell r="Z866">
            <v>0</v>
          </cell>
          <cell r="AA866" t="str">
            <v>BCH</v>
          </cell>
          <cell r="AB866" t="str">
            <v>450002343</v>
          </cell>
          <cell r="AC866" t="str">
            <v>PO#</v>
          </cell>
          <cell r="AE866" t="str">
            <v>S/R</v>
          </cell>
          <cell r="AI866" t="str">
            <v>PYN</v>
          </cell>
          <cell r="AJ866" t="str">
            <v>CSX TRANSPORTATION</v>
          </cell>
          <cell r="AK866" t="str">
            <v>VND</v>
          </cell>
          <cell r="AL866" t="str">
            <v>546000720</v>
          </cell>
          <cell r="AM866" t="str">
            <v>FAC</v>
          </cell>
          <cell r="AN866" t="str">
            <v>000</v>
          </cell>
          <cell r="AQ866" t="str">
            <v>NVD</v>
          </cell>
          <cell r="AR866" t="str">
            <v>2002-08-</v>
          </cell>
          <cell r="AU866" t="str">
            <v>INVOICE# 7043526    CSX TRANSPORTATION  1900003295</v>
          </cell>
          <cell r="AV866" t="str">
            <v>WF-BATCH</v>
          </cell>
          <cell r="AW866" t="str">
            <v>000</v>
          </cell>
          <cell r="AX866" t="str">
            <v>00</v>
          </cell>
          <cell r="AY866" t="str">
            <v>0</v>
          </cell>
          <cell r="AZ866" t="str">
            <v>FPL Fibernet</v>
          </cell>
        </row>
        <row r="867">
          <cell r="A867" t="str">
            <v>107100</v>
          </cell>
          <cell r="B867" t="str">
            <v>0314</v>
          </cell>
          <cell r="C867" t="str">
            <v>06300</v>
          </cell>
          <cell r="D867" t="str">
            <v>0FIBER</v>
          </cell>
          <cell r="E867" t="str">
            <v>314000</v>
          </cell>
          <cell r="F867" t="str">
            <v>0662</v>
          </cell>
          <cell r="G867" t="str">
            <v>52450</v>
          </cell>
          <cell r="H867" t="str">
            <v>A</v>
          </cell>
          <cell r="I867" t="str">
            <v>00000041</v>
          </cell>
          <cell r="J867">
            <v>63</v>
          </cell>
          <cell r="K867">
            <v>314</v>
          </cell>
          <cell r="L867">
            <v>6350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 t="str">
            <v>0662</v>
          </cell>
          <cell r="R867" t="str">
            <v>52450</v>
          </cell>
          <cell r="S867" t="str">
            <v>200212</v>
          </cell>
          <cell r="T867" t="str">
            <v>SA01</v>
          </cell>
          <cell r="U867">
            <v>4636.41</v>
          </cell>
          <cell r="W867">
            <v>0</v>
          </cell>
          <cell r="Y867">
            <v>0</v>
          </cell>
          <cell r="Z867">
            <v>0</v>
          </cell>
          <cell r="AA867" t="str">
            <v>BCH</v>
          </cell>
          <cell r="AB867" t="str">
            <v>450002350</v>
          </cell>
          <cell r="AC867" t="str">
            <v>PO#</v>
          </cell>
          <cell r="AE867" t="str">
            <v>S/R</v>
          </cell>
          <cell r="AI867" t="str">
            <v>PYN</v>
          </cell>
          <cell r="AJ867" t="str">
            <v>CSX TRANSPORTATION</v>
          </cell>
          <cell r="AK867" t="str">
            <v>VND</v>
          </cell>
          <cell r="AL867" t="str">
            <v>546000720</v>
          </cell>
          <cell r="AM867" t="str">
            <v>FAC</v>
          </cell>
          <cell r="AN867" t="str">
            <v>000</v>
          </cell>
          <cell r="AQ867" t="str">
            <v>NVD</v>
          </cell>
          <cell r="AR867" t="str">
            <v>2002-09-</v>
          </cell>
          <cell r="AU867" t="str">
            <v>INVOICE# 7044098    CSX TRANSPORTATION  1900003296</v>
          </cell>
          <cell r="AV867" t="str">
            <v>DXC0E68</v>
          </cell>
          <cell r="AW867" t="str">
            <v>000</v>
          </cell>
          <cell r="AX867" t="str">
            <v>00</v>
          </cell>
          <cell r="AY867" t="str">
            <v>0</v>
          </cell>
          <cell r="AZ867" t="str">
            <v>FPL Fibernet</v>
          </cell>
        </row>
        <row r="868">
          <cell r="A868" t="str">
            <v>107100</v>
          </cell>
          <cell r="B868" t="str">
            <v>0314</v>
          </cell>
          <cell r="C868" t="str">
            <v>06300</v>
          </cell>
          <cell r="D868" t="str">
            <v>0FIBER</v>
          </cell>
          <cell r="E868" t="str">
            <v>314000</v>
          </cell>
          <cell r="F868" t="str">
            <v>0790</v>
          </cell>
          <cell r="G868" t="str">
            <v>65000</v>
          </cell>
          <cell r="H868" t="str">
            <v>A</v>
          </cell>
          <cell r="I868" t="str">
            <v>00000041</v>
          </cell>
          <cell r="J868">
            <v>9</v>
          </cell>
          <cell r="K868">
            <v>314</v>
          </cell>
          <cell r="L868">
            <v>6350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 t="str">
            <v>0790</v>
          </cell>
          <cell r="R868" t="str">
            <v>65000</v>
          </cell>
          <cell r="S868" t="str">
            <v>200212</v>
          </cell>
          <cell r="T868" t="str">
            <v>CA01</v>
          </cell>
          <cell r="U868">
            <v>-274587.92</v>
          </cell>
          <cell r="V868" t="str">
            <v>LDB</v>
          </cell>
          <cell r="W868">
            <v>0</v>
          </cell>
          <cell r="Y868">
            <v>0</v>
          </cell>
          <cell r="Z868">
            <v>0</v>
          </cell>
          <cell r="AA868" t="str">
            <v>BCH</v>
          </cell>
          <cell r="AB868" t="str">
            <v>0023</v>
          </cell>
          <cell r="AC868" t="str">
            <v>WKS</v>
          </cell>
          <cell r="AE868" t="str">
            <v>JV#</v>
          </cell>
          <cell r="AF868" t="str">
            <v>1232</v>
          </cell>
          <cell r="AG868" t="str">
            <v>FRN</v>
          </cell>
          <cell r="AH868" t="str">
            <v>6350</v>
          </cell>
          <cell r="AI868" t="str">
            <v>RP#</v>
          </cell>
          <cell r="AJ868" t="str">
            <v>000</v>
          </cell>
          <cell r="AK868" t="str">
            <v>CTL</v>
          </cell>
          <cell r="AM868" t="str">
            <v>RF#</v>
          </cell>
          <cell r="AU868" t="str">
            <v>TO PLACE IN SERVICE</v>
          </cell>
          <cell r="AZ868" t="str">
            <v>FPL Fibernet</v>
          </cell>
        </row>
        <row r="869">
          <cell r="A869" t="str">
            <v>107100</v>
          </cell>
          <cell r="B869" t="str">
            <v>0314</v>
          </cell>
          <cell r="C869" t="str">
            <v>06300</v>
          </cell>
          <cell r="D869" t="str">
            <v>0FIBER</v>
          </cell>
          <cell r="E869" t="str">
            <v>314000</v>
          </cell>
          <cell r="F869" t="str">
            <v>0790</v>
          </cell>
          <cell r="G869" t="str">
            <v>65000</v>
          </cell>
          <cell r="H869" t="str">
            <v>A</v>
          </cell>
          <cell r="I869" t="str">
            <v>00000041</v>
          </cell>
          <cell r="J869">
            <v>63</v>
          </cell>
          <cell r="K869">
            <v>314</v>
          </cell>
          <cell r="L869">
            <v>6350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 t="str">
            <v>0790</v>
          </cell>
          <cell r="R869" t="str">
            <v>65000</v>
          </cell>
          <cell r="S869" t="str">
            <v>200212</v>
          </cell>
          <cell r="T869" t="str">
            <v>CA01</v>
          </cell>
          <cell r="U869">
            <v>218000</v>
          </cell>
          <cell r="V869" t="str">
            <v>LDB</v>
          </cell>
          <cell r="W869">
            <v>0</v>
          </cell>
          <cell r="Y869">
            <v>0</v>
          </cell>
          <cell r="Z869">
            <v>0</v>
          </cell>
          <cell r="AA869" t="str">
            <v>BCH</v>
          </cell>
          <cell r="AB869" t="str">
            <v>0015</v>
          </cell>
          <cell r="AC869" t="str">
            <v>WKS</v>
          </cell>
          <cell r="AE869" t="str">
            <v>JV#</v>
          </cell>
          <cell r="AF869" t="str">
            <v>1232</v>
          </cell>
          <cell r="AG869" t="str">
            <v>FRN</v>
          </cell>
          <cell r="AH869" t="str">
            <v>6350</v>
          </cell>
          <cell r="AI869" t="str">
            <v>RP#</v>
          </cell>
          <cell r="AJ869" t="str">
            <v>000</v>
          </cell>
          <cell r="AK869" t="str">
            <v>CTL</v>
          </cell>
          <cell r="AM869" t="str">
            <v>RF#</v>
          </cell>
          <cell r="AU869" t="str">
            <v>ACCRUAL OF DEC 02 CAPITAL</v>
          </cell>
          <cell r="AZ869" t="str">
            <v>FPL Fibernet</v>
          </cell>
        </row>
        <row r="870">
          <cell r="A870" t="str">
            <v>107100</v>
          </cell>
          <cell r="B870" t="str">
            <v>0314</v>
          </cell>
          <cell r="C870" t="str">
            <v>06300</v>
          </cell>
          <cell r="D870" t="str">
            <v>0FIBER</v>
          </cell>
          <cell r="E870" t="str">
            <v>314000</v>
          </cell>
          <cell r="F870" t="str">
            <v>0790</v>
          </cell>
          <cell r="G870" t="str">
            <v>65000</v>
          </cell>
          <cell r="H870" t="str">
            <v>A</v>
          </cell>
          <cell r="I870" t="str">
            <v>00000041</v>
          </cell>
          <cell r="J870">
            <v>63</v>
          </cell>
          <cell r="K870">
            <v>314</v>
          </cell>
          <cell r="L870">
            <v>6350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 t="str">
            <v>0790</v>
          </cell>
          <cell r="R870" t="str">
            <v>65000</v>
          </cell>
          <cell r="S870" t="str">
            <v>200212</v>
          </cell>
          <cell r="T870" t="str">
            <v>CA01</v>
          </cell>
          <cell r="U870">
            <v>238000</v>
          </cell>
          <cell r="V870" t="str">
            <v>LDB</v>
          </cell>
          <cell r="W870">
            <v>0</v>
          </cell>
          <cell r="Y870">
            <v>0</v>
          </cell>
          <cell r="Z870">
            <v>0</v>
          </cell>
          <cell r="AA870" t="str">
            <v>BCH</v>
          </cell>
          <cell r="AB870" t="str">
            <v>0024</v>
          </cell>
          <cell r="AC870" t="str">
            <v>WKS</v>
          </cell>
          <cell r="AE870" t="str">
            <v>JV#</v>
          </cell>
          <cell r="AF870" t="str">
            <v>1232</v>
          </cell>
          <cell r="AG870" t="str">
            <v>FRN</v>
          </cell>
          <cell r="AH870" t="str">
            <v>6350</v>
          </cell>
          <cell r="AI870" t="str">
            <v>RP#</v>
          </cell>
          <cell r="AJ870" t="str">
            <v>000</v>
          </cell>
          <cell r="AK870" t="str">
            <v>CTL</v>
          </cell>
          <cell r="AM870" t="str">
            <v>RF#</v>
          </cell>
          <cell r="AU870" t="str">
            <v>ACCR DEC 02 CAP-FELIX EQU</v>
          </cell>
          <cell r="AZ870" t="str">
            <v>FPL Fibernet</v>
          </cell>
        </row>
        <row r="871">
          <cell r="A871" t="str">
            <v>107100</v>
          </cell>
          <cell r="B871" t="str">
            <v>0314</v>
          </cell>
          <cell r="C871" t="str">
            <v>06300</v>
          </cell>
          <cell r="D871" t="str">
            <v>0FIBER</v>
          </cell>
          <cell r="E871" t="str">
            <v>314000</v>
          </cell>
          <cell r="F871" t="str">
            <v>0790</v>
          </cell>
          <cell r="G871" t="str">
            <v>65000</v>
          </cell>
          <cell r="H871" t="str">
            <v>A</v>
          </cell>
          <cell r="I871" t="str">
            <v>00000041</v>
          </cell>
          <cell r="J871">
            <v>63</v>
          </cell>
          <cell r="K871">
            <v>314</v>
          </cell>
          <cell r="L871">
            <v>6350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0790</v>
          </cell>
          <cell r="R871" t="str">
            <v>65000</v>
          </cell>
          <cell r="S871" t="str">
            <v>200212</v>
          </cell>
          <cell r="T871" t="str">
            <v>CA01</v>
          </cell>
          <cell r="U871">
            <v>-503440</v>
          </cell>
          <cell r="V871" t="str">
            <v>LDB</v>
          </cell>
          <cell r="W871">
            <v>0</v>
          </cell>
          <cell r="Y871">
            <v>0</v>
          </cell>
          <cell r="Z871">
            <v>0</v>
          </cell>
          <cell r="AA871" t="str">
            <v>BCH</v>
          </cell>
          <cell r="AB871" t="str">
            <v>0003</v>
          </cell>
          <cell r="AC871" t="str">
            <v>WKS</v>
          </cell>
          <cell r="AE871" t="str">
            <v>JV#</v>
          </cell>
          <cell r="AF871" t="str">
            <v>1232</v>
          </cell>
          <cell r="AG871" t="str">
            <v>FRN</v>
          </cell>
          <cell r="AH871" t="str">
            <v>6350</v>
          </cell>
          <cell r="AI871" t="str">
            <v>RP#</v>
          </cell>
          <cell r="AJ871" t="str">
            <v>000</v>
          </cell>
          <cell r="AK871" t="str">
            <v>CTL</v>
          </cell>
          <cell r="AM871" t="str">
            <v>RF#</v>
          </cell>
          <cell r="AU871" t="str">
            <v>AC-REV ACCRUAL OF OCT 02 CAPITA</v>
          </cell>
          <cell r="AZ871" t="str">
            <v>FPL Fibernet</v>
          </cell>
        </row>
        <row r="872">
          <cell r="A872" t="str">
            <v>107100</v>
          </cell>
          <cell r="B872" t="str">
            <v>0314</v>
          </cell>
          <cell r="C872" t="str">
            <v>06300</v>
          </cell>
          <cell r="D872" t="str">
            <v>0FIBER</v>
          </cell>
          <cell r="E872" t="str">
            <v>314000</v>
          </cell>
          <cell r="F872" t="str">
            <v>0901</v>
          </cell>
          <cell r="G872" t="str">
            <v>52450</v>
          </cell>
          <cell r="H872" t="str">
            <v>A</v>
          </cell>
          <cell r="I872" t="str">
            <v>00000041</v>
          </cell>
          <cell r="J872">
            <v>63</v>
          </cell>
          <cell r="K872">
            <v>314</v>
          </cell>
          <cell r="L872">
            <v>6350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 t="str">
            <v>0901</v>
          </cell>
          <cell r="R872" t="str">
            <v>52450</v>
          </cell>
          <cell r="S872" t="str">
            <v>200212</v>
          </cell>
          <cell r="T872" t="str">
            <v>SA01</v>
          </cell>
          <cell r="U872">
            <v>22.68</v>
          </cell>
          <cell r="W872">
            <v>0</v>
          </cell>
          <cell r="Y872">
            <v>0</v>
          </cell>
          <cell r="Z872">
            <v>0</v>
          </cell>
          <cell r="AA872" t="str">
            <v>BCH</v>
          </cell>
          <cell r="AB872" t="str">
            <v>450002338</v>
          </cell>
          <cell r="AC872" t="str">
            <v>PO#</v>
          </cell>
          <cell r="AE872" t="str">
            <v>S/R</v>
          </cell>
          <cell r="AI872" t="str">
            <v>PYN</v>
          </cell>
          <cell r="AJ872" t="str">
            <v>DELATTE L R</v>
          </cell>
          <cell r="AK872" t="str">
            <v>VND</v>
          </cell>
          <cell r="AL872" t="str">
            <v>437491989</v>
          </cell>
          <cell r="AM872" t="str">
            <v>FAC</v>
          </cell>
          <cell r="AN872" t="str">
            <v>000</v>
          </cell>
          <cell r="AQ872" t="str">
            <v>NVD</v>
          </cell>
          <cell r="AR872" t="str">
            <v>2002-11-</v>
          </cell>
          <cell r="AU872" t="str">
            <v>L DELATTE MEALS     DELATTE L R         1900003265</v>
          </cell>
          <cell r="AV872" t="str">
            <v>WF-BATCH</v>
          </cell>
          <cell r="AW872" t="str">
            <v>000</v>
          </cell>
          <cell r="AX872" t="str">
            <v>00</v>
          </cell>
          <cell r="AY872" t="str">
            <v>0</v>
          </cell>
          <cell r="AZ872" t="str">
            <v>FPL Fibernet</v>
          </cell>
        </row>
        <row r="873">
          <cell r="A873" t="str">
            <v>107100</v>
          </cell>
          <cell r="B873" t="str">
            <v>0314</v>
          </cell>
          <cell r="C873" t="str">
            <v>06300</v>
          </cell>
          <cell r="D873" t="str">
            <v>0FIBER</v>
          </cell>
          <cell r="E873" t="str">
            <v>314000</v>
          </cell>
          <cell r="F873" t="str">
            <v>0902</v>
          </cell>
          <cell r="G873" t="str">
            <v>52450</v>
          </cell>
          <cell r="H873" t="str">
            <v>A</v>
          </cell>
          <cell r="I873" t="str">
            <v>00000041</v>
          </cell>
          <cell r="J873">
            <v>63</v>
          </cell>
          <cell r="K873">
            <v>314</v>
          </cell>
          <cell r="L873">
            <v>6350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 t="str">
            <v>0902</v>
          </cell>
          <cell r="R873" t="str">
            <v>52450</v>
          </cell>
          <cell r="S873" t="str">
            <v>200212</v>
          </cell>
          <cell r="T873" t="str">
            <v>SA01</v>
          </cell>
          <cell r="U873">
            <v>51.79</v>
          </cell>
          <cell r="W873">
            <v>0</v>
          </cell>
          <cell r="Y873">
            <v>0</v>
          </cell>
          <cell r="Z873">
            <v>0</v>
          </cell>
          <cell r="AA873" t="str">
            <v>BCH</v>
          </cell>
          <cell r="AB873" t="str">
            <v>450002338</v>
          </cell>
          <cell r="AC873" t="str">
            <v>PO#</v>
          </cell>
          <cell r="AE873" t="str">
            <v>S/R</v>
          </cell>
          <cell r="AI873" t="str">
            <v>PYN</v>
          </cell>
          <cell r="AJ873" t="str">
            <v>DELATTE L R</v>
          </cell>
          <cell r="AK873" t="str">
            <v>VND</v>
          </cell>
          <cell r="AL873" t="str">
            <v>437491989</v>
          </cell>
          <cell r="AM873" t="str">
            <v>FAC</v>
          </cell>
          <cell r="AN873" t="str">
            <v>000</v>
          </cell>
          <cell r="AQ873" t="str">
            <v>NVD</v>
          </cell>
          <cell r="AR873" t="str">
            <v>2002-11-</v>
          </cell>
          <cell r="AU873" t="str">
            <v>L DELATTE HOTEL     DELATTE L R         1900003265</v>
          </cell>
          <cell r="AV873" t="str">
            <v>WF-BATCH</v>
          </cell>
          <cell r="AW873" t="str">
            <v>000</v>
          </cell>
          <cell r="AX873" t="str">
            <v>00</v>
          </cell>
          <cell r="AY873" t="str">
            <v>0</v>
          </cell>
          <cell r="AZ873" t="str">
            <v>FPL Fibernet</v>
          </cell>
        </row>
        <row r="874">
          <cell r="A874" t="str">
            <v>107100</v>
          </cell>
          <cell r="B874" t="str">
            <v>0314</v>
          </cell>
          <cell r="C874" t="str">
            <v>06300</v>
          </cell>
          <cell r="D874" t="str">
            <v>0FIBER</v>
          </cell>
          <cell r="E874" t="str">
            <v>314000</v>
          </cell>
          <cell r="F874" t="str">
            <v>0790</v>
          </cell>
          <cell r="G874" t="str">
            <v>65000</v>
          </cell>
          <cell r="H874" t="str">
            <v>A</v>
          </cell>
          <cell r="I874" t="str">
            <v>00000041</v>
          </cell>
          <cell r="J874">
            <v>9</v>
          </cell>
          <cell r="K874">
            <v>314</v>
          </cell>
          <cell r="L874">
            <v>6352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 t="str">
            <v>0790</v>
          </cell>
          <cell r="R874" t="str">
            <v>65000</v>
          </cell>
          <cell r="S874" t="str">
            <v>200212</v>
          </cell>
          <cell r="T874" t="str">
            <v>CA01</v>
          </cell>
          <cell r="U874">
            <v>-1527.9</v>
          </cell>
          <cell r="V874" t="str">
            <v>LDB</v>
          </cell>
          <cell r="W874">
            <v>0</v>
          </cell>
          <cell r="Y874">
            <v>0</v>
          </cell>
          <cell r="Z874">
            <v>0</v>
          </cell>
          <cell r="AA874" t="str">
            <v>BCH</v>
          </cell>
          <cell r="AB874" t="str">
            <v>0023</v>
          </cell>
          <cell r="AC874" t="str">
            <v>WKS</v>
          </cell>
          <cell r="AE874" t="str">
            <v>JV#</v>
          </cell>
          <cell r="AF874" t="str">
            <v>1232</v>
          </cell>
          <cell r="AG874" t="str">
            <v>FRN</v>
          </cell>
          <cell r="AH874" t="str">
            <v>6352</v>
          </cell>
          <cell r="AI874" t="str">
            <v>RP#</v>
          </cell>
          <cell r="AJ874" t="str">
            <v>000</v>
          </cell>
          <cell r="AK874" t="str">
            <v>CTL</v>
          </cell>
          <cell r="AM874" t="str">
            <v>RF#</v>
          </cell>
          <cell r="AU874" t="str">
            <v>TO PLACE IN SERVICE</v>
          </cell>
          <cell r="AZ874" t="str">
            <v>FPL Fibernet</v>
          </cell>
        </row>
        <row r="875">
          <cell r="A875" t="str">
            <v>107100</v>
          </cell>
          <cell r="B875" t="str">
            <v>0385</v>
          </cell>
          <cell r="C875" t="str">
            <v>06300</v>
          </cell>
          <cell r="D875" t="str">
            <v>0FIBER</v>
          </cell>
          <cell r="E875" t="str">
            <v>385000</v>
          </cell>
          <cell r="F875" t="str">
            <v>0625</v>
          </cell>
          <cell r="G875" t="str">
            <v>52450</v>
          </cell>
          <cell r="H875" t="str">
            <v>A</v>
          </cell>
          <cell r="I875" t="str">
            <v>00000041</v>
          </cell>
          <cell r="J875">
            <v>60</v>
          </cell>
          <cell r="K875">
            <v>385</v>
          </cell>
          <cell r="L875">
            <v>6352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 t="str">
            <v>0625</v>
          </cell>
          <cell r="R875" t="str">
            <v>52450</v>
          </cell>
          <cell r="S875" t="str">
            <v>200212</v>
          </cell>
          <cell r="T875" t="str">
            <v>SA01</v>
          </cell>
          <cell r="U875">
            <v>16.5</v>
          </cell>
          <cell r="W875">
            <v>0</v>
          </cell>
          <cell r="Y875">
            <v>0</v>
          </cell>
          <cell r="Z875">
            <v>0</v>
          </cell>
          <cell r="AA875" t="str">
            <v>BCH</v>
          </cell>
          <cell r="AB875" t="str">
            <v>450002343</v>
          </cell>
          <cell r="AC875" t="str">
            <v>PO#</v>
          </cell>
          <cell r="AE875" t="str">
            <v>S/R</v>
          </cell>
          <cell r="AI875" t="str">
            <v>PYN</v>
          </cell>
          <cell r="AJ875" t="str">
            <v>CAJIGAS R C</v>
          </cell>
          <cell r="AK875" t="str">
            <v>VND</v>
          </cell>
          <cell r="AL875" t="str">
            <v>264370702</v>
          </cell>
          <cell r="AM875" t="str">
            <v>FAC</v>
          </cell>
          <cell r="AN875" t="str">
            <v>000</v>
          </cell>
          <cell r="AQ875" t="str">
            <v>NVD</v>
          </cell>
          <cell r="AR875" t="str">
            <v>2002-11-</v>
          </cell>
          <cell r="AU875" t="str">
            <v>R CAJIGAS MISC      CAJIGAS R C         1900003290</v>
          </cell>
          <cell r="AV875" t="str">
            <v>WF-BATCH</v>
          </cell>
          <cell r="AW875" t="str">
            <v>000</v>
          </cell>
          <cell r="AX875" t="str">
            <v>00</v>
          </cell>
          <cell r="AY875" t="str">
            <v>0</v>
          </cell>
          <cell r="AZ875" t="str">
            <v>FPL Fibernet</v>
          </cell>
        </row>
        <row r="876">
          <cell r="A876" t="str">
            <v>107100</v>
          </cell>
          <cell r="B876" t="str">
            <v>0385</v>
          </cell>
          <cell r="C876" t="str">
            <v>06300</v>
          </cell>
          <cell r="D876" t="str">
            <v>0FIBER</v>
          </cell>
          <cell r="E876" t="str">
            <v>385000</v>
          </cell>
          <cell r="F876" t="str">
            <v>0903</v>
          </cell>
          <cell r="G876" t="str">
            <v>52450</v>
          </cell>
          <cell r="H876" t="str">
            <v>A</v>
          </cell>
          <cell r="I876" t="str">
            <v>00000041</v>
          </cell>
          <cell r="J876">
            <v>60</v>
          </cell>
          <cell r="K876">
            <v>385</v>
          </cell>
          <cell r="L876">
            <v>6352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 t="str">
            <v>0903</v>
          </cell>
          <cell r="R876" t="str">
            <v>52450</v>
          </cell>
          <cell r="S876" t="str">
            <v>200212</v>
          </cell>
          <cell r="T876" t="str">
            <v>SA01</v>
          </cell>
          <cell r="U876">
            <v>218.25</v>
          </cell>
          <cell r="W876">
            <v>0</v>
          </cell>
          <cell r="Y876">
            <v>0</v>
          </cell>
          <cell r="Z876">
            <v>0</v>
          </cell>
          <cell r="AA876" t="str">
            <v>BCH</v>
          </cell>
          <cell r="AB876" t="str">
            <v>450002343</v>
          </cell>
          <cell r="AC876" t="str">
            <v>PO#</v>
          </cell>
          <cell r="AE876" t="str">
            <v>S/R</v>
          </cell>
          <cell r="AI876" t="str">
            <v>PYN</v>
          </cell>
          <cell r="AJ876" t="str">
            <v>CAJIGAS R C</v>
          </cell>
          <cell r="AK876" t="str">
            <v>VND</v>
          </cell>
          <cell r="AL876" t="str">
            <v>264370702</v>
          </cell>
          <cell r="AM876" t="str">
            <v>FAC</v>
          </cell>
          <cell r="AN876" t="str">
            <v>000</v>
          </cell>
          <cell r="AQ876" t="str">
            <v>NVD</v>
          </cell>
          <cell r="AR876" t="str">
            <v>2002-11-</v>
          </cell>
          <cell r="AU876" t="str">
            <v>R CAJIGAS AIR FARE  CAJIGAS R C         1900003290</v>
          </cell>
          <cell r="AV876" t="str">
            <v>WF-BATCH</v>
          </cell>
          <cell r="AW876" t="str">
            <v>000</v>
          </cell>
          <cell r="AX876" t="str">
            <v>00</v>
          </cell>
          <cell r="AY876" t="str">
            <v>0</v>
          </cell>
          <cell r="AZ876" t="str">
            <v>FPL Fibernet</v>
          </cell>
        </row>
        <row r="877">
          <cell r="A877" t="str">
            <v>107100</v>
          </cell>
          <cell r="B877" t="str">
            <v>0312</v>
          </cell>
          <cell r="C877" t="str">
            <v>06300</v>
          </cell>
          <cell r="D877" t="str">
            <v>0FIBER</v>
          </cell>
          <cell r="E877" t="str">
            <v>312000</v>
          </cell>
          <cell r="F877" t="str">
            <v>0790</v>
          </cell>
          <cell r="G877" t="str">
            <v>65000</v>
          </cell>
          <cell r="H877" t="str">
            <v>A</v>
          </cell>
          <cell r="I877" t="str">
            <v>00000041</v>
          </cell>
          <cell r="J877">
            <v>9</v>
          </cell>
          <cell r="K877">
            <v>312</v>
          </cell>
          <cell r="L877">
            <v>6354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 t="str">
            <v>0790</v>
          </cell>
          <cell r="R877" t="str">
            <v>65000</v>
          </cell>
          <cell r="S877" t="str">
            <v>200212</v>
          </cell>
          <cell r="T877" t="str">
            <v>CA01</v>
          </cell>
          <cell r="U877">
            <v>-2083.9</v>
          </cell>
          <cell r="V877" t="str">
            <v>LDB</v>
          </cell>
          <cell r="W877">
            <v>0</v>
          </cell>
          <cell r="Y877">
            <v>0</v>
          </cell>
          <cell r="Z877">
            <v>0</v>
          </cell>
          <cell r="AA877" t="str">
            <v>BCH</v>
          </cell>
          <cell r="AB877" t="str">
            <v>0023</v>
          </cell>
          <cell r="AC877" t="str">
            <v>WKS</v>
          </cell>
          <cell r="AE877" t="str">
            <v>JV#</v>
          </cell>
          <cell r="AF877" t="str">
            <v>1232</v>
          </cell>
          <cell r="AG877" t="str">
            <v>FRN</v>
          </cell>
          <cell r="AH877" t="str">
            <v>6354</v>
          </cell>
          <cell r="AI877" t="str">
            <v>RP#</v>
          </cell>
          <cell r="AJ877" t="str">
            <v>000</v>
          </cell>
          <cell r="AK877" t="str">
            <v>CTL</v>
          </cell>
          <cell r="AM877" t="str">
            <v>RF#</v>
          </cell>
          <cell r="AU877" t="str">
            <v>TO PLACE IN SERVICE</v>
          </cell>
          <cell r="AZ877" t="str">
            <v>FPL Fibernet</v>
          </cell>
        </row>
        <row r="878">
          <cell r="A878" t="str">
            <v>107100</v>
          </cell>
          <cell r="B878" t="str">
            <v>0312</v>
          </cell>
          <cell r="C878" t="str">
            <v>06001</v>
          </cell>
          <cell r="D878" t="str">
            <v>0ELECT</v>
          </cell>
          <cell r="E878" t="str">
            <v>312000</v>
          </cell>
          <cell r="F878" t="str">
            <v>0662</v>
          </cell>
          <cell r="G878" t="str">
            <v>51450</v>
          </cell>
          <cell r="H878" t="str">
            <v>A</v>
          </cell>
          <cell r="I878" t="str">
            <v>00000041</v>
          </cell>
          <cell r="J878">
            <v>66</v>
          </cell>
          <cell r="K878">
            <v>312</v>
          </cell>
          <cell r="L878">
            <v>6355</v>
          </cell>
          <cell r="M878">
            <v>398</v>
          </cell>
          <cell r="N878">
            <v>0</v>
          </cell>
          <cell r="O878">
            <v>1</v>
          </cell>
          <cell r="P878">
            <v>398.00099999999998</v>
          </cell>
          <cell r="Q878" t="str">
            <v>0662</v>
          </cell>
          <cell r="R878" t="str">
            <v>51450</v>
          </cell>
          <cell r="S878" t="str">
            <v>200212</v>
          </cell>
          <cell r="T878" t="str">
            <v>SA01</v>
          </cell>
          <cell r="U878">
            <v>10625</v>
          </cell>
          <cell r="W878">
            <v>0</v>
          </cell>
          <cell r="Y878">
            <v>0</v>
          </cell>
          <cell r="Z878">
            <v>1</v>
          </cell>
          <cell r="AA878" t="str">
            <v>BCH</v>
          </cell>
          <cell r="AB878" t="str">
            <v>450002361</v>
          </cell>
          <cell r="AC878" t="str">
            <v>PO#</v>
          </cell>
          <cell r="AD878" t="str">
            <v>4500126177</v>
          </cell>
          <cell r="AE878" t="str">
            <v>S/R</v>
          </cell>
          <cell r="AF878" t="str">
            <v>337</v>
          </cell>
          <cell r="AI878" t="str">
            <v>PYN</v>
          </cell>
          <cell r="AJ878" t="str">
            <v>SYNCHRONET INC</v>
          </cell>
          <cell r="AK878" t="str">
            <v>VND</v>
          </cell>
          <cell r="AL878" t="str">
            <v>582523899</v>
          </cell>
          <cell r="AM878" t="str">
            <v>FAC</v>
          </cell>
          <cell r="AN878" t="str">
            <v>000</v>
          </cell>
          <cell r="AQ878" t="str">
            <v>NVD</v>
          </cell>
          <cell r="AR878" t="str">
            <v>2002-12-</v>
          </cell>
          <cell r="AU878" t="str">
            <v>INVOICE# FPL2234A   SYNCHRONET INC      5000003711</v>
          </cell>
          <cell r="AV878" t="str">
            <v>WF-BATCH</v>
          </cell>
          <cell r="AW878" t="str">
            <v>000</v>
          </cell>
          <cell r="AX878" t="str">
            <v>00</v>
          </cell>
          <cell r="AY878" t="str">
            <v>0</v>
          </cell>
          <cell r="AZ878" t="str">
            <v>FPL Fibernet</v>
          </cell>
        </row>
        <row r="879">
          <cell r="A879" t="str">
            <v>107100</v>
          </cell>
          <cell r="B879" t="str">
            <v>0312</v>
          </cell>
          <cell r="C879" t="str">
            <v>06001</v>
          </cell>
          <cell r="D879" t="str">
            <v>0ELECT</v>
          </cell>
          <cell r="E879" t="str">
            <v>312000</v>
          </cell>
          <cell r="F879" t="str">
            <v>0790</v>
          </cell>
          <cell r="G879" t="str">
            <v>65000</v>
          </cell>
          <cell r="H879" t="str">
            <v>A</v>
          </cell>
          <cell r="I879" t="str">
            <v>00000041</v>
          </cell>
          <cell r="J879">
            <v>65</v>
          </cell>
          <cell r="K879">
            <v>312</v>
          </cell>
          <cell r="L879">
            <v>6355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 t="str">
            <v>0790</v>
          </cell>
          <cell r="R879" t="str">
            <v>65000</v>
          </cell>
          <cell r="S879" t="str">
            <v>200212</v>
          </cell>
          <cell r="T879" t="str">
            <v>CA01</v>
          </cell>
          <cell r="U879">
            <v>5000</v>
          </cell>
          <cell r="V879" t="str">
            <v>LDB</v>
          </cell>
          <cell r="W879">
            <v>0</v>
          </cell>
          <cell r="Y879">
            <v>0</v>
          </cell>
          <cell r="Z879">
            <v>0</v>
          </cell>
          <cell r="AA879" t="str">
            <v>BCH</v>
          </cell>
          <cell r="AB879" t="str">
            <v>0011</v>
          </cell>
          <cell r="AC879" t="str">
            <v>WKS</v>
          </cell>
          <cell r="AE879" t="str">
            <v>JV#</v>
          </cell>
          <cell r="AF879" t="str">
            <v>1232</v>
          </cell>
          <cell r="AG879" t="str">
            <v>FRN</v>
          </cell>
          <cell r="AH879" t="str">
            <v>6355</v>
          </cell>
          <cell r="AI879" t="str">
            <v>RP#</v>
          </cell>
          <cell r="AJ879" t="str">
            <v>000</v>
          </cell>
          <cell r="AK879" t="str">
            <v>CTL</v>
          </cell>
          <cell r="AM879" t="str">
            <v>RF#</v>
          </cell>
          <cell r="AU879" t="str">
            <v>ACCRUAL OF OCT 02 CAPITAL</v>
          </cell>
          <cell r="AZ879" t="str">
            <v>FPL Fibernet</v>
          </cell>
        </row>
        <row r="880">
          <cell r="A880" t="str">
            <v>107100</v>
          </cell>
          <cell r="B880" t="str">
            <v>0312</v>
          </cell>
          <cell r="C880" t="str">
            <v>06001</v>
          </cell>
          <cell r="D880" t="str">
            <v>0ELECT</v>
          </cell>
          <cell r="E880" t="str">
            <v>312000</v>
          </cell>
          <cell r="F880" t="str">
            <v>0790</v>
          </cell>
          <cell r="G880" t="str">
            <v>65000</v>
          </cell>
          <cell r="H880" t="str">
            <v>A</v>
          </cell>
          <cell r="I880" t="str">
            <v>00000041</v>
          </cell>
          <cell r="J880">
            <v>70</v>
          </cell>
          <cell r="K880">
            <v>312</v>
          </cell>
          <cell r="L880">
            <v>6355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 t="str">
            <v>0790</v>
          </cell>
          <cell r="R880" t="str">
            <v>65000</v>
          </cell>
          <cell r="S880" t="str">
            <v>200212</v>
          </cell>
          <cell r="T880" t="str">
            <v>CA01</v>
          </cell>
          <cell r="U880">
            <v>-18481.25</v>
          </cell>
          <cell r="V880" t="str">
            <v>LDB</v>
          </cell>
          <cell r="W880">
            <v>0</v>
          </cell>
          <cell r="Y880">
            <v>0</v>
          </cell>
          <cell r="Z880">
            <v>0</v>
          </cell>
          <cell r="AA880" t="str">
            <v>BCH</v>
          </cell>
          <cell r="AB880" t="str">
            <v>0023</v>
          </cell>
          <cell r="AC880" t="str">
            <v>WKS</v>
          </cell>
          <cell r="AE880" t="str">
            <v>JV#</v>
          </cell>
          <cell r="AF880" t="str">
            <v>1232</v>
          </cell>
          <cell r="AG880" t="str">
            <v>FRN</v>
          </cell>
          <cell r="AH880" t="str">
            <v>6355</v>
          </cell>
          <cell r="AI880" t="str">
            <v>RP#</v>
          </cell>
          <cell r="AJ880" t="str">
            <v>000</v>
          </cell>
          <cell r="AK880" t="str">
            <v>CTL</v>
          </cell>
          <cell r="AM880" t="str">
            <v>RF#</v>
          </cell>
          <cell r="AU880" t="str">
            <v>TO PLACE IN SERVICE</v>
          </cell>
          <cell r="AZ880" t="str">
            <v>FPL Fibernet</v>
          </cell>
        </row>
        <row r="881">
          <cell r="A881" t="str">
            <v>107100</v>
          </cell>
          <cell r="B881" t="str">
            <v>0312</v>
          </cell>
          <cell r="C881" t="str">
            <v>06300</v>
          </cell>
          <cell r="D881" t="str">
            <v>0FIBER</v>
          </cell>
          <cell r="E881" t="str">
            <v>312000</v>
          </cell>
          <cell r="F881" t="str">
            <v>0803</v>
          </cell>
          <cell r="G881" t="str">
            <v>36000</v>
          </cell>
          <cell r="H881" t="str">
            <v>A</v>
          </cell>
          <cell r="I881" t="str">
            <v>00000041</v>
          </cell>
          <cell r="J881">
            <v>60</v>
          </cell>
          <cell r="K881">
            <v>312</v>
          </cell>
          <cell r="L881">
            <v>6355</v>
          </cell>
          <cell r="M881">
            <v>107</v>
          </cell>
          <cell r="N881">
            <v>10</v>
          </cell>
          <cell r="O881">
            <v>0</v>
          </cell>
          <cell r="P881">
            <v>107.1</v>
          </cell>
          <cell r="Q881" t="str">
            <v>0803</v>
          </cell>
          <cell r="R881" t="str">
            <v>36000</v>
          </cell>
          <cell r="S881" t="str">
            <v>200212</v>
          </cell>
          <cell r="T881" t="str">
            <v>PY42</v>
          </cell>
          <cell r="U881">
            <v>71.45</v>
          </cell>
          <cell r="V881" t="str">
            <v>LDB</v>
          </cell>
          <cell r="W881">
            <v>0</v>
          </cell>
          <cell r="X881" t="str">
            <v>SHR</v>
          </cell>
          <cell r="Y881">
            <v>2</v>
          </cell>
          <cell r="Z881">
            <v>2</v>
          </cell>
          <cell r="AA881" t="str">
            <v>PYP</v>
          </cell>
          <cell r="AB881" t="str">
            <v xml:space="preserve"> 0000026</v>
          </cell>
          <cell r="AC881" t="str">
            <v>PYL</v>
          </cell>
          <cell r="AD881" t="str">
            <v>004366</v>
          </cell>
          <cell r="AE881" t="str">
            <v>EMP</v>
          </cell>
          <cell r="AF881" t="str">
            <v>97355</v>
          </cell>
          <cell r="AG881" t="str">
            <v>JUL</v>
          </cell>
          <cell r="AH881" t="str">
            <v xml:space="preserve"> 000.00</v>
          </cell>
          <cell r="AI881" t="str">
            <v>BCH</v>
          </cell>
          <cell r="AJ881" t="str">
            <v>500</v>
          </cell>
          <cell r="AK881" t="str">
            <v>CLS</v>
          </cell>
          <cell r="AL881" t="str">
            <v>R431</v>
          </cell>
          <cell r="AM881" t="str">
            <v>DTA</v>
          </cell>
          <cell r="AN881" t="str">
            <v xml:space="preserve"> 00000000000.00</v>
          </cell>
          <cell r="AO881" t="str">
            <v>DTH</v>
          </cell>
          <cell r="AP881" t="str">
            <v xml:space="preserve"> 00000000000.00</v>
          </cell>
          <cell r="AV881" t="str">
            <v>000000000</v>
          </cell>
          <cell r="AW881" t="str">
            <v>000</v>
          </cell>
          <cell r="AX881" t="str">
            <v>00</v>
          </cell>
          <cell r="AY881" t="str">
            <v>0</v>
          </cell>
          <cell r="AZ881" t="str">
            <v>FPL Fibernet</v>
          </cell>
        </row>
        <row r="882">
          <cell r="A882" t="str">
            <v>107100</v>
          </cell>
          <cell r="B882" t="str">
            <v>0312</v>
          </cell>
          <cell r="C882" t="str">
            <v>06300</v>
          </cell>
          <cell r="D882" t="str">
            <v>0FIBER</v>
          </cell>
          <cell r="E882" t="str">
            <v>312000</v>
          </cell>
          <cell r="F882" t="str">
            <v>0803</v>
          </cell>
          <cell r="G882" t="str">
            <v>36000</v>
          </cell>
          <cell r="H882" t="str">
            <v>A</v>
          </cell>
          <cell r="I882" t="str">
            <v>00000041</v>
          </cell>
          <cell r="J882">
            <v>60</v>
          </cell>
          <cell r="K882">
            <v>312</v>
          </cell>
          <cell r="L882">
            <v>6355</v>
          </cell>
          <cell r="M882">
            <v>107</v>
          </cell>
          <cell r="N882">
            <v>10</v>
          </cell>
          <cell r="O882">
            <v>0</v>
          </cell>
          <cell r="P882">
            <v>107.1</v>
          </cell>
          <cell r="Q882" t="str">
            <v>0803</v>
          </cell>
          <cell r="R882" t="str">
            <v>36000</v>
          </cell>
          <cell r="S882" t="str">
            <v>200212</v>
          </cell>
          <cell r="T882" t="str">
            <v>PY42</v>
          </cell>
          <cell r="U882">
            <v>656.6</v>
          </cell>
          <cell r="V882" t="str">
            <v>LDB</v>
          </cell>
          <cell r="W882">
            <v>0</v>
          </cell>
          <cell r="X882" t="str">
            <v>SHR</v>
          </cell>
          <cell r="Y882">
            <v>16</v>
          </cell>
          <cell r="Z882">
            <v>16</v>
          </cell>
          <cell r="AA882" t="str">
            <v>PYP</v>
          </cell>
          <cell r="AB882" t="str">
            <v xml:space="preserve"> 0000026</v>
          </cell>
          <cell r="AC882" t="str">
            <v>PYL</v>
          </cell>
          <cell r="AD882" t="str">
            <v>004399</v>
          </cell>
          <cell r="AE882" t="str">
            <v>EMP</v>
          </cell>
          <cell r="AF882" t="str">
            <v>35412</v>
          </cell>
          <cell r="AG882" t="str">
            <v>JUL</v>
          </cell>
          <cell r="AH882" t="str">
            <v xml:space="preserve"> 000.00</v>
          </cell>
          <cell r="AI882" t="str">
            <v>BCH</v>
          </cell>
          <cell r="AJ882" t="str">
            <v>500</v>
          </cell>
          <cell r="AK882" t="str">
            <v>CLS</v>
          </cell>
          <cell r="AL882" t="str">
            <v>R436</v>
          </cell>
          <cell r="AM882" t="str">
            <v>DTA</v>
          </cell>
          <cell r="AN882" t="str">
            <v xml:space="preserve"> 00000000000.00</v>
          </cell>
          <cell r="AO882" t="str">
            <v>DTH</v>
          </cell>
          <cell r="AP882" t="str">
            <v xml:space="preserve"> 00000000000.00</v>
          </cell>
          <cell r="AV882" t="str">
            <v>000000000</v>
          </cell>
          <cell r="AW882" t="str">
            <v>000</v>
          </cell>
          <cell r="AX882" t="str">
            <v>00</v>
          </cell>
          <cell r="AY882" t="str">
            <v>0</v>
          </cell>
          <cell r="AZ882" t="str">
            <v>FPL Fibernet</v>
          </cell>
        </row>
        <row r="883">
          <cell r="A883" t="str">
            <v>107100</v>
          </cell>
          <cell r="B883" t="str">
            <v>0312</v>
          </cell>
          <cell r="C883" t="str">
            <v>06300</v>
          </cell>
          <cell r="D883" t="str">
            <v>0FIBER</v>
          </cell>
          <cell r="E883" t="str">
            <v>312000</v>
          </cell>
          <cell r="F883" t="str">
            <v>0803</v>
          </cell>
          <cell r="G883" t="str">
            <v>36000</v>
          </cell>
          <cell r="H883" t="str">
            <v>A</v>
          </cell>
          <cell r="I883" t="str">
            <v>00000041</v>
          </cell>
          <cell r="J883">
            <v>60</v>
          </cell>
          <cell r="K883">
            <v>312</v>
          </cell>
          <cell r="L883">
            <v>6355</v>
          </cell>
          <cell r="M883">
            <v>107</v>
          </cell>
          <cell r="N883">
            <v>10</v>
          </cell>
          <cell r="O883">
            <v>0</v>
          </cell>
          <cell r="P883">
            <v>107.1</v>
          </cell>
          <cell r="Q883" t="str">
            <v>0803</v>
          </cell>
          <cell r="R883" t="str">
            <v>36000</v>
          </cell>
          <cell r="S883" t="str">
            <v>200212</v>
          </cell>
          <cell r="T883" t="str">
            <v>PY42</v>
          </cell>
          <cell r="U883">
            <v>714.5</v>
          </cell>
          <cell r="V883" t="str">
            <v>LDB</v>
          </cell>
          <cell r="W883">
            <v>0</v>
          </cell>
          <cell r="X883" t="str">
            <v>SHR</v>
          </cell>
          <cell r="Y883">
            <v>20</v>
          </cell>
          <cell r="Z883">
            <v>20</v>
          </cell>
          <cell r="AA883" t="str">
            <v>PYP</v>
          </cell>
          <cell r="AB883" t="str">
            <v xml:space="preserve"> 0000026</v>
          </cell>
          <cell r="AC883" t="str">
            <v>PYL</v>
          </cell>
          <cell r="AD883" t="str">
            <v>004366</v>
          </cell>
          <cell r="AE883" t="str">
            <v>EMP</v>
          </cell>
          <cell r="AF883" t="str">
            <v>97355</v>
          </cell>
          <cell r="AG883" t="str">
            <v>JUL</v>
          </cell>
          <cell r="AH883" t="str">
            <v xml:space="preserve"> 000.00</v>
          </cell>
          <cell r="AI883" t="str">
            <v>BCH</v>
          </cell>
          <cell r="AJ883" t="str">
            <v>500</v>
          </cell>
          <cell r="AK883" t="str">
            <v>CLS</v>
          </cell>
          <cell r="AL883" t="str">
            <v>R431</v>
          </cell>
          <cell r="AM883" t="str">
            <v>DTA</v>
          </cell>
          <cell r="AN883" t="str">
            <v xml:space="preserve"> 00000000000.00</v>
          </cell>
          <cell r="AO883" t="str">
            <v>DTH</v>
          </cell>
          <cell r="AP883" t="str">
            <v xml:space="preserve"> 00000000000.00</v>
          </cell>
          <cell r="AV883" t="str">
            <v>000000000</v>
          </cell>
          <cell r="AW883" t="str">
            <v>000</v>
          </cell>
          <cell r="AX883" t="str">
            <v>00</v>
          </cell>
          <cell r="AY883" t="str">
            <v>0</v>
          </cell>
          <cell r="AZ883" t="str">
            <v>FPL Fibernet</v>
          </cell>
        </row>
        <row r="884">
          <cell r="A884" t="str">
            <v>107100</v>
          </cell>
          <cell r="B884" t="str">
            <v>0385</v>
          </cell>
          <cell r="C884" t="str">
            <v>06300</v>
          </cell>
          <cell r="D884" t="str">
            <v>0FIBER</v>
          </cell>
          <cell r="E884" t="str">
            <v>385000</v>
          </cell>
          <cell r="F884" t="str">
            <v>0803</v>
          </cell>
          <cell r="G884" t="str">
            <v>36000</v>
          </cell>
          <cell r="H884" t="str">
            <v>A</v>
          </cell>
          <cell r="I884" t="str">
            <v>00000041</v>
          </cell>
          <cell r="J884">
            <v>60</v>
          </cell>
          <cell r="K884">
            <v>385</v>
          </cell>
          <cell r="L884">
            <v>6355</v>
          </cell>
          <cell r="M884">
            <v>107</v>
          </cell>
          <cell r="N884">
            <v>10</v>
          </cell>
          <cell r="O884">
            <v>0</v>
          </cell>
          <cell r="P884">
            <v>107.1</v>
          </cell>
          <cell r="Q884" t="str">
            <v>0803</v>
          </cell>
          <cell r="R884" t="str">
            <v>36000</v>
          </cell>
          <cell r="S884" t="str">
            <v>200212</v>
          </cell>
          <cell r="T884" t="str">
            <v>PY42</v>
          </cell>
          <cell r="U884">
            <v>328.3</v>
          </cell>
          <cell r="V884" t="str">
            <v>LDB</v>
          </cell>
          <cell r="W884">
            <v>0</v>
          </cell>
          <cell r="X884" t="str">
            <v>SHR</v>
          </cell>
          <cell r="Y884">
            <v>8</v>
          </cell>
          <cell r="Z884">
            <v>8</v>
          </cell>
          <cell r="AA884" t="str">
            <v>PYP</v>
          </cell>
          <cell r="AB884" t="str">
            <v xml:space="preserve"> 0000025</v>
          </cell>
          <cell r="AC884" t="str">
            <v>PYL</v>
          </cell>
          <cell r="AD884" t="str">
            <v>004399</v>
          </cell>
          <cell r="AE884" t="str">
            <v>EMP</v>
          </cell>
          <cell r="AF884" t="str">
            <v>35412</v>
          </cell>
          <cell r="AG884" t="str">
            <v>JUL</v>
          </cell>
          <cell r="AH884" t="str">
            <v xml:space="preserve"> 000.00</v>
          </cell>
          <cell r="AI884" t="str">
            <v>BCH</v>
          </cell>
          <cell r="AJ884" t="str">
            <v>500</v>
          </cell>
          <cell r="AK884" t="str">
            <v>CLS</v>
          </cell>
          <cell r="AL884" t="str">
            <v>R436</v>
          </cell>
          <cell r="AM884" t="str">
            <v>DTA</v>
          </cell>
          <cell r="AN884" t="str">
            <v xml:space="preserve"> 00000000000.00</v>
          </cell>
          <cell r="AO884" t="str">
            <v>DTH</v>
          </cell>
          <cell r="AP884" t="str">
            <v xml:space="preserve"> 00000000000.00</v>
          </cell>
          <cell r="AV884" t="str">
            <v>000000000</v>
          </cell>
          <cell r="AW884" t="str">
            <v>000</v>
          </cell>
          <cell r="AX884" t="str">
            <v>00</v>
          </cell>
          <cell r="AY884" t="str">
            <v>0</v>
          </cell>
          <cell r="AZ884" t="str">
            <v>FPL Fibernet</v>
          </cell>
        </row>
        <row r="885">
          <cell r="A885" t="str">
            <v>107100</v>
          </cell>
          <cell r="B885" t="str">
            <v>0312</v>
          </cell>
          <cell r="C885" t="str">
            <v>06300</v>
          </cell>
          <cell r="D885" t="str">
            <v>0ELECT</v>
          </cell>
          <cell r="E885" t="str">
            <v>312000</v>
          </cell>
          <cell r="F885" t="str">
            <v>0662</v>
          </cell>
          <cell r="G885" t="str">
            <v>51450</v>
          </cell>
          <cell r="H885" t="str">
            <v>A</v>
          </cell>
          <cell r="I885" t="str">
            <v>00000041</v>
          </cell>
          <cell r="J885">
            <v>66</v>
          </cell>
          <cell r="K885">
            <v>312</v>
          </cell>
          <cell r="L885">
            <v>6356</v>
          </cell>
          <cell r="M885">
            <v>398</v>
          </cell>
          <cell r="N885">
            <v>0</v>
          </cell>
          <cell r="O885">
            <v>1</v>
          </cell>
          <cell r="P885">
            <v>398.00099999999998</v>
          </cell>
          <cell r="Q885" t="str">
            <v>0662</v>
          </cell>
          <cell r="R885" t="str">
            <v>51450</v>
          </cell>
          <cell r="S885" t="str">
            <v>200212</v>
          </cell>
          <cell r="T885" t="str">
            <v>SA01</v>
          </cell>
          <cell r="U885">
            <v>10540</v>
          </cell>
          <cell r="W885">
            <v>0</v>
          </cell>
          <cell r="Y885">
            <v>0</v>
          </cell>
          <cell r="Z885">
            <v>1</v>
          </cell>
          <cell r="AA885" t="str">
            <v>BCH</v>
          </cell>
          <cell r="AB885" t="str">
            <v>450002361</v>
          </cell>
          <cell r="AC885" t="str">
            <v>PO#</v>
          </cell>
          <cell r="AD885" t="str">
            <v>4500126175</v>
          </cell>
          <cell r="AE885" t="str">
            <v>S/R</v>
          </cell>
          <cell r="AF885" t="str">
            <v>337</v>
          </cell>
          <cell r="AI885" t="str">
            <v>PYN</v>
          </cell>
          <cell r="AJ885" t="str">
            <v>SYNCHRONET INC</v>
          </cell>
          <cell r="AK885" t="str">
            <v>VND</v>
          </cell>
          <cell r="AL885" t="str">
            <v>582523899</v>
          </cell>
          <cell r="AM885" t="str">
            <v>FAC</v>
          </cell>
          <cell r="AN885" t="str">
            <v>000</v>
          </cell>
          <cell r="AQ885" t="str">
            <v>NVD</v>
          </cell>
          <cell r="AR885" t="str">
            <v>2002-12-</v>
          </cell>
          <cell r="AU885" t="str">
            <v>INVOICE# FPL2235A   SYNCHRONET INC      5000003709</v>
          </cell>
          <cell r="AV885" t="str">
            <v>WF-BATCH</v>
          </cell>
          <cell r="AW885" t="str">
            <v>000</v>
          </cell>
          <cell r="AX885" t="str">
            <v>00</v>
          </cell>
          <cell r="AY885" t="str">
            <v>0</v>
          </cell>
          <cell r="AZ885" t="str">
            <v>FPL Fibernet</v>
          </cell>
        </row>
        <row r="886">
          <cell r="A886" t="str">
            <v>107100</v>
          </cell>
          <cell r="B886" t="str">
            <v>0312</v>
          </cell>
          <cell r="C886" t="str">
            <v>06300</v>
          </cell>
          <cell r="D886" t="str">
            <v>0ELECT</v>
          </cell>
          <cell r="E886" t="str">
            <v>312000</v>
          </cell>
          <cell r="F886" t="str">
            <v>0676</v>
          </cell>
          <cell r="G886" t="str">
            <v>12450</v>
          </cell>
          <cell r="H886" t="str">
            <v>A</v>
          </cell>
          <cell r="I886" t="str">
            <v>00000041</v>
          </cell>
          <cell r="J886">
            <v>65</v>
          </cell>
          <cell r="K886">
            <v>312</v>
          </cell>
          <cell r="L886">
            <v>6356</v>
          </cell>
          <cell r="M886">
            <v>388</v>
          </cell>
          <cell r="N886">
            <v>0</v>
          </cell>
          <cell r="O886">
            <v>1</v>
          </cell>
          <cell r="P886">
            <v>388.00099999999998</v>
          </cell>
          <cell r="Q886" t="str">
            <v>0676</v>
          </cell>
          <cell r="R886" t="str">
            <v>12450</v>
          </cell>
          <cell r="S886" t="str">
            <v>200212</v>
          </cell>
          <cell r="T886" t="str">
            <v>SA01</v>
          </cell>
          <cell r="U886">
            <v>-1549.35</v>
          </cell>
          <cell r="V886" t="str">
            <v>LDB</v>
          </cell>
          <cell r="W886">
            <v>0</v>
          </cell>
          <cell r="Y886">
            <v>0</v>
          </cell>
          <cell r="Z886">
            <v>-1</v>
          </cell>
          <cell r="AA886" t="str">
            <v>MS#</v>
          </cell>
          <cell r="AB886" t="str">
            <v xml:space="preserve">   998014542</v>
          </cell>
          <cell r="AC886" t="str">
            <v>BCH</v>
          </cell>
          <cell r="AD886" t="str">
            <v>017210</v>
          </cell>
          <cell r="AE886" t="str">
            <v>TML</v>
          </cell>
          <cell r="AF886" t="str">
            <v>12018</v>
          </cell>
          <cell r="AG886" t="str">
            <v>SRL</v>
          </cell>
          <cell r="AH886" t="str">
            <v>0368</v>
          </cell>
          <cell r="AI886" t="str">
            <v>DLV</v>
          </cell>
          <cell r="AJ886" t="str">
            <v>000</v>
          </cell>
          <cell r="AK886" t="str">
            <v>REL</v>
          </cell>
          <cell r="AL886" t="str">
            <v>000</v>
          </cell>
          <cell r="AM886" t="str">
            <v>LN#</v>
          </cell>
          <cell r="AO886" t="str">
            <v>UOI</v>
          </cell>
          <cell r="AP886" t="str">
            <v>EA</v>
          </cell>
          <cell r="AU886" t="str">
            <v>0</v>
          </cell>
          <cell r="AW886" t="str">
            <v>000</v>
          </cell>
          <cell r="AX886" t="str">
            <v>00</v>
          </cell>
          <cell r="AY886" t="str">
            <v>0</v>
          </cell>
          <cell r="AZ886" t="str">
            <v>FPL Fibernet</v>
          </cell>
        </row>
        <row r="887">
          <cell r="A887" t="str">
            <v>107100</v>
          </cell>
          <cell r="B887" t="str">
            <v>0312</v>
          </cell>
          <cell r="C887" t="str">
            <v>06300</v>
          </cell>
          <cell r="D887" t="str">
            <v>0ELECT</v>
          </cell>
          <cell r="E887" t="str">
            <v>312000</v>
          </cell>
          <cell r="F887" t="str">
            <v>0676</v>
          </cell>
          <cell r="G887" t="str">
            <v>12450</v>
          </cell>
          <cell r="H887" t="str">
            <v>A</v>
          </cell>
          <cell r="I887" t="str">
            <v>00000041</v>
          </cell>
          <cell r="J887">
            <v>65</v>
          </cell>
          <cell r="K887">
            <v>312</v>
          </cell>
          <cell r="L887">
            <v>6356</v>
          </cell>
          <cell r="M887">
            <v>398</v>
          </cell>
          <cell r="N887">
            <v>0</v>
          </cell>
          <cell r="O887">
            <v>1</v>
          </cell>
          <cell r="P887">
            <v>398.00099999999998</v>
          </cell>
          <cell r="Q887" t="str">
            <v>0676</v>
          </cell>
          <cell r="R887" t="str">
            <v>12450</v>
          </cell>
          <cell r="S887" t="str">
            <v>200212</v>
          </cell>
          <cell r="T887" t="str">
            <v>SA01</v>
          </cell>
          <cell r="U887">
            <v>-171</v>
          </cell>
          <cell r="V887" t="str">
            <v>LDB</v>
          </cell>
          <cell r="W887">
            <v>0</v>
          </cell>
          <cell r="Y887">
            <v>0</v>
          </cell>
          <cell r="Z887">
            <v>-150</v>
          </cell>
          <cell r="AA887" t="str">
            <v>MS#</v>
          </cell>
          <cell r="AB887" t="str">
            <v xml:space="preserve">   998014677</v>
          </cell>
          <cell r="AC887" t="str">
            <v>BCH</v>
          </cell>
          <cell r="AD887" t="str">
            <v>016806</v>
          </cell>
          <cell r="AE887" t="str">
            <v>TML</v>
          </cell>
          <cell r="AF887" t="str">
            <v>12010</v>
          </cell>
          <cell r="AG887" t="str">
            <v>SRL</v>
          </cell>
          <cell r="AH887" t="str">
            <v>0368</v>
          </cell>
          <cell r="AI887" t="str">
            <v>DLV</v>
          </cell>
          <cell r="AJ887" t="str">
            <v>000</v>
          </cell>
          <cell r="AK887" t="str">
            <v>REL</v>
          </cell>
          <cell r="AL887" t="str">
            <v>000</v>
          </cell>
          <cell r="AM887" t="str">
            <v>LN#</v>
          </cell>
          <cell r="AO887" t="str">
            <v>UOI</v>
          </cell>
          <cell r="AP887" t="str">
            <v>FT</v>
          </cell>
          <cell r="AU887" t="str">
            <v>0</v>
          </cell>
          <cell r="AW887" t="str">
            <v>000</v>
          </cell>
          <cell r="AX887" t="str">
            <v>00</v>
          </cell>
          <cell r="AY887" t="str">
            <v>0</v>
          </cell>
          <cell r="AZ887" t="str">
            <v>FPL Fibernet</v>
          </cell>
        </row>
        <row r="888">
          <cell r="A888" t="str">
            <v>107100</v>
          </cell>
          <cell r="B888" t="str">
            <v>0312</v>
          </cell>
          <cell r="C888" t="str">
            <v>06300</v>
          </cell>
          <cell r="D888" t="str">
            <v>0ELECT</v>
          </cell>
          <cell r="E888" t="str">
            <v>312000</v>
          </cell>
          <cell r="F888" t="str">
            <v>0676</v>
          </cell>
          <cell r="G888" t="str">
            <v>12450</v>
          </cell>
          <cell r="H888" t="str">
            <v>A</v>
          </cell>
          <cell r="I888" t="str">
            <v>00000041</v>
          </cell>
          <cell r="J888">
            <v>65</v>
          </cell>
          <cell r="K888">
            <v>312</v>
          </cell>
          <cell r="L888">
            <v>6356</v>
          </cell>
          <cell r="M888">
            <v>398</v>
          </cell>
          <cell r="N888">
            <v>0</v>
          </cell>
          <cell r="O888">
            <v>1</v>
          </cell>
          <cell r="P888">
            <v>398.00099999999998</v>
          </cell>
          <cell r="Q888" t="str">
            <v>0676</v>
          </cell>
          <cell r="R888" t="str">
            <v>12450</v>
          </cell>
          <cell r="S888" t="str">
            <v>200212</v>
          </cell>
          <cell r="T888" t="str">
            <v>SA01</v>
          </cell>
          <cell r="U888">
            <v>-194.88</v>
          </cell>
          <cell r="V888" t="str">
            <v>LDB</v>
          </cell>
          <cell r="W888">
            <v>0</v>
          </cell>
          <cell r="Y888">
            <v>0</v>
          </cell>
          <cell r="Z888">
            <v>-1</v>
          </cell>
          <cell r="AA888" t="str">
            <v>MS#</v>
          </cell>
          <cell r="AB888" t="str">
            <v xml:space="preserve">   998014037</v>
          </cell>
          <cell r="AC888" t="str">
            <v>BCH</v>
          </cell>
          <cell r="AD888" t="str">
            <v>016806</v>
          </cell>
          <cell r="AE888" t="str">
            <v>TML</v>
          </cell>
          <cell r="AF888" t="str">
            <v>12010</v>
          </cell>
          <cell r="AG888" t="str">
            <v>SRL</v>
          </cell>
          <cell r="AH888" t="str">
            <v>0368</v>
          </cell>
          <cell r="AI888" t="str">
            <v>DLV</v>
          </cell>
          <cell r="AJ888" t="str">
            <v>000</v>
          </cell>
          <cell r="AK888" t="str">
            <v>REL</v>
          </cell>
          <cell r="AL888" t="str">
            <v>000</v>
          </cell>
          <cell r="AM888" t="str">
            <v>LN#</v>
          </cell>
          <cell r="AO888" t="str">
            <v>UOI</v>
          </cell>
          <cell r="AP888" t="str">
            <v>EA</v>
          </cell>
          <cell r="AU888" t="str">
            <v>0</v>
          </cell>
          <cell r="AW888" t="str">
            <v>000</v>
          </cell>
          <cell r="AX888" t="str">
            <v>00</v>
          </cell>
          <cell r="AY888" t="str">
            <v>0</v>
          </cell>
          <cell r="AZ888" t="str">
            <v>FPL Fibernet</v>
          </cell>
        </row>
        <row r="889">
          <cell r="A889" t="str">
            <v>107100</v>
          </cell>
          <cell r="B889" t="str">
            <v>0312</v>
          </cell>
          <cell r="C889" t="str">
            <v>06300</v>
          </cell>
          <cell r="D889" t="str">
            <v>0ELECT</v>
          </cell>
          <cell r="E889" t="str">
            <v>312000</v>
          </cell>
          <cell r="F889" t="str">
            <v>0676</v>
          </cell>
          <cell r="G889" t="str">
            <v>12450</v>
          </cell>
          <cell r="H889" t="str">
            <v>A</v>
          </cell>
          <cell r="I889" t="str">
            <v>00000041</v>
          </cell>
          <cell r="J889">
            <v>65</v>
          </cell>
          <cell r="K889">
            <v>312</v>
          </cell>
          <cell r="L889">
            <v>6356</v>
          </cell>
          <cell r="M889">
            <v>398</v>
          </cell>
          <cell r="N889">
            <v>0</v>
          </cell>
          <cell r="O889">
            <v>1</v>
          </cell>
          <cell r="P889">
            <v>398.00099999999998</v>
          </cell>
          <cell r="Q889" t="str">
            <v>0676</v>
          </cell>
          <cell r="R889" t="str">
            <v>12450</v>
          </cell>
          <cell r="S889" t="str">
            <v>200212</v>
          </cell>
          <cell r="T889" t="str">
            <v>SA01</v>
          </cell>
          <cell r="U889">
            <v>-4002.31</v>
          </cell>
          <cell r="V889" t="str">
            <v>LDB</v>
          </cell>
          <cell r="W889">
            <v>0</v>
          </cell>
          <cell r="Y889">
            <v>0</v>
          </cell>
          <cell r="Z889">
            <v>-1</v>
          </cell>
          <cell r="AA889" t="str">
            <v>MS#</v>
          </cell>
          <cell r="AB889" t="str">
            <v xml:space="preserve">   998014148</v>
          </cell>
          <cell r="AC889" t="str">
            <v>BCH</v>
          </cell>
          <cell r="AD889" t="str">
            <v>016806</v>
          </cell>
          <cell r="AE889" t="str">
            <v>TML</v>
          </cell>
          <cell r="AF889" t="str">
            <v>12010</v>
          </cell>
          <cell r="AG889" t="str">
            <v>SRL</v>
          </cell>
          <cell r="AH889" t="str">
            <v>0368</v>
          </cell>
          <cell r="AI889" t="str">
            <v>DLV</v>
          </cell>
          <cell r="AJ889" t="str">
            <v>000</v>
          </cell>
          <cell r="AK889" t="str">
            <v>REL</v>
          </cell>
          <cell r="AL889" t="str">
            <v>000</v>
          </cell>
          <cell r="AM889" t="str">
            <v>LN#</v>
          </cell>
          <cell r="AO889" t="str">
            <v>UOI</v>
          </cell>
          <cell r="AP889" t="str">
            <v>EA</v>
          </cell>
          <cell r="AU889" t="str">
            <v>0</v>
          </cell>
          <cell r="AW889" t="str">
            <v>000</v>
          </cell>
          <cell r="AX889" t="str">
            <v>00</v>
          </cell>
          <cell r="AY889" t="str">
            <v>0</v>
          </cell>
          <cell r="AZ889" t="str">
            <v>FPL Fibernet</v>
          </cell>
        </row>
        <row r="890">
          <cell r="A890" t="str">
            <v>107100</v>
          </cell>
          <cell r="B890" t="str">
            <v>0312</v>
          </cell>
          <cell r="C890" t="str">
            <v>06300</v>
          </cell>
          <cell r="D890" t="str">
            <v>0ELECT</v>
          </cell>
          <cell r="E890" t="str">
            <v>312000</v>
          </cell>
          <cell r="F890" t="str">
            <v>0790</v>
          </cell>
          <cell r="G890" t="str">
            <v>65000</v>
          </cell>
          <cell r="H890" t="str">
            <v>A</v>
          </cell>
          <cell r="I890" t="str">
            <v>00000041</v>
          </cell>
          <cell r="J890">
            <v>65</v>
          </cell>
          <cell r="K890">
            <v>312</v>
          </cell>
          <cell r="L890">
            <v>6356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 t="str">
            <v>0790</v>
          </cell>
          <cell r="R890" t="str">
            <v>65000</v>
          </cell>
          <cell r="S890" t="str">
            <v>200212</v>
          </cell>
          <cell r="T890" t="str">
            <v>CA01</v>
          </cell>
          <cell r="U890">
            <v>5000</v>
          </cell>
          <cell r="V890" t="str">
            <v>LDB</v>
          </cell>
          <cell r="W890">
            <v>0</v>
          </cell>
          <cell r="Y890">
            <v>0</v>
          </cell>
          <cell r="Z890">
            <v>0</v>
          </cell>
          <cell r="AA890" t="str">
            <v>BCH</v>
          </cell>
          <cell r="AB890" t="str">
            <v>0011</v>
          </cell>
          <cell r="AC890" t="str">
            <v>WKS</v>
          </cell>
          <cell r="AE890" t="str">
            <v>JV#</v>
          </cell>
          <cell r="AF890" t="str">
            <v>1232</v>
          </cell>
          <cell r="AG890" t="str">
            <v>FRN</v>
          </cell>
          <cell r="AH890" t="str">
            <v>6356</v>
          </cell>
          <cell r="AI890" t="str">
            <v>RP#</v>
          </cell>
          <cell r="AJ890" t="str">
            <v>000</v>
          </cell>
          <cell r="AK890" t="str">
            <v>CTL</v>
          </cell>
          <cell r="AM890" t="str">
            <v>RF#</v>
          </cell>
          <cell r="AU890" t="str">
            <v>ACCRUAL OF OCT 02 CAPITAL</v>
          </cell>
          <cell r="AZ890" t="str">
            <v>FPL Fibernet</v>
          </cell>
        </row>
        <row r="891">
          <cell r="A891" t="str">
            <v>107100</v>
          </cell>
          <cell r="B891" t="str">
            <v>0312</v>
          </cell>
          <cell r="C891" t="str">
            <v>06300</v>
          </cell>
          <cell r="D891" t="str">
            <v>0ELECT</v>
          </cell>
          <cell r="E891" t="str">
            <v>312000</v>
          </cell>
          <cell r="F891" t="str">
            <v>0790</v>
          </cell>
          <cell r="G891" t="str">
            <v>65000</v>
          </cell>
          <cell r="H891" t="str">
            <v>A</v>
          </cell>
          <cell r="I891" t="str">
            <v>00000041</v>
          </cell>
          <cell r="J891">
            <v>70</v>
          </cell>
          <cell r="K891">
            <v>312</v>
          </cell>
          <cell r="L891">
            <v>6356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 t="str">
            <v>0790</v>
          </cell>
          <cell r="R891" t="str">
            <v>65000</v>
          </cell>
          <cell r="S891" t="str">
            <v>200212</v>
          </cell>
          <cell r="T891" t="str">
            <v>CA01</v>
          </cell>
          <cell r="U891">
            <v>-81566.22</v>
          </cell>
          <cell r="V891" t="str">
            <v>LDB</v>
          </cell>
          <cell r="W891">
            <v>0</v>
          </cell>
          <cell r="Y891">
            <v>0</v>
          </cell>
          <cell r="Z891">
            <v>0</v>
          </cell>
          <cell r="AA891" t="str">
            <v>BCH</v>
          </cell>
          <cell r="AB891" t="str">
            <v>0023</v>
          </cell>
          <cell r="AC891" t="str">
            <v>WKS</v>
          </cell>
          <cell r="AE891" t="str">
            <v>JV#</v>
          </cell>
          <cell r="AF891" t="str">
            <v>1232</v>
          </cell>
          <cell r="AG891" t="str">
            <v>FRN</v>
          </cell>
          <cell r="AH891" t="str">
            <v>6356</v>
          </cell>
          <cell r="AI891" t="str">
            <v>RP#</v>
          </cell>
          <cell r="AJ891" t="str">
            <v>000</v>
          </cell>
          <cell r="AK891" t="str">
            <v>CTL</v>
          </cell>
          <cell r="AM891" t="str">
            <v>RF#</v>
          </cell>
          <cell r="AU891" t="str">
            <v>TO PLACE IN SERVICE</v>
          </cell>
          <cell r="AZ891" t="str">
            <v>FPL Fibernet</v>
          </cell>
        </row>
        <row r="892">
          <cell r="A892" t="str">
            <v>107100</v>
          </cell>
          <cell r="B892" t="str">
            <v>0312</v>
          </cell>
          <cell r="C892" t="str">
            <v>06300</v>
          </cell>
          <cell r="D892" t="str">
            <v>0ELECT</v>
          </cell>
          <cell r="E892" t="str">
            <v>312000</v>
          </cell>
          <cell r="F892" t="str">
            <v>0803</v>
          </cell>
          <cell r="G892" t="str">
            <v>36000</v>
          </cell>
          <cell r="H892" t="str">
            <v>A</v>
          </cell>
          <cell r="I892" t="str">
            <v>00000041</v>
          </cell>
          <cell r="J892">
            <v>65</v>
          </cell>
          <cell r="K892">
            <v>312</v>
          </cell>
          <cell r="L892">
            <v>6356</v>
          </cell>
          <cell r="M892">
            <v>107</v>
          </cell>
          <cell r="N892">
            <v>10</v>
          </cell>
          <cell r="O892">
            <v>0</v>
          </cell>
          <cell r="P892">
            <v>107.1</v>
          </cell>
          <cell r="Q892" t="str">
            <v>0803</v>
          </cell>
          <cell r="R892" t="str">
            <v>36000</v>
          </cell>
          <cell r="S892" t="str">
            <v>200212</v>
          </cell>
          <cell r="T892" t="str">
            <v>PY42</v>
          </cell>
          <cell r="U892">
            <v>1250</v>
          </cell>
          <cell r="V892" t="str">
            <v>LDB</v>
          </cell>
          <cell r="W892">
            <v>0</v>
          </cell>
          <cell r="X892" t="str">
            <v>SHR</v>
          </cell>
          <cell r="Y892">
            <v>40</v>
          </cell>
          <cell r="Z892">
            <v>40</v>
          </cell>
          <cell r="AA892" t="str">
            <v>PYP</v>
          </cell>
          <cell r="AB892" t="str">
            <v xml:space="preserve"> 0000025</v>
          </cell>
          <cell r="AC892" t="str">
            <v>PYL</v>
          </cell>
          <cell r="AD892" t="str">
            <v>004366</v>
          </cell>
          <cell r="AE892" t="str">
            <v>EMP</v>
          </cell>
          <cell r="AF892" t="str">
            <v>70959</v>
          </cell>
          <cell r="AG892" t="str">
            <v>JUL</v>
          </cell>
          <cell r="AH892" t="str">
            <v xml:space="preserve"> 000.00</v>
          </cell>
          <cell r="AI892" t="str">
            <v>BCH</v>
          </cell>
          <cell r="AJ892" t="str">
            <v>500</v>
          </cell>
          <cell r="AK892" t="str">
            <v>CLS</v>
          </cell>
          <cell r="AL892" t="str">
            <v>R450</v>
          </cell>
          <cell r="AM892" t="str">
            <v>DTA</v>
          </cell>
          <cell r="AN892" t="str">
            <v xml:space="preserve"> 00000000000.00</v>
          </cell>
          <cell r="AO892" t="str">
            <v>DTH</v>
          </cell>
          <cell r="AP892" t="str">
            <v xml:space="preserve"> 00000000000.00</v>
          </cell>
          <cell r="AV892" t="str">
            <v>000000000</v>
          </cell>
          <cell r="AW892" t="str">
            <v>000</v>
          </cell>
          <cell r="AX892" t="str">
            <v>00</v>
          </cell>
          <cell r="AY892" t="str">
            <v>0</v>
          </cell>
          <cell r="AZ892" t="str">
            <v>FPL Fibernet</v>
          </cell>
        </row>
        <row r="893">
          <cell r="A893" t="str">
            <v>107100</v>
          </cell>
          <cell r="B893" t="str">
            <v>0312</v>
          </cell>
          <cell r="C893" t="str">
            <v>06300</v>
          </cell>
          <cell r="D893" t="str">
            <v>0FIBER</v>
          </cell>
          <cell r="E893" t="str">
            <v>312000</v>
          </cell>
          <cell r="F893" t="str">
            <v>0803</v>
          </cell>
          <cell r="G893" t="str">
            <v>36000</v>
          </cell>
          <cell r="H893" t="str">
            <v>A</v>
          </cell>
          <cell r="I893" t="str">
            <v>00000041</v>
          </cell>
          <cell r="J893">
            <v>60</v>
          </cell>
          <cell r="K893">
            <v>312</v>
          </cell>
          <cell r="L893">
            <v>6356</v>
          </cell>
          <cell r="M893">
            <v>107</v>
          </cell>
          <cell r="N893">
            <v>10</v>
          </cell>
          <cell r="O893">
            <v>0</v>
          </cell>
          <cell r="P893">
            <v>107.1</v>
          </cell>
          <cell r="Q893" t="str">
            <v>0803</v>
          </cell>
          <cell r="R893" t="str">
            <v>36000</v>
          </cell>
          <cell r="S893" t="str">
            <v>200212</v>
          </cell>
          <cell r="T893" t="str">
            <v>PY42</v>
          </cell>
          <cell r="U893">
            <v>83.08</v>
          </cell>
          <cell r="V893" t="str">
            <v>LDB</v>
          </cell>
          <cell r="W893">
            <v>0</v>
          </cell>
          <cell r="X893" t="str">
            <v>SHR</v>
          </cell>
          <cell r="Y893">
            <v>2</v>
          </cell>
          <cell r="Z893">
            <v>2</v>
          </cell>
          <cell r="AA893" t="str">
            <v>PYP</v>
          </cell>
          <cell r="AB893" t="str">
            <v xml:space="preserve"> 0000026</v>
          </cell>
          <cell r="AC893" t="str">
            <v>PYL</v>
          </cell>
          <cell r="AD893" t="str">
            <v>003054</v>
          </cell>
          <cell r="AE893" t="str">
            <v>EMP</v>
          </cell>
          <cell r="AF893" t="str">
            <v>16244</v>
          </cell>
          <cell r="AG893" t="str">
            <v>JUL</v>
          </cell>
          <cell r="AH893" t="str">
            <v xml:space="preserve"> 000.00</v>
          </cell>
          <cell r="AI893" t="str">
            <v>BCH</v>
          </cell>
          <cell r="AJ893" t="str">
            <v>500</v>
          </cell>
          <cell r="AK893" t="str">
            <v>CLS</v>
          </cell>
          <cell r="AL893" t="str">
            <v>R513</v>
          </cell>
          <cell r="AM893" t="str">
            <v>DTA</v>
          </cell>
          <cell r="AN893" t="str">
            <v xml:space="preserve"> 00000000000.00</v>
          </cell>
          <cell r="AO893" t="str">
            <v>DTH</v>
          </cell>
          <cell r="AP893" t="str">
            <v xml:space="preserve"> 00000000000.00</v>
          </cell>
          <cell r="AV893" t="str">
            <v>000000000</v>
          </cell>
          <cell r="AW893" t="str">
            <v>000</v>
          </cell>
          <cell r="AX893" t="str">
            <v>00</v>
          </cell>
          <cell r="AY893" t="str">
            <v>0</v>
          </cell>
          <cell r="AZ893" t="str">
            <v>FPL Fibernet</v>
          </cell>
        </row>
        <row r="894">
          <cell r="A894" t="str">
            <v>107100</v>
          </cell>
          <cell r="B894" t="str">
            <v>0312</v>
          </cell>
          <cell r="C894" t="str">
            <v>06300</v>
          </cell>
          <cell r="D894" t="str">
            <v>0FIBER</v>
          </cell>
          <cell r="E894" t="str">
            <v>312000</v>
          </cell>
          <cell r="F894" t="str">
            <v>0803</v>
          </cell>
          <cell r="G894" t="str">
            <v>36000</v>
          </cell>
          <cell r="H894" t="str">
            <v>A</v>
          </cell>
          <cell r="I894" t="str">
            <v>00000041</v>
          </cell>
          <cell r="J894">
            <v>60</v>
          </cell>
          <cell r="K894">
            <v>312</v>
          </cell>
          <cell r="L894">
            <v>6356</v>
          </cell>
          <cell r="M894">
            <v>107</v>
          </cell>
          <cell r="N894">
            <v>10</v>
          </cell>
          <cell r="O894">
            <v>0</v>
          </cell>
          <cell r="P894">
            <v>107.1</v>
          </cell>
          <cell r="Q894" t="str">
            <v>0803</v>
          </cell>
          <cell r="R894" t="str">
            <v>36000</v>
          </cell>
          <cell r="S894" t="str">
            <v>200212</v>
          </cell>
          <cell r="T894" t="str">
            <v>PY42</v>
          </cell>
          <cell r="U894">
            <v>656.6</v>
          </cell>
          <cell r="V894" t="str">
            <v>LDB</v>
          </cell>
          <cell r="W894">
            <v>0</v>
          </cell>
          <cell r="X894" t="str">
            <v>SHR</v>
          </cell>
          <cell r="Y894">
            <v>16</v>
          </cell>
          <cell r="Z894">
            <v>16</v>
          </cell>
          <cell r="AA894" t="str">
            <v>PYP</v>
          </cell>
          <cell r="AB894" t="str">
            <v xml:space="preserve"> 0000026</v>
          </cell>
          <cell r="AC894" t="str">
            <v>PYL</v>
          </cell>
          <cell r="AD894" t="str">
            <v>004399</v>
          </cell>
          <cell r="AE894" t="str">
            <v>EMP</v>
          </cell>
          <cell r="AF894" t="str">
            <v>35412</v>
          </cell>
          <cell r="AG894" t="str">
            <v>JUL</v>
          </cell>
          <cell r="AH894" t="str">
            <v xml:space="preserve"> 000.00</v>
          </cell>
          <cell r="AI894" t="str">
            <v>BCH</v>
          </cell>
          <cell r="AJ894" t="str">
            <v>500</v>
          </cell>
          <cell r="AK894" t="str">
            <v>CLS</v>
          </cell>
          <cell r="AL894" t="str">
            <v>R436</v>
          </cell>
          <cell r="AM894" t="str">
            <v>DTA</v>
          </cell>
          <cell r="AN894" t="str">
            <v xml:space="preserve"> 00000000000.00</v>
          </cell>
          <cell r="AO894" t="str">
            <v>DTH</v>
          </cell>
          <cell r="AP894" t="str">
            <v xml:space="preserve"> 00000000000.00</v>
          </cell>
          <cell r="AV894" t="str">
            <v>000000000</v>
          </cell>
          <cell r="AW894" t="str">
            <v>000</v>
          </cell>
          <cell r="AX894" t="str">
            <v>00</v>
          </cell>
          <cell r="AY894" t="str">
            <v>0</v>
          </cell>
          <cell r="AZ894" t="str">
            <v>FPL Fibernet</v>
          </cell>
        </row>
        <row r="895">
          <cell r="A895" t="str">
            <v>107100</v>
          </cell>
          <cell r="B895" t="str">
            <v>0385</v>
          </cell>
          <cell r="C895" t="str">
            <v>06300</v>
          </cell>
          <cell r="D895" t="str">
            <v>0FIBER</v>
          </cell>
          <cell r="E895" t="str">
            <v>385000</v>
          </cell>
          <cell r="F895" t="str">
            <v>0803</v>
          </cell>
          <cell r="G895" t="str">
            <v>36000</v>
          </cell>
          <cell r="H895" t="str">
            <v>A</v>
          </cell>
          <cell r="I895" t="str">
            <v>00000041</v>
          </cell>
          <cell r="J895">
            <v>60</v>
          </cell>
          <cell r="K895">
            <v>385</v>
          </cell>
          <cell r="L895">
            <v>6356</v>
          </cell>
          <cell r="M895">
            <v>107</v>
          </cell>
          <cell r="N895">
            <v>10</v>
          </cell>
          <cell r="O895">
            <v>0</v>
          </cell>
          <cell r="P895">
            <v>107.1</v>
          </cell>
          <cell r="Q895" t="str">
            <v>0803</v>
          </cell>
          <cell r="R895" t="str">
            <v>36000</v>
          </cell>
          <cell r="S895" t="str">
            <v>200212</v>
          </cell>
          <cell r="T895" t="str">
            <v>PY42</v>
          </cell>
          <cell r="U895">
            <v>328.3</v>
          </cell>
          <cell r="V895" t="str">
            <v>LDB</v>
          </cell>
          <cell r="W895">
            <v>0</v>
          </cell>
          <cell r="X895" t="str">
            <v>SHR</v>
          </cell>
          <cell r="Y895">
            <v>8</v>
          </cell>
          <cell r="Z895">
            <v>8</v>
          </cell>
          <cell r="AA895" t="str">
            <v>PYP</v>
          </cell>
          <cell r="AB895" t="str">
            <v xml:space="preserve"> 0000025</v>
          </cell>
          <cell r="AC895" t="str">
            <v>PYL</v>
          </cell>
          <cell r="AD895" t="str">
            <v>004399</v>
          </cell>
          <cell r="AE895" t="str">
            <v>EMP</v>
          </cell>
          <cell r="AF895" t="str">
            <v>35412</v>
          </cell>
          <cell r="AG895" t="str">
            <v>JUL</v>
          </cell>
          <cell r="AH895" t="str">
            <v xml:space="preserve"> 000.00</v>
          </cell>
          <cell r="AI895" t="str">
            <v>BCH</v>
          </cell>
          <cell r="AJ895" t="str">
            <v>500</v>
          </cell>
          <cell r="AK895" t="str">
            <v>CLS</v>
          </cell>
          <cell r="AL895" t="str">
            <v>R436</v>
          </cell>
          <cell r="AM895" t="str">
            <v>DTA</v>
          </cell>
          <cell r="AN895" t="str">
            <v xml:space="preserve"> 00000000000.00</v>
          </cell>
          <cell r="AO895" t="str">
            <v>DTH</v>
          </cell>
          <cell r="AP895" t="str">
            <v xml:space="preserve"> 00000000000.00</v>
          </cell>
          <cell r="AV895" t="str">
            <v>000000000</v>
          </cell>
          <cell r="AW895" t="str">
            <v>000</v>
          </cell>
          <cell r="AX895" t="str">
            <v>00</v>
          </cell>
          <cell r="AY895" t="str">
            <v>0</v>
          </cell>
          <cell r="AZ895" t="str">
            <v>FPL Fibernet</v>
          </cell>
        </row>
        <row r="896">
          <cell r="L896">
            <v>6357</v>
          </cell>
          <cell r="S896" t="str">
            <v>200212</v>
          </cell>
          <cell r="U896">
            <v>5740</v>
          </cell>
        </row>
        <row r="897">
          <cell r="L897">
            <v>6357</v>
          </cell>
          <cell r="S897" t="str">
            <v>200212</v>
          </cell>
          <cell r="U897">
            <v>100.61</v>
          </cell>
        </row>
        <row r="898">
          <cell r="A898" t="str">
            <v>107100</v>
          </cell>
          <cell r="B898" t="str">
            <v>0312</v>
          </cell>
          <cell r="C898" t="str">
            <v>06600</v>
          </cell>
          <cell r="D898" t="str">
            <v>0FIBER</v>
          </cell>
          <cell r="E898" t="str">
            <v>312000</v>
          </cell>
          <cell r="F898" t="str">
            <v>0790</v>
          </cell>
          <cell r="G898" t="str">
            <v>65000</v>
          </cell>
          <cell r="H898" t="str">
            <v>A</v>
          </cell>
          <cell r="I898" t="str">
            <v>00000041</v>
          </cell>
          <cell r="J898">
            <v>63</v>
          </cell>
          <cell r="K898">
            <v>312</v>
          </cell>
          <cell r="L898">
            <v>6600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 t="str">
            <v>0790</v>
          </cell>
          <cell r="R898" t="str">
            <v>65000</v>
          </cell>
          <cell r="S898" t="str">
            <v>200212</v>
          </cell>
          <cell r="T898" t="str">
            <v>CA01</v>
          </cell>
          <cell r="U898">
            <v>4000</v>
          </cell>
          <cell r="V898" t="str">
            <v>LDB</v>
          </cell>
          <cell r="W898">
            <v>0</v>
          </cell>
          <cell r="Y898">
            <v>0</v>
          </cell>
          <cell r="Z898">
            <v>0</v>
          </cell>
          <cell r="AA898" t="str">
            <v>BCH</v>
          </cell>
          <cell r="AB898" t="str">
            <v>0014</v>
          </cell>
          <cell r="AC898" t="str">
            <v>WKS</v>
          </cell>
          <cell r="AE898" t="str">
            <v>JV#</v>
          </cell>
          <cell r="AF898" t="str">
            <v>1232</v>
          </cell>
          <cell r="AG898" t="str">
            <v>FRN</v>
          </cell>
          <cell r="AH898" t="str">
            <v>6600</v>
          </cell>
          <cell r="AI898" t="str">
            <v>RP#</v>
          </cell>
          <cell r="AJ898" t="str">
            <v>000</v>
          </cell>
          <cell r="AK898" t="str">
            <v>CTL</v>
          </cell>
          <cell r="AM898" t="str">
            <v>RF#</v>
          </cell>
          <cell r="AU898" t="str">
            <v>ACCRUAL OF DEC 02 CAPITAL</v>
          </cell>
          <cell r="AZ898" t="str">
            <v>FPL Fibernet</v>
          </cell>
        </row>
        <row r="899">
          <cell r="A899" t="str">
            <v>107100</v>
          </cell>
          <cell r="B899" t="str">
            <v>0312</v>
          </cell>
          <cell r="C899" t="str">
            <v>06600</v>
          </cell>
          <cell r="D899" t="str">
            <v>0FIBER</v>
          </cell>
          <cell r="E899" t="str">
            <v>312000</v>
          </cell>
          <cell r="F899" t="str">
            <v>0662</v>
          </cell>
          <cell r="G899" t="str">
            <v>51450</v>
          </cell>
          <cell r="H899" t="str">
            <v>A</v>
          </cell>
          <cell r="I899" t="str">
            <v>00000041</v>
          </cell>
          <cell r="J899">
            <v>63</v>
          </cell>
          <cell r="K899">
            <v>312</v>
          </cell>
          <cell r="L899">
            <v>6602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 t="str">
            <v>0662</v>
          </cell>
          <cell r="R899" t="str">
            <v>51450</v>
          </cell>
          <cell r="S899" t="str">
            <v>200212</v>
          </cell>
          <cell r="T899" t="str">
            <v>SA01</v>
          </cell>
          <cell r="U899">
            <v>14592.6</v>
          </cell>
          <cell r="W899">
            <v>0</v>
          </cell>
          <cell r="Y899">
            <v>0</v>
          </cell>
          <cell r="Z899">
            <v>1</v>
          </cell>
          <cell r="AA899" t="str">
            <v>BCH</v>
          </cell>
          <cell r="AB899" t="str">
            <v>450002354</v>
          </cell>
          <cell r="AC899" t="str">
            <v>PO#</v>
          </cell>
          <cell r="AD899" t="str">
            <v>4500072726</v>
          </cell>
          <cell r="AE899" t="str">
            <v>S/R</v>
          </cell>
          <cell r="AF899" t="str">
            <v>337</v>
          </cell>
          <cell r="AI899" t="str">
            <v>PYN</v>
          </cell>
          <cell r="AJ899" t="str">
            <v>ORIUS TELECOM SERVICES IN</v>
          </cell>
          <cell r="AK899" t="str">
            <v>VND</v>
          </cell>
          <cell r="AL899" t="str">
            <v>651061903</v>
          </cell>
          <cell r="AM899" t="str">
            <v>FAC</v>
          </cell>
          <cell r="AN899" t="str">
            <v>000</v>
          </cell>
          <cell r="AQ899" t="str">
            <v>NVD</v>
          </cell>
          <cell r="AR899" t="str">
            <v>2002-12-</v>
          </cell>
          <cell r="AU899" t="str">
            <v>INVOICE# 215726     ORIUS TELECOM SERVIC5000003643</v>
          </cell>
          <cell r="AV899" t="str">
            <v>WF-BATCH</v>
          </cell>
          <cell r="AW899" t="str">
            <v>000</v>
          </cell>
          <cell r="AX899" t="str">
            <v>00</v>
          </cell>
          <cell r="AY899" t="str">
            <v>0</v>
          </cell>
          <cell r="AZ899" t="str">
            <v>FPL Fibernet</v>
          </cell>
        </row>
        <row r="900">
          <cell r="A900" t="str">
            <v>107100</v>
          </cell>
          <cell r="B900" t="str">
            <v>0312</v>
          </cell>
          <cell r="C900" t="str">
            <v>06600</v>
          </cell>
          <cell r="D900" t="str">
            <v>0FIBER</v>
          </cell>
          <cell r="E900" t="str">
            <v>312000</v>
          </cell>
          <cell r="F900" t="str">
            <v>0662</v>
          </cell>
          <cell r="G900" t="str">
            <v>65000</v>
          </cell>
          <cell r="H900" t="str">
            <v>A</v>
          </cell>
          <cell r="I900" t="str">
            <v>00000041</v>
          </cell>
          <cell r="J900">
            <v>63</v>
          </cell>
          <cell r="K900">
            <v>312</v>
          </cell>
          <cell r="L900">
            <v>6602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 t="str">
            <v>0662</v>
          </cell>
          <cell r="R900" t="str">
            <v>65000</v>
          </cell>
          <cell r="S900" t="str">
            <v>200212</v>
          </cell>
          <cell r="T900" t="str">
            <v>CA01</v>
          </cell>
          <cell r="U900">
            <v>118.95</v>
          </cell>
          <cell r="V900" t="str">
            <v>LDB</v>
          </cell>
          <cell r="W900">
            <v>0</v>
          </cell>
          <cell r="Y900">
            <v>0</v>
          </cell>
          <cell r="Z900">
            <v>0</v>
          </cell>
          <cell r="AA900" t="str">
            <v>BCH</v>
          </cell>
          <cell r="AB900" t="str">
            <v>0029</v>
          </cell>
          <cell r="AC900" t="str">
            <v>WKS</v>
          </cell>
          <cell r="AE900" t="str">
            <v>JV#</v>
          </cell>
          <cell r="AF900" t="str">
            <v>1232</v>
          </cell>
          <cell r="AG900" t="str">
            <v>FRN</v>
          </cell>
          <cell r="AH900" t="str">
            <v>6602</v>
          </cell>
          <cell r="AI900" t="str">
            <v>RP#</v>
          </cell>
          <cell r="AJ900" t="str">
            <v>000</v>
          </cell>
          <cell r="AK900" t="str">
            <v>CTL</v>
          </cell>
          <cell r="AM900" t="str">
            <v>RF#</v>
          </cell>
          <cell r="AU900" t="str">
            <v>ACCR WD COMM UNPAID INV</v>
          </cell>
          <cell r="AZ900" t="str">
            <v>FPL Fibernet</v>
          </cell>
        </row>
        <row r="901">
          <cell r="A901" t="str">
            <v>107100</v>
          </cell>
          <cell r="B901" t="str">
            <v>0312</v>
          </cell>
          <cell r="C901" t="str">
            <v>06600</v>
          </cell>
          <cell r="D901" t="str">
            <v>0FIBER</v>
          </cell>
          <cell r="E901" t="str">
            <v>312000</v>
          </cell>
          <cell r="F901" t="str">
            <v>0662</v>
          </cell>
          <cell r="G901" t="str">
            <v>65000</v>
          </cell>
          <cell r="H901" t="str">
            <v>A</v>
          </cell>
          <cell r="I901" t="str">
            <v>00000041</v>
          </cell>
          <cell r="J901">
            <v>63</v>
          </cell>
          <cell r="K901">
            <v>312</v>
          </cell>
          <cell r="L901">
            <v>6602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 t="str">
            <v>0662</v>
          </cell>
          <cell r="R901" t="str">
            <v>65000</v>
          </cell>
          <cell r="S901" t="str">
            <v>200212</v>
          </cell>
          <cell r="T901" t="str">
            <v>CA01</v>
          </cell>
          <cell r="U901">
            <v>118.95</v>
          </cell>
          <cell r="V901" t="str">
            <v>LDB</v>
          </cell>
          <cell r="W901">
            <v>0</v>
          </cell>
          <cell r="Y901">
            <v>0</v>
          </cell>
          <cell r="Z901">
            <v>0</v>
          </cell>
          <cell r="AA901" t="str">
            <v>BCH</v>
          </cell>
          <cell r="AB901" t="str">
            <v>0033</v>
          </cell>
          <cell r="AC901" t="str">
            <v>WKS</v>
          </cell>
          <cell r="AE901" t="str">
            <v>JV#</v>
          </cell>
          <cell r="AF901" t="str">
            <v>1232</v>
          </cell>
          <cell r="AG901" t="str">
            <v>FRN</v>
          </cell>
          <cell r="AH901" t="str">
            <v>6602</v>
          </cell>
          <cell r="AI901" t="str">
            <v>RP#</v>
          </cell>
          <cell r="AJ901" t="str">
            <v>000</v>
          </cell>
          <cell r="AK901" t="str">
            <v>CTL</v>
          </cell>
          <cell r="AM901" t="str">
            <v>RF#</v>
          </cell>
          <cell r="AU901" t="str">
            <v>ACCR WD COMM UNPAID INV</v>
          </cell>
          <cell r="AZ901" t="str">
            <v>FPL Fibernet</v>
          </cell>
        </row>
        <row r="902">
          <cell r="A902" t="str">
            <v>107100</v>
          </cell>
          <cell r="B902" t="str">
            <v>0312</v>
          </cell>
          <cell r="C902" t="str">
            <v>06600</v>
          </cell>
          <cell r="D902" t="str">
            <v>0FIBER</v>
          </cell>
          <cell r="E902" t="str">
            <v>312000</v>
          </cell>
          <cell r="F902" t="str">
            <v>0662</v>
          </cell>
          <cell r="G902" t="str">
            <v>65000</v>
          </cell>
          <cell r="H902" t="str">
            <v>A</v>
          </cell>
          <cell r="I902" t="str">
            <v>00000041</v>
          </cell>
          <cell r="J902">
            <v>63</v>
          </cell>
          <cell r="K902">
            <v>312</v>
          </cell>
          <cell r="L902">
            <v>6602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 t="str">
            <v>0662</v>
          </cell>
          <cell r="R902" t="str">
            <v>65000</v>
          </cell>
          <cell r="S902" t="str">
            <v>200212</v>
          </cell>
          <cell r="T902" t="str">
            <v>CA01</v>
          </cell>
          <cell r="U902">
            <v>-118.95</v>
          </cell>
          <cell r="V902" t="str">
            <v>LDB</v>
          </cell>
          <cell r="W902">
            <v>0</v>
          </cell>
          <cell r="Y902">
            <v>0</v>
          </cell>
          <cell r="Z902">
            <v>0</v>
          </cell>
          <cell r="AA902" t="str">
            <v>BCH</v>
          </cell>
          <cell r="AB902" t="str">
            <v>0034</v>
          </cell>
          <cell r="AC902" t="str">
            <v>WKS</v>
          </cell>
          <cell r="AE902" t="str">
            <v>JV#</v>
          </cell>
          <cell r="AF902" t="str">
            <v>1232</v>
          </cell>
          <cell r="AG902" t="str">
            <v>FRN</v>
          </cell>
          <cell r="AH902" t="str">
            <v>6602</v>
          </cell>
          <cell r="AI902" t="str">
            <v>RP#</v>
          </cell>
          <cell r="AJ902" t="str">
            <v>000</v>
          </cell>
          <cell r="AK902" t="str">
            <v>CTL</v>
          </cell>
          <cell r="AM902" t="str">
            <v>RF#</v>
          </cell>
          <cell r="AU902" t="str">
            <v>ACCR WD COMM UNPAID INV</v>
          </cell>
          <cell r="AZ902" t="str">
            <v>FPL Fibernet</v>
          </cell>
        </row>
        <row r="903">
          <cell r="A903" t="str">
            <v>107100</v>
          </cell>
          <cell r="B903" t="str">
            <v>0312</v>
          </cell>
          <cell r="C903" t="str">
            <v>06600</v>
          </cell>
          <cell r="D903" t="str">
            <v>0FIBER</v>
          </cell>
          <cell r="E903" t="str">
            <v>312000</v>
          </cell>
          <cell r="F903" t="str">
            <v>0790</v>
          </cell>
          <cell r="G903" t="str">
            <v>65000</v>
          </cell>
          <cell r="H903" t="str">
            <v>A</v>
          </cell>
          <cell r="I903" t="str">
            <v>00000041</v>
          </cell>
          <cell r="J903">
            <v>63</v>
          </cell>
          <cell r="K903">
            <v>312</v>
          </cell>
          <cell r="L903">
            <v>6602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 t="str">
            <v>0790</v>
          </cell>
          <cell r="R903" t="str">
            <v>65000</v>
          </cell>
          <cell r="S903" t="str">
            <v>200212</v>
          </cell>
          <cell r="T903" t="str">
            <v>CA01</v>
          </cell>
          <cell r="U903">
            <v>31474.2</v>
          </cell>
          <cell r="V903" t="str">
            <v>LDB</v>
          </cell>
          <cell r="W903">
            <v>0</v>
          </cell>
          <cell r="Y903">
            <v>0</v>
          </cell>
          <cell r="Z903">
            <v>0</v>
          </cell>
          <cell r="AA903" t="str">
            <v>BCH</v>
          </cell>
          <cell r="AB903" t="str">
            <v>0014</v>
          </cell>
          <cell r="AC903" t="str">
            <v>WKS</v>
          </cell>
          <cell r="AE903" t="str">
            <v>JV#</v>
          </cell>
          <cell r="AF903" t="str">
            <v>1232</v>
          </cell>
          <cell r="AG903" t="str">
            <v>FRN</v>
          </cell>
          <cell r="AH903" t="str">
            <v>6602</v>
          </cell>
          <cell r="AI903" t="str">
            <v>RP#</v>
          </cell>
          <cell r="AJ903" t="str">
            <v>000</v>
          </cell>
          <cell r="AK903" t="str">
            <v>CTL</v>
          </cell>
          <cell r="AM903" t="str">
            <v>RF#</v>
          </cell>
          <cell r="AU903" t="str">
            <v>ACCRUAL OF DEC 02 CAPITAL</v>
          </cell>
          <cell r="AZ903" t="str">
            <v>FPL Fibernet</v>
          </cell>
        </row>
        <row r="904">
          <cell r="A904" t="str">
            <v>107100</v>
          </cell>
          <cell r="B904" t="str">
            <v>0312</v>
          </cell>
          <cell r="C904" t="str">
            <v>06600</v>
          </cell>
          <cell r="D904" t="str">
            <v>0FIBER</v>
          </cell>
          <cell r="E904" t="str">
            <v>312000</v>
          </cell>
          <cell r="F904" t="str">
            <v>0790</v>
          </cell>
          <cell r="G904" t="str">
            <v>65000</v>
          </cell>
          <cell r="H904" t="str">
            <v>A</v>
          </cell>
          <cell r="I904" t="str">
            <v>00000041</v>
          </cell>
          <cell r="J904">
            <v>63</v>
          </cell>
          <cell r="K904">
            <v>312</v>
          </cell>
          <cell r="L904">
            <v>6602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 t="str">
            <v>0790</v>
          </cell>
          <cell r="R904" t="str">
            <v>65000</v>
          </cell>
          <cell r="S904" t="str">
            <v>200212</v>
          </cell>
          <cell r="T904" t="str">
            <v>CA01</v>
          </cell>
          <cell r="U904">
            <v>-31474.2</v>
          </cell>
          <cell r="V904" t="str">
            <v>LDB</v>
          </cell>
          <cell r="W904">
            <v>0</v>
          </cell>
          <cell r="Y904">
            <v>0</v>
          </cell>
          <cell r="Z904">
            <v>0</v>
          </cell>
          <cell r="AA904" t="str">
            <v>BCH</v>
          </cell>
          <cell r="AB904" t="str">
            <v>0049</v>
          </cell>
          <cell r="AC904" t="str">
            <v>WKS</v>
          </cell>
          <cell r="AE904" t="str">
            <v>JV#</v>
          </cell>
          <cell r="AF904" t="str">
            <v>1232</v>
          </cell>
          <cell r="AG904" t="str">
            <v>FRN</v>
          </cell>
          <cell r="AH904" t="str">
            <v>6602</v>
          </cell>
          <cell r="AI904" t="str">
            <v>RP#</v>
          </cell>
          <cell r="AJ904" t="str">
            <v>000</v>
          </cell>
          <cell r="AK904" t="str">
            <v>CTL</v>
          </cell>
          <cell r="AM904" t="str">
            <v>RF#</v>
          </cell>
          <cell r="AU904" t="str">
            <v>ACCR REVERSAL OF DEC 02</v>
          </cell>
          <cell r="AZ904" t="str">
            <v>FPL Fibernet</v>
          </cell>
        </row>
        <row r="905">
          <cell r="A905" t="str">
            <v>107100</v>
          </cell>
          <cell r="B905" t="str">
            <v>0312</v>
          </cell>
          <cell r="C905" t="str">
            <v>06600</v>
          </cell>
          <cell r="D905" t="str">
            <v>0FIBER</v>
          </cell>
          <cell r="E905" t="str">
            <v>312000</v>
          </cell>
          <cell r="F905" t="str">
            <v>0790</v>
          </cell>
          <cell r="G905" t="str">
            <v>65000</v>
          </cell>
          <cell r="H905" t="str">
            <v>A</v>
          </cell>
          <cell r="I905" t="str">
            <v>00000041</v>
          </cell>
          <cell r="J905">
            <v>63</v>
          </cell>
          <cell r="K905">
            <v>312</v>
          </cell>
          <cell r="L905">
            <v>6603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 t="str">
            <v>0790</v>
          </cell>
          <cell r="R905" t="str">
            <v>65000</v>
          </cell>
          <cell r="S905" t="str">
            <v>200212</v>
          </cell>
          <cell r="T905" t="str">
            <v>CA01</v>
          </cell>
          <cell r="U905">
            <v>4588.7</v>
          </cell>
          <cell r="V905" t="str">
            <v>LDB</v>
          </cell>
          <cell r="W905">
            <v>0</v>
          </cell>
          <cell r="Y905">
            <v>0</v>
          </cell>
          <cell r="Z905">
            <v>0</v>
          </cell>
          <cell r="AA905" t="str">
            <v>BCH</v>
          </cell>
          <cell r="AB905" t="str">
            <v>0014</v>
          </cell>
          <cell r="AC905" t="str">
            <v>WKS</v>
          </cell>
          <cell r="AE905" t="str">
            <v>JV#</v>
          </cell>
          <cell r="AF905" t="str">
            <v>1232</v>
          </cell>
          <cell r="AG905" t="str">
            <v>FRN</v>
          </cell>
          <cell r="AH905" t="str">
            <v>6603</v>
          </cell>
          <cell r="AI905" t="str">
            <v>RP#</v>
          </cell>
          <cell r="AJ905" t="str">
            <v>000</v>
          </cell>
          <cell r="AK905" t="str">
            <v>CTL</v>
          </cell>
          <cell r="AM905" t="str">
            <v>RF#</v>
          </cell>
          <cell r="AU905" t="str">
            <v>ACCRUAL OF DEC 02 CAPITAL</v>
          </cell>
          <cell r="AZ905" t="str">
            <v>FPL Fibernet</v>
          </cell>
        </row>
        <row r="906">
          <cell r="A906" t="str">
            <v>107100</v>
          </cell>
          <cell r="B906" t="str">
            <v>0312</v>
          </cell>
          <cell r="C906" t="str">
            <v>06600</v>
          </cell>
          <cell r="D906" t="str">
            <v>0FIBER</v>
          </cell>
          <cell r="E906" t="str">
            <v>312000</v>
          </cell>
          <cell r="F906" t="str">
            <v>0790</v>
          </cell>
          <cell r="G906" t="str">
            <v>65000</v>
          </cell>
          <cell r="H906" t="str">
            <v>A</v>
          </cell>
          <cell r="I906" t="str">
            <v>00000041</v>
          </cell>
          <cell r="J906">
            <v>63</v>
          </cell>
          <cell r="K906">
            <v>312</v>
          </cell>
          <cell r="L906">
            <v>6603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 t="str">
            <v>0790</v>
          </cell>
          <cell r="R906" t="str">
            <v>65000</v>
          </cell>
          <cell r="S906" t="str">
            <v>200212</v>
          </cell>
          <cell r="T906" t="str">
            <v>CA01</v>
          </cell>
          <cell r="U906">
            <v>-4588.7</v>
          </cell>
          <cell r="V906" t="str">
            <v>LDB</v>
          </cell>
          <cell r="W906">
            <v>0</v>
          </cell>
          <cell r="Y906">
            <v>0</v>
          </cell>
          <cell r="Z906">
            <v>0</v>
          </cell>
          <cell r="AA906" t="str">
            <v>BCH</v>
          </cell>
          <cell r="AB906" t="str">
            <v>0049</v>
          </cell>
          <cell r="AC906" t="str">
            <v>WKS</v>
          </cell>
          <cell r="AE906" t="str">
            <v>JV#</v>
          </cell>
          <cell r="AF906" t="str">
            <v>1232</v>
          </cell>
          <cell r="AG906" t="str">
            <v>FRN</v>
          </cell>
          <cell r="AH906" t="str">
            <v>6603</v>
          </cell>
          <cell r="AI906" t="str">
            <v>RP#</v>
          </cell>
          <cell r="AJ906" t="str">
            <v>000</v>
          </cell>
          <cell r="AK906" t="str">
            <v>CTL</v>
          </cell>
          <cell r="AM906" t="str">
            <v>RF#</v>
          </cell>
          <cell r="AU906" t="str">
            <v>ACCR REVERSAL OF DEC 02</v>
          </cell>
          <cell r="AZ906" t="str">
            <v>FPL Fibernet</v>
          </cell>
        </row>
        <row r="907">
          <cell r="A907" t="str">
            <v>107100</v>
          </cell>
          <cell r="B907" t="str">
            <v>0312</v>
          </cell>
          <cell r="C907" t="str">
            <v>06600</v>
          </cell>
          <cell r="D907" t="str">
            <v>0FIBER</v>
          </cell>
          <cell r="E907" t="str">
            <v>312000</v>
          </cell>
          <cell r="F907" t="str">
            <v>0790</v>
          </cell>
          <cell r="G907" t="str">
            <v>65000</v>
          </cell>
          <cell r="H907" t="str">
            <v>A</v>
          </cell>
          <cell r="I907" t="str">
            <v>00000041</v>
          </cell>
          <cell r="J907">
            <v>9</v>
          </cell>
          <cell r="K907">
            <v>312</v>
          </cell>
          <cell r="L907">
            <v>6606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 t="str">
            <v>0790</v>
          </cell>
          <cell r="R907" t="str">
            <v>65000</v>
          </cell>
          <cell r="S907" t="str">
            <v>200212</v>
          </cell>
          <cell r="T907" t="str">
            <v>CA01</v>
          </cell>
          <cell r="U907">
            <v>-2609.6</v>
          </cell>
          <cell r="V907" t="str">
            <v>LDB</v>
          </cell>
          <cell r="W907">
            <v>0</v>
          </cell>
          <cell r="Y907">
            <v>0</v>
          </cell>
          <cell r="Z907">
            <v>0</v>
          </cell>
          <cell r="AA907" t="str">
            <v>BCH</v>
          </cell>
          <cell r="AB907" t="str">
            <v>0023</v>
          </cell>
          <cell r="AC907" t="str">
            <v>WKS</v>
          </cell>
          <cell r="AE907" t="str">
            <v>JV#</v>
          </cell>
          <cell r="AF907" t="str">
            <v>1232</v>
          </cell>
          <cell r="AG907" t="str">
            <v>FRN</v>
          </cell>
          <cell r="AH907" t="str">
            <v>6606</v>
          </cell>
          <cell r="AI907" t="str">
            <v>RP#</v>
          </cell>
          <cell r="AJ907" t="str">
            <v>000</v>
          </cell>
          <cell r="AK907" t="str">
            <v>CTL</v>
          </cell>
          <cell r="AM907" t="str">
            <v>RF#</v>
          </cell>
          <cell r="AU907" t="str">
            <v>TO PLACE IN SERVICE</v>
          </cell>
          <cell r="AZ907" t="str">
            <v>FPL Fibernet</v>
          </cell>
        </row>
        <row r="908">
          <cell r="A908" t="str">
            <v>107100</v>
          </cell>
          <cell r="B908" t="str">
            <v>0385</v>
          </cell>
          <cell r="C908" t="str">
            <v>06600</v>
          </cell>
          <cell r="D908" t="str">
            <v>0FIBER</v>
          </cell>
          <cell r="E908" t="str">
            <v>385000</v>
          </cell>
          <cell r="F908" t="str">
            <v>0662</v>
          </cell>
          <cell r="G908" t="str">
            <v>65000</v>
          </cell>
          <cell r="H908" t="str">
            <v>A</v>
          </cell>
          <cell r="I908" t="str">
            <v>00000041</v>
          </cell>
          <cell r="J908">
            <v>63</v>
          </cell>
          <cell r="K908">
            <v>385</v>
          </cell>
          <cell r="L908">
            <v>6607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 t="str">
            <v>0662</v>
          </cell>
          <cell r="R908" t="str">
            <v>65000</v>
          </cell>
          <cell r="S908" t="str">
            <v>200212</v>
          </cell>
          <cell r="T908" t="str">
            <v>CA01</v>
          </cell>
          <cell r="U908">
            <v>-10950.75</v>
          </cell>
          <cell r="V908" t="str">
            <v>LDB</v>
          </cell>
          <cell r="W908">
            <v>0</v>
          </cell>
          <cell r="Y908">
            <v>0</v>
          </cell>
          <cell r="Z908">
            <v>0</v>
          </cell>
          <cell r="AA908" t="str">
            <v>BCH</v>
          </cell>
          <cell r="AB908" t="str">
            <v>0039</v>
          </cell>
          <cell r="AC908" t="str">
            <v>WKS</v>
          </cell>
          <cell r="AE908" t="str">
            <v>JV#</v>
          </cell>
          <cell r="AF908" t="str">
            <v>1232</v>
          </cell>
          <cell r="AG908" t="str">
            <v>FRN</v>
          </cell>
          <cell r="AH908" t="str">
            <v>6607</v>
          </cell>
          <cell r="AI908" t="str">
            <v>RP#</v>
          </cell>
          <cell r="AJ908" t="str">
            <v>000</v>
          </cell>
          <cell r="AK908" t="str">
            <v>CTL</v>
          </cell>
          <cell r="AM908" t="str">
            <v>RF#</v>
          </cell>
          <cell r="AU908" t="str">
            <v>RECLASS FROM 3229-SEC 165</v>
          </cell>
          <cell r="AZ908" t="str">
            <v>FPL Fibernet</v>
          </cell>
        </row>
        <row r="909">
          <cell r="A909" t="str">
            <v>107100</v>
          </cell>
          <cell r="B909" t="str">
            <v>0385</v>
          </cell>
          <cell r="C909" t="str">
            <v>06600</v>
          </cell>
          <cell r="D909" t="str">
            <v>0FIBER</v>
          </cell>
          <cell r="E909" t="str">
            <v>385000</v>
          </cell>
          <cell r="F909" t="str">
            <v>0790</v>
          </cell>
          <cell r="G909" t="str">
            <v>65000</v>
          </cell>
          <cell r="H909" t="str">
            <v>A</v>
          </cell>
          <cell r="I909" t="str">
            <v>00000041</v>
          </cell>
          <cell r="J909">
            <v>9</v>
          </cell>
          <cell r="K909">
            <v>385</v>
          </cell>
          <cell r="L909">
            <v>6607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 t="str">
            <v>0790</v>
          </cell>
          <cell r="R909" t="str">
            <v>65000</v>
          </cell>
          <cell r="S909" t="str">
            <v>200212</v>
          </cell>
          <cell r="T909" t="str">
            <v>CA01</v>
          </cell>
          <cell r="U909">
            <v>-36416.14</v>
          </cell>
          <cell r="V909" t="str">
            <v>LDB</v>
          </cell>
          <cell r="W909">
            <v>0</v>
          </cell>
          <cell r="Y909">
            <v>0</v>
          </cell>
          <cell r="Z909">
            <v>0</v>
          </cell>
          <cell r="AA909" t="str">
            <v>BCH</v>
          </cell>
          <cell r="AB909" t="str">
            <v>0023</v>
          </cell>
          <cell r="AC909" t="str">
            <v>WKS</v>
          </cell>
          <cell r="AE909" t="str">
            <v>JV#</v>
          </cell>
          <cell r="AF909" t="str">
            <v>1232</v>
          </cell>
          <cell r="AG909" t="str">
            <v>FRN</v>
          </cell>
          <cell r="AH909" t="str">
            <v>6607</v>
          </cell>
          <cell r="AI909" t="str">
            <v>RP#</v>
          </cell>
          <cell r="AJ909" t="str">
            <v>000</v>
          </cell>
          <cell r="AK909" t="str">
            <v>CTL</v>
          </cell>
          <cell r="AM909" t="str">
            <v>RF#</v>
          </cell>
          <cell r="AU909" t="str">
            <v>TO PLACE IN SERVICE</v>
          </cell>
          <cell r="AZ909" t="str">
            <v>FPL Fibernet</v>
          </cell>
        </row>
        <row r="910">
          <cell r="A910" t="str">
            <v>107100</v>
          </cell>
          <cell r="B910" t="str">
            <v>0385</v>
          </cell>
          <cell r="C910" t="str">
            <v>06600</v>
          </cell>
          <cell r="D910" t="str">
            <v>0FIBER</v>
          </cell>
          <cell r="E910" t="str">
            <v>385000</v>
          </cell>
          <cell r="F910" t="str">
            <v>0790</v>
          </cell>
          <cell r="G910" t="str">
            <v>65000</v>
          </cell>
          <cell r="H910" t="str">
            <v>A</v>
          </cell>
          <cell r="I910" t="str">
            <v>00000041</v>
          </cell>
          <cell r="J910">
            <v>63</v>
          </cell>
          <cell r="K910">
            <v>385</v>
          </cell>
          <cell r="L910">
            <v>6607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 t="str">
            <v>0790</v>
          </cell>
          <cell r="R910" t="str">
            <v>65000</v>
          </cell>
          <cell r="S910" t="str">
            <v>200212</v>
          </cell>
          <cell r="T910" t="str">
            <v>CA01</v>
          </cell>
          <cell r="U910">
            <v>5829.2</v>
          </cell>
          <cell r="V910" t="str">
            <v>LDB</v>
          </cell>
          <cell r="W910">
            <v>0</v>
          </cell>
          <cell r="Y910">
            <v>0</v>
          </cell>
          <cell r="Z910">
            <v>0</v>
          </cell>
          <cell r="AA910" t="str">
            <v>BCH</v>
          </cell>
          <cell r="AB910" t="str">
            <v>0038</v>
          </cell>
          <cell r="AC910" t="str">
            <v>WKS</v>
          </cell>
          <cell r="AE910" t="str">
            <v>JV#</v>
          </cell>
          <cell r="AF910" t="str">
            <v>1232</v>
          </cell>
          <cell r="AG910" t="str">
            <v>FRN</v>
          </cell>
          <cell r="AH910" t="str">
            <v>6607</v>
          </cell>
          <cell r="AI910" t="str">
            <v>RP#</v>
          </cell>
          <cell r="AJ910" t="str">
            <v>000</v>
          </cell>
          <cell r="AK910" t="str">
            <v>CTL</v>
          </cell>
          <cell r="AM910" t="str">
            <v>RF#</v>
          </cell>
          <cell r="AU910" t="str">
            <v>RECLASS FROM 3229 ER 95</v>
          </cell>
          <cell r="AZ910" t="str">
            <v>FPL Fibernet</v>
          </cell>
        </row>
        <row r="911">
          <cell r="A911" t="str">
            <v>107100</v>
          </cell>
          <cell r="B911" t="str">
            <v>0313</v>
          </cell>
          <cell r="C911" t="str">
            <v>06600</v>
          </cell>
          <cell r="D911" t="str">
            <v>0FIBER</v>
          </cell>
          <cell r="E911" t="str">
            <v>313000</v>
          </cell>
          <cell r="F911" t="str">
            <v>0790</v>
          </cell>
          <cell r="G911" t="str">
            <v>65000</v>
          </cell>
          <cell r="H911" t="str">
            <v>A</v>
          </cell>
          <cell r="I911" t="str">
            <v>00000041</v>
          </cell>
          <cell r="J911">
            <v>9</v>
          </cell>
          <cell r="K911">
            <v>313</v>
          </cell>
          <cell r="L911">
            <v>6609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 t="str">
            <v>0790</v>
          </cell>
          <cell r="R911" t="str">
            <v>65000</v>
          </cell>
          <cell r="S911" t="str">
            <v>200212</v>
          </cell>
          <cell r="T911" t="str">
            <v>CA01</v>
          </cell>
          <cell r="U911">
            <v>-1927.96</v>
          </cell>
          <cell r="V911" t="str">
            <v>LDB</v>
          </cell>
          <cell r="W911">
            <v>0</v>
          </cell>
          <cell r="Y911">
            <v>0</v>
          </cell>
          <cell r="Z911">
            <v>0</v>
          </cell>
          <cell r="AA911" t="str">
            <v>BCH</v>
          </cell>
          <cell r="AB911" t="str">
            <v>0023</v>
          </cell>
          <cell r="AC911" t="str">
            <v>WKS</v>
          </cell>
          <cell r="AE911" t="str">
            <v>JV#</v>
          </cell>
          <cell r="AF911" t="str">
            <v>1232</v>
          </cell>
          <cell r="AG911" t="str">
            <v>FRN</v>
          </cell>
          <cell r="AH911" t="str">
            <v>6609</v>
          </cell>
          <cell r="AI911" t="str">
            <v>RP#</v>
          </cell>
          <cell r="AJ911" t="str">
            <v>000</v>
          </cell>
          <cell r="AK911" t="str">
            <v>CTL</v>
          </cell>
          <cell r="AM911" t="str">
            <v>RF#</v>
          </cell>
          <cell r="AU911" t="str">
            <v>TO PLACE IN SERVICE</v>
          </cell>
          <cell r="AZ911" t="str">
            <v>FPL Fibernet</v>
          </cell>
        </row>
        <row r="912">
          <cell r="A912" t="str">
            <v>107100</v>
          </cell>
          <cell r="B912" t="str">
            <v>0313</v>
          </cell>
          <cell r="C912" t="str">
            <v>06600</v>
          </cell>
          <cell r="D912" t="str">
            <v>0FIBER</v>
          </cell>
          <cell r="E912" t="str">
            <v>313000</v>
          </cell>
          <cell r="F912" t="str">
            <v>0662</v>
          </cell>
          <cell r="G912" t="str">
            <v>51450</v>
          </cell>
          <cell r="H912" t="str">
            <v>A</v>
          </cell>
          <cell r="I912" t="str">
            <v>00000041</v>
          </cell>
          <cell r="J912">
            <v>63</v>
          </cell>
          <cell r="K912">
            <v>313</v>
          </cell>
          <cell r="L912">
            <v>6613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 t="str">
            <v>0662</v>
          </cell>
          <cell r="R912" t="str">
            <v>51450</v>
          </cell>
          <cell r="S912" t="str">
            <v>200212</v>
          </cell>
          <cell r="T912" t="str">
            <v>SA01</v>
          </cell>
          <cell r="U912">
            <v>598.5</v>
          </cell>
          <cell r="W912">
            <v>0</v>
          </cell>
          <cell r="Y912">
            <v>0</v>
          </cell>
          <cell r="Z912">
            <v>1</v>
          </cell>
          <cell r="AA912" t="str">
            <v>BCH</v>
          </cell>
          <cell r="AB912" t="str">
            <v>450002339</v>
          </cell>
          <cell r="AC912" t="str">
            <v>PO#</v>
          </cell>
          <cell r="AD912" t="str">
            <v>4500030221</v>
          </cell>
          <cell r="AE912" t="str">
            <v>S/R</v>
          </cell>
          <cell r="AF912" t="str">
            <v>NET</v>
          </cell>
          <cell r="AI912" t="str">
            <v>PYN</v>
          </cell>
          <cell r="AJ912" t="str">
            <v>W D COMMUNICATIONS INC</v>
          </cell>
          <cell r="AK912" t="str">
            <v>VND</v>
          </cell>
          <cell r="AL912" t="str">
            <v>591953252</v>
          </cell>
          <cell r="AM912" t="str">
            <v>FAC</v>
          </cell>
          <cell r="AN912" t="str">
            <v>000</v>
          </cell>
          <cell r="AQ912" t="str">
            <v>NVD</v>
          </cell>
          <cell r="AR912" t="str">
            <v>2002-12-</v>
          </cell>
          <cell r="AU912" t="str">
            <v>INVOICE# 26609      W D COMMUNICATIONS I5000003479</v>
          </cell>
          <cell r="AV912" t="str">
            <v>WF-BATCH</v>
          </cell>
          <cell r="AW912" t="str">
            <v>000</v>
          </cell>
          <cell r="AX912" t="str">
            <v>00</v>
          </cell>
          <cell r="AY912" t="str">
            <v>0</v>
          </cell>
          <cell r="AZ912" t="str">
            <v>FPL Fibernet</v>
          </cell>
        </row>
        <row r="913">
          <cell r="A913" t="str">
            <v>107100</v>
          </cell>
          <cell r="B913" t="str">
            <v>0313</v>
          </cell>
          <cell r="C913" t="str">
            <v>06600</v>
          </cell>
          <cell r="D913" t="str">
            <v>0FIBER</v>
          </cell>
          <cell r="E913" t="str">
            <v>313000</v>
          </cell>
          <cell r="F913" t="str">
            <v>0662</v>
          </cell>
          <cell r="G913" t="str">
            <v>51450</v>
          </cell>
          <cell r="H913" t="str">
            <v>A</v>
          </cell>
          <cell r="I913" t="str">
            <v>00000041</v>
          </cell>
          <cell r="J913">
            <v>63</v>
          </cell>
          <cell r="K913">
            <v>313</v>
          </cell>
          <cell r="L913">
            <v>6613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 t="str">
            <v>0662</v>
          </cell>
          <cell r="R913" t="str">
            <v>51450</v>
          </cell>
          <cell r="S913" t="str">
            <v>200212</v>
          </cell>
          <cell r="T913" t="str">
            <v>SA01</v>
          </cell>
          <cell r="U913">
            <v>795</v>
          </cell>
          <cell r="W913">
            <v>0</v>
          </cell>
          <cell r="Y913">
            <v>0</v>
          </cell>
          <cell r="Z913">
            <v>1</v>
          </cell>
          <cell r="AA913" t="str">
            <v>BCH</v>
          </cell>
          <cell r="AB913" t="str">
            <v>450002339</v>
          </cell>
          <cell r="AC913" t="str">
            <v>PO#</v>
          </cell>
          <cell r="AD913" t="str">
            <v>4500030221</v>
          </cell>
          <cell r="AE913" t="str">
            <v>S/R</v>
          </cell>
          <cell r="AF913" t="str">
            <v>NET</v>
          </cell>
          <cell r="AI913" t="str">
            <v>PYN</v>
          </cell>
          <cell r="AJ913" t="str">
            <v>W D COMMUNICATIONS INC</v>
          </cell>
          <cell r="AK913" t="str">
            <v>VND</v>
          </cell>
          <cell r="AL913" t="str">
            <v>591953252</v>
          </cell>
          <cell r="AM913" t="str">
            <v>FAC</v>
          </cell>
          <cell r="AN913" t="str">
            <v>000</v>
          </cell>
          <cell r="AQ913" t="str">
            <v>NVD</v>
          </cell>
          <cell r="AR913" t="str">
            <v>2002-12-</v>
          </cell>
          <cell r="AU913" t="str">
            <v>INVOICE# 26655      W D COMMUNICATIONS I5000003484</v>
          </cell>
          <cell r="AV913" t="str">
            <v>WF-BATCH</v>
          </cell>
          <cell r="AW913" t="str">
            <v>000</v>
          </cell>
          <cell r="AX913" t="str">
            <v>00</v>
          </cell>
          <cell r="AY913" t="str">
            <v>0</v>
          </cell>
          <cell r="AZ913" t="str">
            <v>FPL Fibernet</v>
          </cell>
        </row>
        <row r="914">
          <cell r="A914" t="str">
            <v>107100</v>
          </cell>
          <cell r="B914" t="str">
            <v>0313</v>
          </cell>
          <cell r="C914" t="str">
            <v>06600</v>
          </cell>
          <cell r="D914" t="str">
            <v>0FIBER</v>
          </cell>
          <cell r="E914" t="str">
            <v>313000</v>
          </cell>
          <cell r="F914" t="str">
            <v>0662</v>
          </cell>
          <cell r="G914" t="str">
            <v>51450</v>
          </cell>
          <cell r="H914" t="str">
            <v>A</v>
          </cell>
          <cell r="I914" t="str">
            <v>00000041</v>
          </cell>
          <cell r="J914">
            <v>63</v>
          </cell>
          <cell r="K914">
            <v>313</v>
          </cell>
          <cell r="L914">
            <v>6613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 t="str">
            <v>0662</v>
          </cell>
          <cell r="R914" t="str">
            <v>51450</v>
          </cell>
          <cell r="S914" t="str">
            <v>200212</v>
          </cell>
          <cell r="T914" t="str">
            <v>SA01</v>
          </cell>
          <cell r="U914">
            <v>795</v>
          </cell>
          <cell r="W914">
            <v>0</v>
          </cell>
          <cell r="Y914">
            <v>0</v>
          </cell>
          <cell r="Z914">
            <v>1</v>
          </cell>
          <cell r="AA914" t="str">
            <v>BCH</v>
          </cell>
          <cell r="AB914" t="str">
            <v>450002339</v>
          </cell>
          <cell r="AC914" t="str">
            <v>PO#</v>
          </cell>
          <cell r="AD914" t="str">
            <v>4500030221</v>
          </cell>
          <cell r="AE914" t="str">
            <v>S/R</v>
          </cell>
          <cell r="AF914" t="str">
            <v>NET</v>
          </cell>
          <cell r="AI914" t="str">
            <v>PYN</v>
          </cell>
          <cell r="AJ914" t="str">
            <v>W D COMMUNICATIONS INC</v>
          </cell>
          <cell r="AK914" t="str">
            <v>VND</v>
          </cell>
          <cell r="AL914" t="str">
            <v>591953252</v>
          </cell>
          <cell r="AM914" t="str">
            <v>FAC</v>
          </cell>
          <cell r="AN914" t="str">
            <v>000</v>
          </cell>
          <cell r="AQ914" t="str">
            <v>NVD</v>
          </cell>
          <cell r="AR914" t="str">
            <v>2002-12-</v>
          </cell>
          <cell r="AU914" t="str">
            <v>INVOICE# 26685      W D COMMUNICATIONS I5000003487</v>
          </cell>
          <cell r="AV914" t="str">
            <v>WF-BATCH</v>
          </cell>
          <cell r="AW914" t="str">
            <v>000</v>
          </cell>
          <cell r="AX914" t="str">
            <v>00</v>
          </cell>
          <cell r="AY914" t="str">
            <v>0</v>
          </cell>
          <cell r="AZ914" t="str">
            <v>FPL Fibernet</v>
          </cell>
        </row>
        <row r="915">
          <cell r="A915" t="str">
            <v>107100</v>
          </cell>
          <cell r="B915" t="str">
            <v>0313</v>
          </cell>
          <cell r="C915" t="str">
            <v>06600</v>
          </cell>
          <cell r="D915" t="str">
            <v>0FIBER</v>
          </cell>
          <cell r="E915" t="str">
            <v>313000</v>
          </cell>
          <cell r="F915" t="str">
            <v>0662</v>
          </cell>
          <cell r="G915" t="str">
            <v>51450</v>
          </cell>
          <cell r="H915" t="str">
            <v>A</v>
          </cell>
          <cell r="I915" t="str">
            <v>00000041</v>
          </cell>
          <cell r="J915">
            <v>63</v>
          </cell>
          <cell r="K915">
            <v>313</v>
          </cell>
          <cell r="L915">
            <v>6613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 t="str">
            <v>0662</v>
          </cell>
          <cell r="R915" t="str">
            <v>51450</v>
          </cell>
          <cell r="S915" t="str">
            <v>200212</v>
          </cell>
          <cell r="T915" t="str">
            <v>SA01</v>
          </cell>
          <cell r="U915">
            <v>795</v>
          </cell>
          <cell r="W915">
            <v>0</v>
          </cell>
          <cell r="Y915">
            <v>0</v>
          </cell>
          <cell r="Z915">
            <v>1</v>
          </cell>
          <cell r="AA915" t="str">
            <v>BCH</v>
          </cell>
          <cell r="AB915" t="str">
            <v>450002339</v>
          </cell>
          <cell r="AC915" t="str">
            <v>PO#</v>
          </cell>
          <cell r="AD915" t="str">
            <v>4500030221</v>
          </cell>
          <cell r="AE915" t="str">
            <v>S/R</v>
          </cell>
          <cell r="AF915" t="str">
            <v>NET</v>
          </cell>
          <cell r="AI915" t="str">
            <v>PYN</v>
          </cell>
          <cell r="AJ915" t="str">
            <v>W D COMMUNICATIONS INC</v>
          </cell>
          <cell r="AK915" t="str">
            <v>VND</v>
          </cell>
          <cell r="AL915" t="str">
            <v>591953252</v>
          </cell>
          <cell r="AM915" t="str">
            <v>FAC</v>
          </cell>
          <cell r="AN915" t="str">
            <v>000</v>
          </cell>
          <cell r="AQ915" t="str">
            <v>NVD</v>
          </cell>
          <cell r="AR915" t="str">
            <v>2002-12-</v>
          </cell>
          <cell r="AU915" t="str">
            <v>INVOICE# 26706      W D COMMUNICATIONS I5000003489</v>
          </cell>
          <cell r="AV915" t="str">
            <v>WF-BATCH</v>
          </cell>
          <cell r="AW915" t="str">
            <v>000</v>
          </cell>
          <cell r="AX915" t="str">
            <v>00</v>
          </cell>
          <cell r="AY915" t="str">
            <v>0</v>
          </cell>
          <cell r="AZ915" t="str">
            <v>FPL Fibernet</v>
          </cell>
        </row>
        <row r="916">
          <cell r="A916" t="str">
            <v>107100</v>
          </cell>
          <cell r="B916" t="str">
            <v>0313</v>
          </cell>
          <cell r="C916" t="str">
            <v>06600</v>
          </cell>
          <cell r="D916" t="str">
            <v>0FIBER</v>
          </cell>
          <cell r="E916" t="str">
            <v>313000</v>
          </cell>
          <cell r="F916" t="str">
            <v>0662</v>
          </cell>
          <cell r="G916" t="str">
            <v>51450</v>
          </cell>
          <cell r="H916" t="str">
            <v>A</v>
          </cell>
          <cell r="I916" t="str">
            <v>00000041</v>
          </cell>
          <cell r="J916">
            <v>63</v>
          </cell>
          <cell r="K916">
            <v>313</v>
          </cell>
          <cell r="L916">
            <v>6613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 t="str">
            <v>0662</v>
          </cell>
          <cell r="R916" t="str">
            <v>51450</v>
          </cell>
          <cell r="S916" t="str">
            <v>200212</v>
          </cell>
          <cell r="T916" t="str">
            <v>SA01</v>
          </cell>
          <cell r="U916">
            <v>1160</v>
          </cell>
          <cell r="W916">
            <v>0</v>
          </cell>
          <cell r="Y916">
            <v>0</v>
          </cell>
          <cell r="Z916">
            <v>1</v>
          </cell>
          <cell r="AA916" t="str">
            <v>BCH</v>
          </cell>
          <cell r="AB916" t="str">
            <v>450002339</v>
          </cell>
          <cell r="AC916" t="str">
            <v>PO#</v>
          </cell>
          <cell r="AD916" t="str">
            <v>4500094253</v>
          </cell>
          <cell r="AE916" t="str">
            <v>S/R</v>
          </cell>
          <cell r="AF916" t="str">
            <v>337</v>
          </cell>
          <cell r="AI916" t="str">
            <v>PYN</v>
          </cell>
          <cell r="AJ916" t="str">
            <v>YOUNGS COMMUNICATIONS CO</v>
          </cell>
          <cell r="AK916" t="str">
            <v>VND</v>
          </cell>
          <cell r="AL916" t="str">
            <v>591398816</v>
          </cell>
          <cell r="AM916" t="str">
            <v>FAC</v>
          </cell>
          <cell r="AN916" t="str">
            <v>000</v>
          </cell>
          <cell r="AQ916" t="str">
            <v>NVD</v>
          </cell>
          <cell r="AR916" t="str">
            <v>2002-12-</v>
          </cell>
          <cell r="AU916" t="str">
            <v>INVOICE# 7195       YOUNGS COMMUNICATION5000003501</v>
          </cell>
          <cell r="AV916" t="str">
            <v>WF-BATCH</v>
          </cell>
          <cell r="AW916" t="str">
            <v>000</v>
          </cell>
          <cell r="AX916" t="str">
            <v>00</v>
          </cell>
          <cell r="AY916" t="str">
            <v>0</v>
          </cell>
          <cell r="AZ916" t="str">
            <v>FPL Fibernet</v>
          </cell>
        </row>
        <row r="917">
          <cell r="A917" t="str">
            <v>107100</v>
          </cell>
          <cell r="B917" t="str">
            <v>0313</v>
          </cell>
          <cell r="C917" t="str">
            <v>06600</v>
          </cell>
          <cell r="D917" t="str">
            <v>0FIBER</v>
          </cell>
          <cell r="E917" t="str">
            <v>313000</v>
          </cell>
          <cell r="F917" t="str">
            <v>0662</v>
          </cell>
          <cell r="G917" t="str">
            <v>65000</v>
          </cell>
          <cell r="H917" t="str">
            <v>A</v>
          </cell>
          <cell r="I917" t="str">
            <v>00000041</v>
          </cell>
          <cell r="J917">
            <v>63</v>
          </cell>
          <cell r="K917">
            <v>313</v>
          </cell>
          <cell r="L917">
            <v>6613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 t="str">
            <v>0662</v>
          </cell>
          <cell r="R917" t="str">
            <v>65000</v>
          </cell>
          <cell r="S917" t="str">
            <v>200212</v>
          </cell>
          <cell r="T917" t="str">
            <v>CA01</v>
          </cell>
          <cell r="U917">
            <v>596</v>
          </cell>
          <cell r="V917" t="str">
            <v>LDB</v>
          </cell>
          <cell r="W917">
            <v>0</v>
          </cell>
          <cell r="Y917">
            <v>0</v>
          </cell>
          <cell r="Z917">
            <v>0</v>
          </cell>
          <cell r="AA917" t="str">
            <v>BCH</v>
          </cell>
          <cell r="AB917" t="str">
            <v>0029</v>
          </cell>
          <cell r="AC917" t="str">
            <v>WKS</v>
          </cell>
          <cell r="AE917" t="str">
            <v>JV#</v>
          </cell>
          <cell r="AF917" t="str">
            <v>1232</v>
          </cell>
          <cell r="AG917" t="str">
            <v>FRN</v>
          </cell>
          <cell r="AH917" t="str">
            <v>6613</v>
          </cell>
          <cell r="AI917" t="str">
            <v>RP#</v>
          </cell>
          <cell r="AJ917" t="str">
            <v>000</v>
          </cell>
          <cell r="AK917" t="str">
            <v>CTL</v>
          </cell>
          <cell r="AM917" t="str">
            <v>RF#</v>
          </cell>
          <cell r="AU917" t="str">
            <v>ACCR WD COMM UNPAID INV</v>
          </cell>
          <cell r="AZ917" t="str">
            <v>FPL Fibernet</v>
          </cell>
        </row>
        <row r="918">
          <cell r="A918" t="str">
            <v>107100</v>
          </cell>
          <cell r="B918" t="str">
            <v>0313</v>
          </cell>
          <cell r="C918" t="str">
            <v>06600</v>
          </cell>
          <cell r="D918" t="str">
            <v>0FIBER</v>
          </cell>
          <cell r="E918" t="str">
            <v>313000</v>
          </cell>
          <cell r="F918" t="str">
            <v>0662</v>
          </cell>
          <cell r="G918" t="str">
            <v>65000</v>
          </cell>
          <cell r="H918" t="str">
            <v>A</v>
          </cell>
          <cell r="I918" t="str">
            <v>00000041</v>
          </cell>
          <cell r="J918">
            <v>63</v>
          </cell>
          <cell r="K918">
            <v>313</v>
          </cell>
          <cell r="L918">
            <v>6613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 t="str">
            <v>0662</v>
          </cell>
          <cell r="R918" t="str">
            <v>65000</v>
          </cell>
          <cell r="S918" t="str">
            <v>200212</v>
          </cell>
          <cell r="T918" t="str">
            <v>CA01</v>
          </cell>
          <cell r="U918">
            <v>596</v>
          </cell>
          <cell r="V918" t="str">
            <v>LDB</v>
          </cell>
          <cell r="W918">
            <v>0</v>
          </cell>
          <cell r="Y918">
            <v>0</v>
          </cell>
          <cell r="Z918">
            <v>0</v>
          </cell>
          <cell r="AA918" t="str">
            <v>BCH</v>
          </cell>
          <cell r="AB918" t="str">
            <v>0033</v>
          </cell>
          <cell r="AC918" t="str">
            <v>WKS</v>
          </cell>
          <cell r="AE918" t="str">
            <v>JV#</v>
          </cell>
          <cell r="AF918" t="str">
            <v>1232</v>
          </cell>
          <cell r="AG918" t="str">
            <v>FRN</v>
          </cell>
          <cell r="AH918" t="str">
            <v>6613</v>
          </cell>
          <cell r="AI918" t="str">
            <v>RP#</v>
          </cell>
          <cell r="AJ918" t="str">
            <v>000</v>
          </cell>
          <cell r="AK918" t="str">
            <v>CTL</v>
          </cell>
          <cell r="AM918" t="str">
            <v>RF#</v>
          </cell>
          <cell r="AU918" t="str">
            <v>ACCR WD COMM UNPAID INV</v>
          </cell>
          <cell r="AZ918" t="str">
            <v>FPL Fibernet</v>
          </cell>
        </row>
        <row r="919">
          <cell r="A919" t="str">
            <v>107100</v>
          </cell>
          <cell r="B919" t="str">
            <v>0313</v>
          </cell>
          <cell r="C919" t="str">
            <v>06600</v>
          </cell>
          <cell r="D919" t="str">
            <v>0FIBER</v>
          </cell>
          <cell r="E919" t="str">
            <v>313000</v>
          </cell>
          <cell r="F919" t="str">
            <v>0662</v>
          </cell>
          <cell r="G919" t="str">
            <v>65000</v>
          </cell>
          <cell r="H919" t="str">
            <v>A</v>
          </cell>
          <cell r="I919" t="str">
            <v>00000041</v>
          </cell>
          <cell r="J919">
            <v>63</v>
          </cell>
          <cell r="K919">
            <v>313</v>
          </cell>
          <cell r="L919">
            <v>6613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 t="str">
            <v>0662</v>
          </cell>
          <cell r="R919" t="str">
            <v>65000</v>
          </cell>
          <cell r="S919" t="str">
            <v>200212</v>
          </cell>
          <cell r="T919" t="str">
            <v>CA01</v>
          </cell>
          <cell r="U919">
            <v>-596</v>
          </cell>
          <cell r="V919" t="str">
            <v>LDB</v>
          </cell>
          <cell r="W919">
            <v>0</v>
          </cell>
          <cell r="Y919">
            <v>0</v>
          </cell>
          <cell r="Z919">
            <v>0</v>
          </cell>
          <cell r="AA919" t="str">
            <v>BCH</v>
          </cell>
          <cell r="AB919" t="str">
            <v>0034</v>
          </cell>
          <cell r="AC919" t="str">
            <v>WKS</v>
          </cell>
          <cell r="AE919" t="str">
            <v>JV#</v>
          </cell>
          <cell r="AF919" t="str">
            <v>1232</v>
          </cell>
          <cell r="AG919" t="str">
            <v>FRN</v>
          </cell>
          <cell r="AH919" t="str">
            <v>6613</v>
          </cell>
          <cell r="AI919" t="str">
            <v>RP#</v>
          </cell>
          <cell r="AJ919" t="str">
            <v>000</v>
          </cell>
          <cell r="AK919" t="str">
            <v>CTL</v>
          </cell>
          <cell r="AM919" t="str">
            <v>RF#</v>
          </cell>
          <cell r="AU919" t="str">
            <v>ACCR WD COMM UNPAID INV</v>
          </cell>
          <cell r="AZ919" t="str">
            <v>FPL Fibernet</v>
          </cell>
        </row>
        <row r="920">
          <cell r="A920" t="str">
            <v>107100</v>
          </cell>
          <cell r="B920" t="str">
            <v>0313</v>
          </cell>
          <cell r="C920" t="str">
            <v>06600</v>
          </cell>
          <cell r="D920" t="str">
            <v>0FIBER</v>
          </cell>
          <cell r="E920" t="str">
            <v>313000</v>
          </cell>
          <cell r="F920" t="str">
            <v>0790</v>
          </cell>
          <cell r="G920" t="str">
            <v>65000</v>
          </cell>
          <cell r="H920" t="str">
            <v>A</v>
          </cell>
          <cell r="I920" t="str">
            <v>00000041</v>
          </cell>
          <cell r="J920">
            <v>63</v>
          </cell>
          <cell r="K920">
            <v>313</v>
          </cell>
          <cell r="L920">
            <v>6613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 t="str">
            <v>0790</v>
          </cell>
          <cell r="R920" t="str">
            <v>65000</v>
          </cell>
          <cell r="S920" t="str">
            <v>200212</v>
          </cell>
          <cell r="T920" t="str">
            <v>CA01</v>
          </cell>
          <cell r="U920">
            <v>26320.92</v>
          </cell>
          <cell r="V920" t="str">
            <v>LDB</v>
          </cell>
          <cell r="W920">
            <v>0</v>
          </cell>
          <cell r="Y920">
            <v>0</v>
          </cell>
          <cell r="Z920">
            <v>0</v>
          </cell>
          <cell r="AA920" t="str">
            <v>BCH</v>
          </cell>
          <cell r="AB920" t="str">
            <v>0014</v>
          </cell>
          <cell r="AC920" t="str">
            <v>WKS</v>
          </cell>
          <cell r="AE920" t="str">
            <v>JV#</v>
          </cell>
          <cell r="AF920" t="str">
            <v>1232</v>
          </cell>
          <cell r="AG920" t="str">
            <v>FRN</v>
          </cell>
          <cell r="AH920" t="str">
            <v>6613</v>
          </cell>
          <cell r="AI920" t="str">
            <v>RP#</v>
          </cell>
          <cell r="AJ920" t="str">
            <v>000</v>
          </cell>
          <cell r="AK920" t="str">
            <v>CTL</v>
          </cell>
          <cell r="AM920" t="str">
            <v>RF#</v>
          </cell>
          <cell r="AU920" t="str">
            <v>ACCRUAL OF DEC 02 CAPITAL</v>
          </cell>
          <cell r="AZ920" t="str">
            <v>FPL Fibernet</v>
          </cell>
        </row>
        <row r="921">
          <cell r="A921" t="str">
            <v>107100</v>
          </cell>
          <cell r="B921" t="str">
            <v>0313</v>
          </cell>
          <cell r="C921" t="str">
            <v>06600</v>
          </cell>
          <cell r="D921" t="str">
            <v>0FIBER</v>
          </cell>
          <cell r="E921" t="str">
            <v>313000</v>
          </cell>
          <cell r="F921" t="str">
            <v>0790</v>
          </cell>
          <cell r="G921" t="str">
            <v>65000</v>
          </cell>
          <cell r="H921" t="str">
            <v>A</v>
          </cell>
          <cell r="I921" t="str">
            <v>00000041</v>
          </cell>
          <cell r="J921">
            <v>63</v>
          </cell>
          <cell r="K921">
            <v>313</v>
          </cell>
          <cell r="L921">
            <v>6613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 t="str">
            <v>0790</v>
          </cell>
          <cell r="R921" t="str">
            <v>65000</v>
          </cell>
          <cell r="S921" t="str">
            <v>200212</v>
          </cell>
          <cell r="T921" t="str">
            <v>CA01</v>
          </cell>
          <cell r="U921">
            <v>-26320.92</v>
          </cell>
          <cell r="V921" t="str">
            <v>LDB</v>
          </cell>
          <cell r="W921">
            <v>0</v>
          </cell>
          <cell r="Y921">
            <v>0</v>
          </cell>
          <cell r="Z921">
            <v>0</v>
          </cell>
          <cell r="AA921" t="str">
            <v>BCH</v>
          </cell>
          <cell r="AB921" t="str">
            <v>0049</v>
          </cell>
          <cell r="AC921" t="str">
            <v>WKS</v>
          </cell>
          <cell r="AE921" t="str">
            <v>JV#</v>
          </cell>
          <cell r="AF921" t="str">
            <v>1232</v>
          </cell>
          <cell r="AG921" t="str">
            <v>FRN</v>
          </cell>
          <cell r="AH921" t="str">
            <v>6613</v>
          </cell>
          <cell r="AI921" t="str">
            <v>RP#</v>
          </cell>
          <cell r="AJ921" t="str">
            <v>000</v>
          </cell>
          <cell r="AK921" t="str">
            <v>CTL</v>
          </cell>
          <cell r="AM921" t="str">
            <v>RF#</v>
          </cell>
          <cell r="AU921" t="str">
            <v>ACCR REVERSAL OF DEC 02</v>
          </cell>
          <cell r="AZ921" t="str">
            <v>FPL Fibernet</v>
          </cell>
        </row>
        <row r="922">
          <cell r="A922" t="str">
            <v>107100</v>
          </cell>
          <cell r="B922" t="str">
            <v>0314</v>
          </cell>
          <cell r="C922" t="str">
            <v>06600</v>
          </cell>
          <cell r="D922" t="str">
            <v>0FIBER</v>
          </cell>
          <cell r="E922" t="str">
            <v>314000</v>
          </cell>
          <cell r="F922" t="str">
            <v>0790</v>
          </cell>
          <cell r="G922" t="str">
            <v>65000</v>
          </cell>
          <cell r="H922" t="str">
            <v>A</v>
          </cell>
          <cell r="I922" t="str">
            <v>00000041</v>
          </cell>
          <cell r="J922">
            <v>63</v>
          </cell>
          <cell r="K922">
            <v>314</v>
          </cell>
          <cell r="L922">
            <v>6614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 t="str">
            <v>0790</v>
          </cell>
          <cell r="R922" t="str">
            <v>65000</v>
          </cell>
          <cell r="S922" t="str">
            <v>200212</v>
          </cell>
          <cell r="T922" t="str">
            <v>CA01</v>
          </cell>
          <cell r="U922">
            <v>-25498.21</v>
          </cell>
          <cell r="V922" t="str">
            <v>LDB</v>
          </cell>
          <cell r="W922">
            <v>0</v>
          </cell>
          <cell r="Y922">
            <v>0</v>
          </cell>
          <cell r="Z922">
            <v>0</v>
          </cell>
          <cell r="AA922" t="str">
            <v>BCH</v>
          </cell>
          <cell r="AB922" t="str">
            <v>0023</v>
          </cell>
          <cell r="AC922" t="str">
            <v>WKS</v>
          </cell>
          <cell r="AE922" t="str">
            <v>JV#</v>
          </cell>
          <cell r="AF922" t="str">
            <v>1232</v>
          </cell>
          <cell r="AG922" t="str">
            <v>FRN</v>
          </cell>
          <cell r="AH922" t="str">
            <v>6614</v>
          </cell>
          <cell r="AI922" t="str">
            <v>RP#</v>
          </cell>
          <cell r="AJ922" t="str">
            <v>000</v>
          </cell>
          <cell r="AK922" t="str">
            <v>CTL</v>
          </cell>
          <cell r="AM922" t="str">
            <v>RF#</v>
          </cell>
          <cell r="AU922" t="str">
            <v>TO PLACE IN SERVICE</v>
          </cell>
          <cell r="AZ922" t="str">
            <v>FPL Fibernet</v>
          </cell>
        </row>
        <row r="923">
          <cell r="A923" t="str">
            <v>107100</v>
          </cell>
          <cell r="B923" t="str">
            <v>0314</v>
          </cell>
          <cell r="C923" t="str">
            <v>06600</v>
          </cell>
          <cell r="D923" t="str">
            <v>0FIBER</v>
          </cell>
          <cell r="E923" t="str">
            <v>314000</v>
          </cell>
          <cell r="F923" t="str">
            <v>0790</v>
          </cell>
          <cell r="G923" t="str">
            <v>65000</v>
          </cell>
          <cell r="H923" t="str">
            <v>A</v>
          </cell>
          <cell r="I923" t="str">
            <v>00000041</v>
          </cell>
          <cell r="J923">
            <v>63</v>
          </cell>
          <cell r="K923">
            <v>314</v>
          </cell>
          <cell r="L923">
            <v>6615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 t="str">
            <v>0790</v>
          </cell>
          <cell r="R923" t="str">
            <v>65000</v>
          </cell>
          <cell r="S923" t="str">
            <v>200212</v>
          </cell>
          <cell r="T923" t="str">
            <v>CA01</v>
          </cell>
          <cell r="U923">
            <v>700</v>
          </cell>
          <cell r="V923" t="str">
            <v>LDB</v>
          </cell>
          <cell r="W923">
            <v>0</v>
          </cell>
          <cell r="Y923">
            <v>0</v>
          </cell>
          <cell r="Z923">
            <v>0</v>
          </cell>
          <cell r="AA923" t="str">
            <v>BCH</v>
          </cell>
          <cell r="AB923" t="str">
            <v>0014</v>
          </cell>
          <cell r="AC923" t="str">
            <v>WKS</v>
          </cell>
          <cell r="AE923" t="str">
            <v>JV#</v>
          </cell>
          <cell r="AF923" t="str">
            <v>1232</v>
          </cell>
          <cell r="AG923" t="str">
            <v>FRN</v>
          </cell>
          <cell r="AH923" t="str">
            <v>6615</v>
          </cell>
          <cell r="AI923" t="str">
            <v>RP#</v>
          </cell>
          <cell r="AJ923" t="str">
            <v>000</v>
          </cell>
          <cell r="AK923" t="str">
            <v>CTL</v>
          </cell>
          <cell r="AM923" t="str">
            <v>RF#</v>
          </cell>
          <cell r="AU923" t="str">
            <v>ACCRUAL OF DEC 02 CAPITAL</v>
          </cell>
          <cell r="AZ923" t="str">
            <v>FPL Fibernet</v>
          </cell>
        </row>
        <row r="924">
          <cell r="A924" t="str">
            <v>107100</v>
          </cell>
          <cell r="B924" t="str">
            <v>0314</v>
          </cell>
          <cell r="C924" t="str">
            <v>06600</v>
          </cell>
          <cell r="D924" t="str">
            <v>0FIBER</v>
          </cell>
          <cell r="E924" t="str">
            <v>314000</v>
          </cell>
          <cell r="F924" t="str">
            <v>0790</v>
          </cell>
          <cell r="G924" t="str">
            <v>65000</v>
          </cell>
          <cell r="H924" t="str">
            <v>A</v>
          </cell>
          <cell r="I924" t="str">
            <v>00000041</v>
          </cell>
          <cell r="J924">
            <v>63</v>
          </cell>
          <cell r="K924">
            <v>314</v>
          </cell>
          <cell r="L924">
            <v>6615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 t="str">
            <v>0790</v>
          </cell>
          <cell r="R924" t="str">
            <v>65000</v>
          </cell>
          <cell r="S924" t="str">
            <v>200212</v>
          </cell>
          <cell r="T924" t="str">
            <v>CA01</v>
          </cell>
          <cell r="U924">
            <v>-36194.959999999999</v>
          </cell>
          <cell r="V924" t="str">
            <v>LDB</v>
          </cell>
          <cell r="W924">
            <v>0</v>
          </cell>
          <cell r="Y924">
            <v>0</v>
          </cell>
          <cell r="Z924">
            <v>0</v>
          </cell>
          <cell r="AA924" t="str">
            <v>BCH</v>
          </cell>
          <cell r="AB924" t="str">
            <v>0023</v>
          </cell>
          <cell r="AC924" t="str">
            <v>WKS</v>
          </cell>
          <cell r="AE924" t="str">
            <v>JV#</v>
          </cell>
          <cell r="AF924" t="str">
            <v>1232</v>
          </cell>
          <cell r="AG924" t="str">
            <v>FRN</v>
          </cell>
          <cell r="AH924" t="str">
            <v>6615</v>
          </cell>
          <cell r="AI924" t="str">
            <v>RP#</v>
          </cell>
          <cell r="AJ924" t="str">
            <v>000</v>
          </cell>
          <cell r="AK924" t="str">
            <v>CTL</v>
          </cell>
          <cell r="AM924" t="str">
            <v>RF#</v>
          </cell>
          <cell r="AU924" t="str">
            <v>TO PLACE IN SERVICE</v>
          </cell>
          <cell r="AZ924" t="str">
            <v>FPL Fibernet</v>
          </cell>
        </row>
        <row r="925">
          <cell r="A925" t="str">
            <v>107100</v>
          </cell>
          <cell r="B925" t="str">
            <v>0313</v>
          </cell>
          <cell r="C925" t="str">
            <v>06600</v>
          </cell>
          <cell r="D925" t="str">
            <v>0FIBER</v>
          </cell>
          <cell r="E925" t="str">
            <v>313000</v>
          </cell>
          <cell r="F925" t="str">
            <v>0662</v>
          </cell>
          <cell r="G925" t="str">
            <v>51450</v>
          </cell>
          <cell r="H925" t="str">
            <v>A</v>
          </cell>
          <cell r="I925" t="str">
            <v>00000041</v>
          </cell>
          <cell r="J925">
            <v>63</v>
          </cell>
          <cell r="K925">
            <v>313</v>
          </cell>
          <cell r="L925">
            <v>6616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 t="str">
            <v>0662</v>
          </cell>
          <cell r="R925" t="str">
            <v>51450</v>
          </cell>
          <cell r="S925" t="str">
            <v>200212</v>
          </cell>
          <cell r="T925" t="str">
            <v>SA01</v>
          </cell>
          <cell r="U925">
            <v>477.3</v>
          </cell>
          <cell r="W925">
            <v>0</v>
          </cell>
          <cell r="Y925">
            <v>0</v>
          </cell>
          <cell r="Z925">
            <v>1</v>
          </cell>
          <cell r="AA925" t="str">
            <v>BCH</v>
          </cell>
          <cell r="AB925" t="str">
            <v>450002350</v>
          </cell>
          <cell r="AC925" t="str">
            <v>PO#</v>
          </cell>
          <cell r="AD925" t="str">
            <v>4500030221</v>
          </cell>
          <cell r="AE925" t="str">
            <v>S/R</v>
          </cell>
          <cell r="AF925" t="str">
            <v>NET</v>
          </cell>
          <cell r="AI925" t="str">
            <v>PYN</v>
          </cell>
          <cell r="AJ925" t="str">
            <v>W D COMMUNICATIONS INC</v>
          </cell>
          <cell r="AK925" t="str">
            <v>VND</v>
          </cell>
          <cell r="AL925" t="str">
            <v>591953252</v>
          </cell>
          <cell r="AM925" t="str">
            <v>FAC</v>
          </cell>
          <cell r="AN925" t="str">
            <v>000</v>
          </cell>
          <cell r="AQ925" t="str">
            <v>NVD</v>
          </cell>
          <cell r="AR925" t="str">
            <v>2002-12-</v>
          </cell>
          <cell r="AU925" t="str">
            <v>INVOICE# 26519      W D COMMUNICATIONS I5000003532</v>
          </cell>
          <cell r="AV925" t="str">
            <v>WF-BATCH</v>
          </cell>
          <cell r="AW925" t="str">
            <v>000</v>
          </cell>
          <cell r="AX925" t="str">
            <v>00</v>
          </cell>
          <cell r="AY925" t="str">
            <v>0</v>
          </cell>
          <cell r="AZ925" t="str">
            <v>FPL Fibernet</v>
          </cell>
        </row>
        <row r="926">
          <cell r="A926" t="str">
            <v>107100</v>
          </cell>
          <cell r="B926" t="str">
            <v>0313</v>
          </cell>
          <cell r="C926" t="str">
            <v>06600</v>
          </cell>
          <cell r="D926" t="str">
            <v>0FIBER</v>
          </cell>
          <cell r="E926" t="str">
            <v>313000</v>
          </cell>
          <cell r="F926" t="str">
            <v>0662</v>
          </cell>
          <cell r="G926" t="str">
            <v>65000</v>
          </cell>
          <cell r="H926" t="str">
            <v>A</v>
          </cell>
          <cell r="I926" t="str">
            <v>00000041</v>
          </cell>
          <cell r="J926">
            <v>63</v>
          </cell>
          <cell r="K926">
            <v>313</v>
          </cell>
          <cell r="L926">
            <v>6616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 t="str">
            <v>0662</v>
          </cell>
          <cell r="R926" t="str">
            <v>65000</v>
          </cell>
          <cell r="S926" t="str">
            <v>200212</v>
          </cell>
          <cell r="T926" t="str">
            <v>CA01</v>
          </cell>
          <cell r="U926">
            <v>596</v>
          </cell>
          <cell r="V926" t="str">
            <v>LDB</v>
          </cell>
          <cell r="W926">
            <v>0</v>
          </cell>
          <cell r="Y926">
            <v>0</v>
          </cell>
          <cell r="Z926">
            <v>0</v>
          </cell>
          <cell r="AA926" t="str">
            <v>BCH</v>
          </cell>
          <cell r="AB926" t="str">
            <v>0029</v>
          </cell>
          <cell r="AC926" t="str">
            <v>WKS</v>
          </cell>
          <cell r="AE926" t="str">
            <v>JV#</v>
          </cell>
          <cell r="AF926" t="str">
            <v>1232</v>
          </cell>
          <cell r="AG926" t="str">
            <v>FRN</v>
          </cell>
          <cell r="AH926" t="str">
            <v>6616</v>
          </cell>
          <cell r="AI926" t="str">
            <v>RP#</v>
          </cell>
          <cell r="AJ926" t="str">
            <v>000</v>
          </cell>
          <cell r="AK926" t="str">
            <v>CTL</v>
          </cell>
          <cell r="AM926" t="str">
            <v>RF#</v>
          </cell>
          <cell r="AU926" t="str">
            <v>ACCR WD COMM UNPAID INV</v>
          </cell>
          <cell r="AZ926" t="str">
            <v>FPL Fibernet</v>
          </cell>
        </row>
        <row r="927">
          <cell r="A927" t="str">
            <v>107100</v>
          </cell>
          <cell r="B927" t="str">
            <v>0313</v>
          </cell>
          <cell r="C927" t="str">
            <v>06600</v>
          </cell>
          <cell r="D927" t="str">
            <v>0FIBER</v>
          </cell>
          <cell r="E927" t="str">
            <v>313000</v>
          </cell>
          <cell r="F927" t="str">
            <v>0662</v>
          </cell>
          <cell r="G927" t="str">
            <v>65000</v>
          </cell>
          <cell r="H927" t="str">
            <v>A</v>
          </cell>
          <cell r="I927" t="str">
            <v>00000041</v>
          </cell>
          <cell r="J927">
            <v>63</v>
          </cell>
          <cell r="K927">
            <v>313</v>
          </cell>
          <cell r="L927">
            <v>6616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 t="str">
            <v>0662</v>
          </cell>
          <cell r="R927" t="str">
            <v>65000</v>
          </cell>
          <cell r="S927" t="str">
            <v>200212</v>
          </cell>
          <cell r="T927" t="str">
            <v>CA01</v>
          </cell>
          <cell r="U927">
            <v>596</v>
          </cell>
          <cell r="V927" t="str">
            <v>LDB</v>
          </cell>
          <cell r="W927">
            <v>0</v>
          </cell>
          <cell r="Y927">
            <v>0</v>
          </cell>
          <cell r="Z927">
            <v>0</v>
          </cell>
          <cell r="AA927" t="str">
            <v>BCH</v>
          </cell>
          <cell r="AB927" t="str">
            <v>0033</v>
          </cell>
          <cell r="AC927" t="str">
            <v>WKS</v>
          </cell>
          <cell r="AE927" t="str">
            <v>JV#</v>
          </cell>
          <cell r="AF927" t="str">
            <v>1232</v>
          </cell>
          <cell r="AG927" t="str">
            <v>FRN</v>
          </cell>
          <cell r="AH927" t="str">
            <v>6616</v>
          </cell>
          <cell r="AI927" t="str">
            <v>RP#</v>
          </cell>
          <cell r="AJ927" t="str">
            <v>000</v>
          </cell>
          <cell r="AK927" t="str">
            <v>CTL</v>
          </cell>
          <cell r="AM927" t="str">
            <v>RF#</v>
          </cell>
          <cell r="AU927" t="str">
            <v>ACCR WD COMM UNPAID INV</v>
          </cell>
          <cell r="AZ927" t="str">
            <v>FPL Fibernet</v>
          </cell>
        </row>
        <row r="928">
          <cell r="A928" t="str">
            <v>107100</v>
          </cell>
          <cell r="B928" t="str">
            <v>0313</v>
          </cell>
          <cell r="C928" t="str">
            <v>06600</v>
          </cell>
          <cell r="D928" t="str">
            <v>0FIBER</v>
          </cell>
          <cell r="E928" t="str">
            <v>313000</v>
          </cell>
          <cell r="F928" t="str">
            <v>0662</v>
          </cell>
          <cell r="G928" t="str">
            <v>65000</v>
          </cell>
          <cell r="H928" t="str">
            <v>A</v>
          </cell>
          <cell r="I928" t="str">
            <v>00000041</v>
          </cell>
          <cell r="J928">
            <v>63</v>
          </cell>
          <cell r="K928">
            <v>313</v>
          </cell>
          <cell r="L928">
            <v>6616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 t="str">
            <v>0662</v>
          </cell>
          <cell r="R928" t="str">
            <v>65000</v>
          </cell>
          <cell r="S928" t="str">
            <v>200212</v>
          </cell>
          <cell r="T928" t="str">
            <v>CA01</v>
          </cell>
          <cell r="U928">
            <v>-596</v>
          </cell>
          <cell r="V928" t="str">
            <v>LDB</v>
          </cell>
          <cell r="W928">
            <v>0</v>
          </cell>
          <cell r="Y928">
            <v>0</v>
          </cell>
          <cell r="Z928">
            <v>0</v>
          </cell>
          <cell r="AA928" t="str">
            <v>BCH</v>
          </cell>
          <cell r="AB928" t="str">
            <v>0034</v>
          </cell>
          <cell r="AC928" t="str">
            <v>WKS</v>
          </cell>
          <cell r="AE928" t="str">
            <v>JV#</v>
          </cell>
          <cell r="AF928" t="str">
            <v>1232</v>
          </cell>
          <cell r="AG928" t="str">
            <v>FRN</v>
          </cell>
          <cell r="AH928" t="str">
            <v>6616</v>
          </cell>
          <cell r="AI928" t="str">
            <v>RP#</v>
          </cell>
          <cell r="AJ928" t="str">
            <v>000</v>
          </cell>
          <cell r="AK928" t="str">
            <v>CTL</v>
          </cell>
          <cell r="AM928" t="str">
            <v>RF#</v>
          </cell>
          <cell r="AU928" t="str">
            <v>ACCR WD COMM UNPAID INV</v>
          </cell>
          <cell r="AZ928" t="str">
            <v>FPL Fibernet</v>
          </cell>
        </row>
        <row r="929">
          <cell r="A929" t="str">
            <v>107100</v>
          </cell>
          <cell r="B929" t="str">
            <v>0313</v>
          </cell>
          <cell r="C929" t="str">
            <v>06600</v>
          </cell>
          <cell r="D929" t="str">
            <v>0FIBER</v>
          </cell>
          <cell r="E929" t="str">
            <v>313000</v>
          </cell>
          <cell r="F929" t="str">
            <v>0790</v>
          </cell>
          <cell r="G929" t="str">
            <v>65000</v>
          </cell>
          <cell r="H929" t="str">
            <v>A</v>
          </cell>
          <cell r="I929" t="str">
            <v>00000041</v>
          </cell>
          <cell r="J929">
            <v>63</v>
          </cell>
          <cell r="K929">
            <v>313</v>
          </cell>
          <cell r="L929">
            <v>6616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 t="str">
            <v>0790</v>
          </cell>
          <cell r="R929" t="str">
            <v>65000</v>
          </cell>
          <cell r="S929" t="str">
            <v>200212</v>
          </cell>
          <cell r="T929" t="str">
            <v>CA01</v>
          </cell>
          <cell r="U929">
            <v>1286.6500000000001</v>
          </cell>
          <cell r="V929" t="str">
            <v>LDB</v>
          </cell>
          <cell r="W929">
            <v>0</v>
          </cell>
          <cell r="Y929">
            <v>0</v>
          </cell>
          <cell r="Z929">
            <v>0</v>
          </cell>
          <cell r="AA929" t="str">
            <v>BCH</v>
          </cell>
          <cell r="AB929" t="str">
            <v>0014</v>
          </cell>
          <cell r="AC929" t="str">
            <v>WKS</v>
          </cell>
          <cell r="AE929" t="str">
            <v>JV#</v>
          </cell>
          <cell r="AF929" t="str">
            <v>1232</v>
          </cell>
          <cell r="AG929" t="str">
            <v>FRN</v>
          </cell>
          <cell r="AH929" t="str">
            <v>6616</v>
          </cell>
          <cell r="AI929" t="str">
            <v>RP#</v>
          </cell>
          <cell r="AJ929" t="str">
            <v>000</v>
          </cell>
          <cell r="AK929" t="str">
            <v>CTL</v>
          </cell>
          <cell r="AM929" t="str">
            <v>RF#</v>
          </cell>
          <cell r="AU929" t="str">
            <v>ACCRUAL OF DEC 02 CAPITAL</v>
          </cell>
          <cell r="AZ929" t="str">
            <v>FPL Fibernet</v>
          </cell>
        </row>
        <row r="930">
          <cell r="A930" t="str">
            <v>107100</v>
          </cell>
          <cell r="B930" t="str">
            <v>0313</v>
          </cell>
          <cell r="C930" t="str">
            <v>06600</v>
          </cell>
          <cell r="D930" t="str">
            <v>0FIBER</v>
          </cell>
          <cell r="E930" t="str">
            <v>313000</v>
          </cell>
          <cell r="F930" t="str">
            <v>0790</v>
          </cell>
          <cell r="G930" t="str">
            <v>65000</v>
          </cell>
          <cell r="H930" t="str">
            <v>A</v>
          </cell>
          <cell r="I930" t="str">
            <v>00000041</v>
          </cell>
          <cell r="J930">
            <v>63</v>
          </cell>
          <cell r="K930">
            <v>313</v>
          </cell>
          <cell r="L930">
            <v>6616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 t="str">
            <v>0790</v>
          </cell>
          <cell r="R930" t="str">
            <v>65000</v>
          </cell>
          <cell r="S930" t="str">
            <v>200212</v>
          </cell>
          <cell r="T930" t="str">
            <v>CA01</v>
          </cell>
          <cell r="U930">
            <v>-1286.6500000000001</v>
          </cell>
          <cell r="V930" t="str">
            <v>LDB</v>
          </cell>
          <cell r="W930">
            <v>0</v>
          </cell>
          <cell r="Y930">
            <v>0</v>
          </cell>
          <cell r="Z930">
            <v>0</v>
          </cell>
          <cell r="AA930" t="str">
            <v>BCH</v>
          </cell>
          <cell r="AB930" t="str">
            <v>0049</v>
          </cell>
          <cell r="AC930" t="str">
            <v>WKS</v>
          </cell>
          <cell r="AE930" t="str">
            <v>JV#</v>
          </cell>
          <cell r="AF930" t="str">
            <v>1232</v>
          </cell>
          <cell r="AG930" t="str">
            <v>FRN</v>
          </cell>
          <cell r="AH930" t="str">
            <v>6616</v>
          </cell>
          <cell r="AI930" t="str">
            <v>RP#</v>
          </cell>
          <cell r="AJ930" t="str">
            <v>000</v>
          </cell>
          <cell r="AK930" t="str">
            <v>CTL</v>
          </cell>
          <cell r="AM930" t="str">
            <v>RF#</v>
          </cell>
          <cell r="AU930" t="str">
            <v>ACCR REVERSAL OF DEC 02</v>
          </cell>
          <cell r="AZ930" t="str">
            <v>FPL Fibernet</v>
          </cell>
        </row>
        <row r="931">
          <cell r="A931" t="str">
            <v>107100</v>
          </cell>
          <cell r="B931" t="str">
            <v>0313</v>
          </cell>
          <cell r="C931" t="str">
            <v>06600</v>
          </cell>
          <cell r="D931" t="str">
            <v>0FIBER</v>
          </cell>
          <cell r="E931" t="str">
            <v>313000</v>
          </cell>
          <cell r="F931" t="str">
            <v>0662</v>
          </cell>
          <cell r="G931" t="str">
            <v>65000</v>
          </cell>
          <cell r="H931" t="str">
            <v>A</v>
          </cell>
          <cell r="I931" t="str">
            <v>00000041</v>
          </cell>
          <cell r="J931">
            <v>63</v>
          </cell>
          <cell r="K931">
            <v>313</v>
          </cell>
          <cell r="L931">
            <v>6617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 t="str">
            <v>0662</v>
          </cell>
          <cell r="R931" t="str">
            <v>65000</v>
          </cell>
          <cell r="S931" t="str">
            <v>200212</v>
          </cell>
          <cell r="T931" t="str">
            <v>CA01</v>
          </cell>
          <cell r="U931">
            <v>594.75</v>
          </cell>
          <cell r="V931" t="str">
            <v>LDB</v>
          </cell>
          <cell r="W931">
            <v>0</v>
          </cell>
          <cell r="Y931">
            <v>0</v>
          </cell>
          <cell r="Z931">
            <v>0</v>
          </cell>
          <cell r="AA931" t="str">
            <v>BCH</v>
          </cell>
          <cell r="AB931" t="str">
            <v>0055</v>
          </cell>
          <cell r="AC931" t="str">
            <v>WKS</v>
          </cell>
          <cell r="AE931" t="str">
            <v>JV#</v>
          </cell>
          <cell r="AF931" t="str">
            <v>1232</v>
          </cell>
          <cell r="AG931" t="str">
            <v>FRN</v>
          </cell>
          <cell r="AH931" t="str">
            <v>6617</v>
          </cell>
          <cell r="AI931" t="str">
            <v>RP#</v>
          </cell>
          <cell r="AJ931" t="str">
            <v>000</v>
          </cell>
          <cell r="AK931" t="str">
            <v>CTL</v>
          </cell>
          <cell r="AM931" t="str">
            <v>RF#</v>
          </cell>
          <cell r="AU931" t="str">
            <v>ACCR WD COMM UNPAID INV</v>
          </cell>
          <cell r="AZ931" t="str">
            <v>FPL Fibernet</v>
          </cell>
        </row>
        <row r="932">
          <cell r="A932" t="str">
            <v>107100</v>
          </cell>
          <cell r="B932" t="str">
            <v>0312</v>
          </cell>
          <cell r="C932" t="str">
            <v>06600</v>
          </cell>
          <cell r="D932" t="str">
            <v>0FIBER</v>
          </cell>
          <cell r="E932" t="str">
            <v>312000</v>
          </cell>
          <cell r="F932" t="str">
            <v>0662</v>
          </cell>
          <cell r="G932" t="str">
            <v>65000</v>
          </cell>
          <cell r="H932" t="str">
            <v>A</v>
          </cell>
          <cell r="I932" t="str">
            <v>00000041</v>
          </cell>
          <cell r="J932">
            <v>63</v>
          </cell>
          <cell r="K932">
            <v>312</v>
          </cell>
          <cell r="L932">
            <v>6619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 t="str">
            <v>0662</v>
          </cell>
          <cell r="R932" t="str">
            <v>65000</v>
          </cell>
          <cell r="S932" t="str">
            <v>200212</v>
          </cell>
          <cell r="T932" t="str">
            <v>CA01</v>
          </cell>
          <cell r="U932">
            <v>880</v>
          </cell>
          <cell r="V932" t="str">
            <v>LDB</v>
          </cell>
          <cell r="W932">
            <v>0</v>
          </cell>
          <cell r="Y932">
            <v>0</v>
          </cell>
          <cell r="Z932">
            <v>0</v>
          </cell>
          <cell r="AA932" t="str">
            <v>BCH</v>
          </cell>
          <cell r="AB932" t="str">
            <v>0037</v>
          </cell>
          <cell r="AC932" t="str">
            <v>WKS</v>
          </cell>
          <cell r="AE932" t="str">
            <v>JV#</v>
          </cell>
          <cell r="AF932" t="str">
            <v>1232</v>
          </cell>
          <cell r="AG932" t="str">
            <v>FRN</v>
          </cell>
          <cell r="AH932" t="str">
            <v>6619</v>
          </cell>
          <cell r="AI932" t="str">
            <v>RP#</v>
          </cell>
          <cell r="AJ932" t="str">
            <v>000</v>
          </cell>
          <cell r="AK932" t="str">
            <v>CTL</v>
          </cell>
          <cell r="AM932" t="str">
            <v>RF#</v>
          </cell>
          <cell r="AU932" t="str">
            <v>RECLASS FROM 3229 ER 95</v>
          </cell>
          <cell r="AZ932" t="str">
            <v>FPL Fibernet</v>
          </cell>
        </row>
        <row r="933">
          <cell r="A933" t="str">
            <v>107100</v>
          </cell>
          <cell r="B933" t="str">
            <v>0312</v>
          </cell>
          <cell r="C933" t="str">
            <v>06600</v>
          </cell>
          <cell r="D933" t="str">
            <v>0FIBER</v>
          </cell>
          <cell r="E933" t="str">
            <v>312000</v>
          </cell>
          <cell r="F933" t="str">
            <v>0790</v>
          </cell>
          <cell r="G933" t="str">
            <v>65000</v>
          </cell>
          <cell r="H933" t="str">
            <v>A</v>
          </cell>
          <cell r="I933" t="str">
            <v>00000041</v>
          </cell>
          <cell r="J933">
            <v>63</v>
          </cell>
          <cell r="K933">
            <v>312</v>
          </cell>
          <cell r="L933">
            <v>6619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 t="str">
            <v>0790</v>
          </cell>
          <cell r="R933" t="str">
            <v>65000</v>
          </cell>
          <cell r="S933" t="str">
            <v>200212</v>
          </cell>
          <cell r="T933" t="str">
            <v>CA01</v>
          </cell>
          <cell r="U933">
            <v>-7313.43</v>
          </cell>
          <cell r="V933" t="str">
            <v>LDB</v>
          </cell>
          <cell r="W933">
            <v>0</v>
          </cell>
          <cell r="Y933">
            <v>0</v>
          </cell>
          <cell r="Z933">
            <v>0</v>
          </cell>
          <cell r="AA933" t="str">
            <v>BCH</v>
          </cell>
          <cell r="AB933" t="str">
            <v>0023</v>
          </cell>
          <cell r="AC933" t="str">
            <v>WKS</v>
          </cell>
          <cell r="AE933" t="str">
            <v>JV#</v>
          </cell>
          <cell r="AF933" t="str">
            <v>1232</v>
          </cell>
          <cell r="AG933" t="str">
            <v>FRN</v>
          </cell>
          <cell r="AH933" t="str">
            <v>6619</v>
          </cell>
          <cell r="AI933" t="str">
            <v>RP#</v>
          </cell>
          <cell r="AJ933" t="str">
            <v>000</v>
          </cell>
          <cell r="AK933" t="str">
            <v>CTL</v>
          </cell>
          <cell r="AM933" t="str">
            <v>RF#</v>
          </cell>
          <cell r="AU933" t="str">
            <v>TO PLACE IN SERVICE</v>
          </cell>
          <cell r="AZ933" t="str">
            <v>FPL Fibernet</v>
          </cell>
        </row>
        <row r="934">
          <cell r="A934" t="str">
            <v>107100</v>
          </cell>
          <cell r="B934" t="str">
            <v>0312</v>
          </cell>
          <cell r="C934" t="str">
            <v>06600</v>
          </cell>
          <cell r="D934" t="str">
            <v>0FIBER</v>
          </cell>
          <cell r="E934" t="str">
            <v>312000</v>
          </cell>
          <cell r="F934" t="str">
            <v>0662</v>
          </cell>
          <cell r="G934" t="str">
            <v>51450</v>
          </cell>
          <cell r="H934" t="str">
            <v>A</v>
          </cell>
          <cell r="I934" t="str">
            <v>00000041</v>
          </cell>
          <cell r="J934">
            <v>63</v>
          </cell>
          <cell r="K934">
            <v>312</v>
          </cell>
          <cell r="L934">
            <v>6620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 t="str">
            <v>0662</v>
          </cell>
          <cell r="R934" t="str">
            <v>51450</v>
          </cell>
          <cell r="S934" t="str">
            <v>200212</v>
          </cell>
          <cell r="T934" t="str">
            <v>SA01</v>
          </cell>
          <cell r="U934">
            <v>396.5</v>
          </cell>
          <cell r="W934">
            <v>0</v>
          </cell>
          <cell r="Y934">
            <v>0</v>
          </cell>
          <cell r="Z934">
            <v>1</v>
          </cell>
          <cell r="AA934" t="str">
            <v>BCH</v>
          </cell>
          <cell r="AB934" t="str">
            <v>450002361</v>
          </cell>
          <cell r="AC934" t="str">
            <v>PO#</v>
          </cell>
          <cell r="AD934" t="str">
            <v>4500030221</v>
          </cell>
          <cell r="AE934" t="str">
            <v>S/R</v>
          </cell>
          <cell r="AF934" t="str">
            <v>NET</v>
          </cell>
          <cell r="AI934" t="str">
            <v>PYN</v>
          </cell>
          <cell r="AJ934" t="str">
            <v>W D COMMUNICATIONS INC</v>
          </cell>
          <cell r="AK934" t="str">
            <v>VND</v>
          </cell>
          <cell r="AL934" t="str">
            <v>591953252</v>
          </cell>
          <cell r="AM934" t="str">
            <v>FAC</v>
          </cell>
          <cell r="AN934" t="str">
            <v>000</v>
          </cell>
          <cell r="AQ934" t="str">
            <v>NVD</v>
          </cell>
          <cell r="AR934" t="str">
            <v>2002-12-</v>
          </cell>
          <cell r="AU934" t="str">
            <v>INVOICE# 26814      W D COMMUNICATIONS I5000003706</v>
          </cell>
          <cell r="AV934" t="str">
            <v>WF-BATCH</v>
          </cell>
          <cell r="AW934" t="str">
            <v>000</v>
          </cell>
          <cell r="AX934" t="str">
            <v>00</v>
          </cell>
          <cell r="AY934" t="str">
            <v>0</v>
          </cell>
          <cell r="AZ934" t="str">
            <v>FPL Fibernet</v>
          </cell>
        </row>
        <row r="935">
          <cell r="A935" t="str">
            <v>107100</v>
          </cell>
          <cell r="B935" t="str">
            <v>0312</v>
          </cell>
          <cell r="C935" t="str">
            <v>06600</v>
          </cell>
          <cell r="D935" t="str">
            <v>0FIBER</v>
          </cell>
          <cell r="E935" t="str">
            <v>312000</v>
          </cell>
          <cell r="F935" t="str">
            <v>0790</v>
          </cell>
          <cell r="G935" t="str">
            <v>65000</v>
          </cell>
          <cell r="H935" t="str">
            <v>A</v>
          </cell>
          <cell r="I935" t="str">
            <v>00000041</v>
          </cell>
          <cell r="J935">
            <v>63</v>
          </cell>
          <cell r="K935">
            <v>312</v>
          </cell>
          <cell r="L935">
            <v>6620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 t="str">
            <v>0790</v>
          </cell>
          <cell r="R935" t="str">
            <v>65000</v>
          </cell>
          <cell r="S935" t="str">
            <v>200212</v>
          </cell>
          <cell r="T935" t="str">
            <v>CA01</v>
          </cell>
          <cell r="U935">
            <v>9594</v>
          </cell>
          <cell r="V935" t="str">
            <v>LDB</v>
          </cell>
          <cell r="W935">
            <v>0</v>
          </cell>
          <cell r="Y935">
            <v>0</v>
          </cell>
          <cell r="Z935">
            <v>0</v>
          </cell>
          <cell r="AA935" t="str">
            <v>BCH</v>
          </cell>
          <cell r="AB935" t="str">
            <v>0011</v>
          </cell>
          <cell r="AC935" t="str">
            <v>WKS</v>
          </cell>
          <cell r="AE935" t="str">
            <v>JV#</v>
          </cell>
          <cell r="AF935" t="str">
            <v>1232</v>
          </cell>
          <cell r="AG935" t="str">
            <v>FRN</v>
          </cell>
          <cell r="AH935" t="str">
            <v>6620</v>
          </cell>
          <cell r="AI935" t="str">
            <v>RP#</v>
          </cell>
          <cell r="AJ935" t="str">
            <v>000</v>
          </cell>
          <cell r="AK935" t="str">
            <v>CTL</v>
          </cell>
          <cell r="AM935" t="str">
            <v>RF#</v>
          </cell>
          <cell r="AU935" t="str">
            <v>ACCRUAL OF DEC 02 CAPITAL</v>
          </cell>
          <cell r="AZ935" t="str">
            <v>FPL Fibernet</v>
          </cell>
        </row>
        <row r="936">
          <cell r="A936" t="str">
            <v>107100</v>
          </cell>
          <cell r="B936" t="str">
            <v>0312</v>
          </cell>
          <cell r="C936" t="str">
            <v>06600</v>
          </cell>
          <cell r="D936" t="str">
            <v>0FIBER</v>
          </cell>
          <cell r="E936" t="str">
            <v>312000</v>
          </cell>
          <cell r="F936" t="str">
            <v>0790</v>
          </cell>
          <cell r="G936" t="str">
            <v>65000</v>
          </cell>
          <cell r="H936" t="str">
            <v>A</v>
          </cell>
          <cell r="I936" t="str">
            <v>00000041</v>
          </cell>
          <cell r="J936">
            <v>63</v>
          </cell>
          <cell r="K936">
            <v>312</v>
          </cell>
          <cell r="L936">
            <v>6620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 t="str">
            <v>0790</v>
          </cell>
          <cell r="R936" t="str">
            <v>65000</v>
          </cell>
          <cell r="S936" t="str">
            <v>200212</v>
          </cell>
          <cell r="T936" t="str">
            <v>CA01</v>
          </cell>
          <cell r="U936">
            <v>-3858.11</v>
          </cell>
          <cell r="V936" t="str">
            <v>LDB</v>
          </cell>
          <cell r="W936">
            <v>0</v>
          </cell>
          <cell r="Y936">
            <v>0</v>
          </cell>
          <cell r="Z936">
            <v>0</v>
          </cell>
          <cell r="AA936" t="str">
            <v>BCH</v>
          </cell>
          <cell r="AB936" t="str">
            <v>0023</v>
          </cell>
          <cell r="AC936" t="str">
            <v>WKS</v>
          </cell>
          <cell r="AE936" t="str">
            <v>JV#</v>
          </cell>
          <cell r="AF936" t="str">
            <v>1232</v>
          </cell>
          <cell r="AG936" t="str">
            <v>FRN</v>
          </cell>
          <cell r="AH936" t="str">
            <v>6620</v>
          </cell>
          <cell r="AI936" t="str">
            <v>RP#</v>
          </cell>
          <cell r="AJ936" t="str">
            <v>000</v>
          </cell>
          <cell r="AK936" t="str">
            <v>CTL</v>
          </cell>
          <cell r="AM936" t="str">
            <v>RF#</v>
          </cell>
          <cell r="AU936" t="str">
            <v>TO PLACE IN SERVICE</v>
          </cell>
          <cell r="AZ936" t="str">
            <v>FPL Fibernet</v>
          </cell>
        </row>
        <row r="937">
          <cell r="A937" t="str">
            <v>107100</v>
          </cell>
          <cell r="B937" t="str">
            <v>0313</v>
          </cell>
          <cell r="C937" t="str">
            <v>06600</v>
          </cell>
          <cell r="D937" t="str">
            <v>0FIBER</v>
          </cell>
          <cell r="E937" t="str">
            <v>313000</v>
          </cell>
          <cell r="F937" t="str">
            <v>0662</v>
          </cell>
          <cell r="G937" t="str">
            <v>51450</v>
          </cell>
          <cell r="H937" t="str">
            <v>A</v>
          </cell>
          <cell r="I937" t="str">
            <v>00000041</v>
          </cell>
          <cell r="J937">
            <v>63</v>
          </cell>
          <cell r="K937">
            <v>313</v>
          </cell>
          <cell r="L937">
            <v>6621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 t="str">
            <v>0662</v>
          </cell>
          <cell r="R937" t="str">
            <v>51450</v>
          </cell>
          <cell r="S937" t="str">
            <v>200212</v>
          </cell>
          <cell r="T937" t="str">
            <v>SA01</v>
          </cell>
          <cell r="U937">
            <v>477.3</v>
          </cell>
          <cell r="W937">
            <v>0</v>
          </cell>
          <cell r="Y937">
            <v>0</v>
          </cell>
          <cell r="Z937">
            <v>1</v>
          </cell>
          <cell r="AA937" t="str">
            <v>BCH</v>
          </cell>
          <cell r="AB937" t="str">
            <v>450002350</v>
          </cell>
          <cell r="AC937" t="str">
            <v>PO#</v>
          </cell>
          <cell r="AD937" t="str">
            <v>4500030221</v>
          </cell>
          <cell r="AE937" t="str">
            <v>S/R</v>
          </cell>
          <cell r="AF937" t="str">
            <v>NET</v>
          </cell>
          <cell r="AI937" t="str">
            <v>PYN</v>
          </cell>
          <cell r="AJ937" t="str">
            <v>W D COMMUNICATIONS INC</v>
          </cell>
          <cell r="AK937" t="str">
            <v>VND</v>
          </cell>
          <cell r="AL937" t="str">
            <v>591953252</v>
          </cell>
          <cell r="AM937" t="str">
            <v>FAC</v>
          </cell>
          <cell r="AN937" t="str">
            <v>000</v>
          </cell>
          <cell r="AQ937" t="str">
            <v>NVD</v>
          </cell>
          <cell r="AR937" t="str">
            <v>2002-12-</v>
          </cell>
          <cell r="AU937" t="str">
            <v>INVOICE# 26519      W D COMMUNICATIONS I5000003532</v>
          </cell>
          <cell r="AV937" t="str">
            <v>WF-BATCH</v>
          </cell>
          <cell r="AW937" t="str">
            <v>000</v>
          </cell>
          <cell r="AX937" t="str">
            <v>00</v>
          </cell>
          <cell r="AY937" t="str">
            <v>0</v>
          </cell>
          <cell r="AZ937" t="str">
            <v>FPL Fibernet</v>
          </cell>
        </row>
        <row r="938">
          <cell r="A938" t="str">
            <v>107100</v>
          </cell>
          <cell r="B938" t="str">
            <v>0313</v>
          </cell>
          <cell r="C938" t="str">
            <v>06600</v>
          </cell>
          <cell r="D938" t="str">
            <v>0FIBER</v>
          </cell>
          <cell r="E938" t="str">
            <v>313000</v>
          </cell>
          <cell r="F938" t="str">
            <v>0662</v>
          </cell>
          <cell r="G938" t="str">
            <v>51450</v>
          </cell>
          <cell r="H938" t="str">
            <v>A</v>
          </cell>
          <cell r="I938" t="str">
            <v>00000041</v>
          </cell>
          <cell r="J938">
            <v>63</v>
          </cell>
          <cell r="K938">
            <v>313</v>
          </cell>
          <cell r="L938">
            <v>6621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 t="str">
            <v>0662</v>
          </cell>
          <cell r="R938" t="str">
            <v>51450</v>
          </cell>
          <cell r="S938" t="str">
            <v>200212</v>
          </cell>
          <cell r="T938" t="str">
            <v>SA01</v>
          </cell>
          <cell r="U938">
            <v>796.5</v>
          </cell>
          <cell r="W938">
            <v>0</v>
          </cell>
          <cell r="Y938">
            <v>0</v>
          </cell>
          <cell r="Z938">
            <v>1</v>
          </cell>
          <cell r="AA938" t="str">
            <v>BCH</v>
          </cell>
          <cell r="AB938" t="str">
            <v>450002350</v>
          </cell>
          <cell r="AC938" t="str">
            <v>PO#</v>
          </cell>
          <cell r="AD938" t="str">
            <v>4500030221</v>
          </cell>
          <cell r="AE938" t="str">
            <v>S/R</v>
          </cell>
          <cell r="AF938" t="str">
            <v>NET</v>
          </cell>
          <cell r="AI938" t="str">
            <v>PYN</v>
          </cell>
          <cell r="AJ938" t="str">
            <v>W D COMMUNICATIONS INC</v>
          </cell>
          <cell r="AK938" t="str">
            <v>VND</v>
          </cell>
          <cell r="AL938" t="str">
            <v>591953252</v>
          </cell>
          <cell r="AM938" t="str">
            <v>FAC</v>
          </cell>
          <cell r="AN938" t="str">
            <v>000</v>
          </cell>
          <cell r="AQ938" t="str">
            <v>NVD</v>
          </cell>
          <cell r="AR938" t="str">
            <v>2002-12-</v>
          </cell>
          <cell r="AU938" t="str">
            <v>INVOICE# 26436      W D COMMUNICATIONS I5000003536</v>
          </cell>
          <cell r="AV938" t="str">
            <v>WF-BATCH</v>
          </cell>
          <cell r="AW938" t="str">
            <v>000</v>
          </cell>
          <cell r="AX938" t="str">
            <v>00</v>
          </cell>
          <cell r="AY938" t="str">
            <v>0</v>
          </cell>
          <cell r="AZ938" t="str">
            <v>FPL Fibernet</v>
          </cell>
        </row>
        <row r="939">
          <cell r="A939" t="str">
            <v>107100</v>
          </cell>
          <cell r="B939" t="str">
            <v>0313</v>
          </cell>
          <cell r="C939" t="str">
            <v>06600</v>
          </cell>
          <cell r="D939" t="str">
            <v>0FIBER</v>
          </cell>
          <cell r="E939" t="str">
            <v>313000</v>
          </cell>
          <cell r="F939" t="str">
            <v>0662</v>
          </cell>
          <cell r="G939" t="str">
            <v>51450</v>
          </cell>
          <cell r="H939" t="str">
            <v>A</v>
          </cell>
          <cell r="I939" t="str">
            <v>00000041</v>
          </cell>
          <cell r="J939">
            <v>63</v>
          </cell>
          <cell r="K939">
            <v>313</v>
          </cell>
          <cell r="L939">
            <v>6621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 t="str">
            <v>0662</v>
          </cell>
          <cell r="R939" t="str">
            <v>51450</v>
          </cell>
          <cell r="S939" t="str">
            <v>200212</v>
          </cell>
          <cell r="T939" t="str">
            <v>SA01</v>
          </cell>
          <cell r="U939">
            <v>2386.5</v>
          </cell>
          <cell r="W939">
            <v>0</v>
          </cell>
          <cell r="Y939">
            <v>0</v>
          </cell>
          <cell r="Z939">
            <v>1</v>
          </cell>
          <cell r="AA939" t="str">
            <v>BCH</v>
          </cell>
          <cell r="AB939" t="str">
            <v>450002350</v>
          </cell>
          <cell r="AC939" t="str">
            <v>PO#</v>
          </cell>
          <cell r="AD939" t="str">
            <v>4500030221</v>
          </cell>
          <cell r="AE939" t="str">
            <v>S/R</v>
          </cell>
          <cell r="AF939" t="str">
            <v>NET</v>
          </cell>
          <cell r="AI939" t="str">
            <v>PYN</v>
          </cell>
          <cell r="AJ939" t="str">
            <v>W D COMMUNICATIONS INC</v>
          </cell>
          <cell r="AK939" t="str">
            <v>VND</v>
          </cell>
          <cell r="AL939" t="str">
            <v>591953252</v>
          </cell>
          <cell r="AM939" t="str">
            <v>FAC</v>
          </cell>
          <cell r="AN939" t="str">
            <v>000</v>
          </cell>
          <cell r="AQ939" t="str">
            <v>NVD</v>
          </cell>
          <cell r="AR939" t="str">
            <v>2002-12-</v>
          </cell>
          <cell r="AU939" t="str">
            <v>INVOICE# 26752      W D COMMUNICATIONS I5000003556</v>
          </cell>
          <cell r="AV939" t="str">
            <v>WF-BATCH</v>
          </cell>
          <cell r="AW939" t="str">
            <v>000</v>
          </cell>
          <cell r="AX939" t="str">
            <v>00</v>
          </cell>
          <cell r="AY939" t="str">
            <v>0</v>
          </cell>
          <cell r="AZ939" t="str">
            <v>FPL Fibernet</v>
          </cell>
        </row>
        <row r="940">
          <cell r="A940" t="str">
            <v>107100</v>
          </cell>
          <cell r="B940" t="str">
            <v>0313</v>
          </cell>
          <cell r="C940" t="str">
            <v>06600</v>
          </cell>
          <cell r="D940" t="str">
            <v>0FIBER</v>
          </cell>
          <cell r="E940" t="str">
            <v>313000</v>
          </cell>
          <cell r="F940" t="str">
            <v>0662</v>
          </cell>
          <cell r="G940" t="str">
            <v>51450</v>
          </cell>
          <cell r="H940" t="str">
            <v>A</v>
          </cell>
          <cell r="I940" t="str">
            <v>00000041</v>
          </cell>
          <cell r="J940">
            <v>63</v>
          </cell>
          <cell r="K940">
            <v>313</v>
          </cell>
          <cell r="L940">
            <v>6621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 t="str">
            <v>0662</v>
          </cell>
          <cell r="R940" t="str">
            <v>51450</v>
          </cell>
          <cell r="S940" t="str">
            <v>200212</v>
          </cell>
          <cell r="T940" t="str">
            <v>SA01</v>
          </cell>
          <cell r="U940">
            <v>16003</v>
          </cell>
          <cell r="W940">
            <v>0</v>
          </cell>
          <cell r="Y940">
            <v>0</v>
          </cell>
          <cell r="Z940">
            <v>1</v>
          </cell>
          <cell r="AA940" t="str">
            <v>BCH</v>
          </cell>
          <cell r="AB940" t="str">
            <v>450002339</v>
          </cell>
          <cell r="AC940" t="str">
            <v>PO#</v>
          </cell>
          <cell r="AD940" t="str">
            <v>4500094253</v>
          </cell>
          <cell r="AE940" t="str">
            <v>S/R</v>
          </cell>
          <cell r="AF940" t="str">
            <v>337</v>
          </cell>
          <cell r="AI940" t="str">
            <v>PYN</v>
          </cell>
          <cell r="AJ940" t="str">
            <v>YOUNGS COMMUNICATIONS CO</v>
          </cell>
          <cell r="AK940" t="str">
            <v>VND</v>
          </cell>
          <cell r="AL940" t="str">
            <v>591398816</v>
          </cell>
          <cell r="AM940" t="str">
            <v>FAC</v>
          </cell>
          <cell r="AN940" t="str">
            <v>000</v>
          </cell>
          <cell r="AQ940" t="str">
            <v>NVD</v>
          </cell>
          <cell r="AR940" t="str">
            <v>2002-12-</v>
          </cell>
          <cell r="AU940" t="str">
            <v>INVOICE# 7194       YOUNGS COMMUNICATION5000003494</v>
          </cell>
          <cell r="AV940" t="str">
            <v>WF-BATCH</v>
          </cell>
          <cell r="AW940" t="str">
            <v>000</v>
          </cell>
          <cell r="AX940" t="str">
            <v>00</v>
          </cell>
          <cell r="AY940" t="str">
            <v>0</v>
          </cell>
          <cell r="AZ940" t="str">
            <v>FPL Fibernet</v>
          </cell>
        </row>
        <row r="941">
          <cell r="A941" t="str">
            <v>107100</v>
          </cell>
          <cell r="B941" t="str">
            <v>0313</v>
          </cell>
          <cell r="C941" t="str">
            <v>06600</v>
          </cell>
          <cell r="D941" t="str">
            <v>0FIBER</v>
          </cell>
          <cell r="E941" t="str">
            <v>313000</v>
          </cell>
          <cell r="F941" t="str">
            <v>0662</v>
          </cell>
          <cell r="G941" t="str">
            <v>65000</v>
          </cell>
          <cell r="H941" t="str">
            <v>A</v>
          </cell>
          <cell r="I941" t="str">
            <v>00000041</v>
          </cell>
          <cell r="J941">
            <v>63</v>
          </cell>
          <cell r="K941">
            <v>313</v>
          </cell>
          <cell r="L941">
            <v>6621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 t="str">
            <v>0662</v>
          </cell>
          <cell r="R941" t="str">
            <v>65000</v>
          </cell>
          <cell r="S941" t="str">
            <v>200212</v>
          </cell>
          <cell r="T941" t="str">
            <v>CA01</v>
          </cell>
          <cell r="U941">
            <v>596</v>
          </cell>
          <cell r="V941" t="str">
            <v>LDB</v>
          </cell>
          <cell r="W941">
            <v>0</v>
          </cell>
          <cell r="Y941">
            <v>0</v>
          </cell>
          <cell r="Z941">
            <v>0</v>
          </cell>
          <cell r="AA941" t="str">
            <v>BCH</v>
          </cell>
          <cell r="AB941" t="str">
            <v>0029</v>
          </cell>
          <cell r="AC941" t="str">
            <v>WKS</v>
          </cell>
          <cell r="AE941" t="str">
            <v>JV#</v>
          </cell>
          <cell r="AF941" t="str">
            <v>1232</v>
          </cell>
          <cell r="AG941" t="str">
            <v>FRN</v>
          </cell>
          <cell r="AH941" t="str">
            <v>6621</v>
          </cell>
          <cell r="AI941" t="str">
            <v>RP#</v>
          </cell>
          <cell r="AJ941" t="str">
            <v>000</v>
          </cell>
          <cell r="AK941" t="str">
            <v>CTL</v>
          </cell>
          <cell r="AM941" t="str">
            <v>RF#</v>
          </cell>
          <cell r="AU941" t="str">
            <v>ACCR WD COMM UNPAID INV</v>
          </cell>
          <cell r="AZ941" t="str">
            <v>FPL Fibernet</v>
          </cell>
        </row>
        <row r="942">
          <cell r="A942" t="str">
            <v>107100</v>
          </cell>
          <cell r="B942" t="str">
            <v>0313</v>
          </cell>
          <cell r="C942" t="str">
            <v>06600</v>
          </cell>
          <cell r="D942" t="str">
            <v>0FIBER</v>
          </cell>
          <cell r="E942" t="str">
            <v>313000</v>
          </cell>
          <cell r="F942" t="str">
            <v>0662</v>
          </cell>
          <cell r="G942" t="str">
            <v>65000</v>
          </cell>
          <cell r="H942" t="str">
            <v>A</v>
          </cell>
          <cell r="I942" t="str">
            <v>00000041</v>
          </cell>
          <cell r="J942">
            <v>63</v>
          </cell>
          <cell r="K942">
            <v>313</v>
          </cell>
          <cell r="L942">
            <v>6621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 t="str">
            <v>0662</v>
          </cell>
          <cell r="R942" t="str">
            <v>65000</v>
          </cell>
          <cell r="S942" t="str">
            <v>200212</v>
          </cell>
          <cell r="T942" t="str">
            <v>CA01</v>
          </cell>
          <cell r="U942">
            <v>596</v>
          </cell>
          <cell r="V942" t="str">
            <v>LDB</v>
          </cell>
          <cell r="W942">
            <v>0</v>
          </cell>
          <cell r="Y942">
            <v>0</v>
          </cell>
          <cell r="Z942">
            <v>0</v>
          </cell>
          <cell r="AA942" t="str">
            <v>BCH</v>
          </cell>
          <cell r="AB942" t="str">
            <v>0033</v>
          </cell>
          <cell r="AC942" t="str">
            <v>WKS</v>
          </cell>
          <cell r="AE942" t="str">
            <v>JV#</v>
          </cell>
          <cell r="AF942" t="str">
            <v>1232</v>
          </cell>
          <cell r="AG942" t="str">
            <v>FRN</v>
          </cell>
          <cell r="AH942" t="str">
            <v>6621</v>
          </cell>
          <cell r="AI942" t="str">
            <v>RP#</v>
          </cell>
          <cell r="AJ942" t="str">
            <v>000</v>
          </cell>
          <cell r="AK942" t="str">
            <v>CTL</v>
          </cell>
          <cell r="AM942" t="str">
            <v>RF#</v>
          </cell>
          <cell r="AU942" t="str">
            <v>ACCR WD COMM UNPAID INV</v>
          </cell>
          <cell r="AZ942" t="str">
            <v>FPL Fibernet</v>
          </cell>
        </row>
        <row r="943">
          <cell r="A943" t="str">
            <v>107100</v>
          </cell>
          <cell r="B943" t="str">
            <v>0313</v>
          </cell>
          <cell r="C943" t="str">
            <v>06600</v>
          </cell>
          <cell r="D943" t="str">
            <v>0FIBER</v>
          </cell>
          <cell r="E943" t="str">
            <v>313000</v>
          </cell>
          <cell r="F943" t="str">
            <v>0662</v>
          </cell>
          <cell r="G943" t="str">
            <v>65000</v>
          </cell>
          <cell r="H943" t="str">
            <v>A</v>
          </cell>
          <cell r="I943" t="str">
            <v>00000041</v>
          </cell>
          <cell r="J943">
            <v>63</v>
          </cell>
          <cell r="K943">
            <v>313</v>
          </cell>
          <cell r="L943">
            <v>6621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 t="str">
            <v>0662</v>
          </cell>
          <cell r="R943" t="str">
            <v>65000</v>
          </cell>
          <cell r="S943" t="str">
            <v>200212</v>
          </cell>
          <cell r="T943" t="str">
            <v>CA01</v>
          </cell>
          <cell r="U943">
            <v>-596</v>
          </cell>
          <cell r="V943" t="str">
            <v>LDB</v>
          </cell>
          <cell r="W943">
            <v>0</v>
          </cell>
          <cell r="Y943">
            <v>0</v>
          </cell>
          <cell r="Z943">
            <v>0</v>
          </cell>
          <cell r="AA943" t="str">
            <v>BCH</v>
          </cell>
          <cell r="AB943" t="str">
            <v>0034</v>
          </cell>
          <cell r="AC943" t="str">
            <v>WKS</v>
          </cell>
          <cell r="AE943" t="str">
            <v>JV#</v>
          </cell>
          <cell r="AF943" t="str">
            <v>1232</v>
          </cell>
          <cell r="AG943" t="str">
            <v>FRN</v>
          </cell>
          <cell r="AH943" t="str">
            <v>6621</v>
          </cell>
          <cell r="AI943" t="str">
            <v>RP#</v>
          </cell>
          <cell r="AJ943" t="str">
            <v>000</v>
          </cell>
          <cell r="AK943" t="str">
            <v>CTL</v>
          </cell>
          <cell r="AM943" t="str">
            <v>RF#</v>
          </cell>
          <cell r="AU943" t="str">
            <v>ACCR WD COMM UNPAID INV</v>
          </cell>
          <cell r="AZ943" t="str">
            <v>FPL Fibernet</v>
          </cell>
        </row>
        <row r="944">
          <cell r="A944" t="str">
            <v>107100</v>
          </cell>
          <cell r="B944" t="str">
            <v>0313</v>
          </cell>
          <cell r="C944" t="str">
            <v>06600</v>
          </cell>
          <cell r="D944" t="str">
            <v>0FIBER</v>
          </cell>
          <cell r="E944" t="str">
            <v>313000</v>
          </cell>
          <cell r="F944" t="str">
            <v>0803</v>
          </cell>
          <cell r="G944" t="str">
            <v>36000</v>
          </cell>
          <cell r="H944" t="str">
            <v>A</v>
          </cell>
          <cell r="I944" t="str">
            <v>00000041</v>
          </cell>
          <cell r="J944">
            <v>63</v>
          </cell>
          <cell r="K944">
            <v>313</v>
          </cell>
          <cell r="L944">
            <v>6621</v>
          </cell>
          <cell r="M944">
            <v>107</v>
          </cell>
          <cell r="N944">
            <v>10</v>
          </cell>
          <cell r="O944">
            <v>0</v>
          </cell>
          <cell r="P944">
            <v>107.1</v>
          </cell>
          <cell r="Q944" t="str">
            <v>0803</v>
          </cell>
          <cell r="R944" t="str">
            <v>36000</v>
          </cell>
          <cell r="S944" t="str">
            <v>200212</v>
          </cell>
          <cell r="T944" t="str">
            <v>PY42</v>
          </cell>
          <cell r="U944">
            <v>113.44</v>
          </cell>
          <cell r="V944" t="str">
            <v>LDB</v>
          </cell>
          <cell r="W944">
            <v>0</v>
          </cell>
          <cell r="X944" t="str">
            <v>SHR</v>
          </cell>
          <cell r="Y944">
            <v>3</v>
          </cell>
          <cell r="Z944">
            <v>3</v>
          </cell>
          <cell r="AA944" t="str">
            <v>PYP</v>
          </cell>
          <cell r="AB944" t="str">
            <v xml:space="preserve"> 0000025</v>
          </cell>
          <cell r="AC944" t="str">
            <v>PYL</v>
          </cell>
          <cell r="AD944" t="str">
            <v>004399</v>
          </cell>
          <cell r="AE944" t="str">
            <v>EMP</v>
          </cell>
          <cell r="AF944" t="str">
            <v>80814</v>
          </cell>
          <cell r="AG944" t="str">
            <v>JUL</v>
          </cell>
          <cell r="AH944" t="str">
            <v xml:space="preserve"> 000.00</v>
          </cell>
          <cell r="AI944" t="str">
            <v>BCH</v>
          </cell>
          <cell r="AJ944" t="str">
            <v>500</v>
          </cell>
          <cell r="AK944" t="str">
            <v>CLS</v>
          </cell>
          <cell r="AL944" t="str">
            <v>R437</v>
          </cell>
          <cell r="AM944" t="str">
            <v>DTA</v>
          </cell>
          <cell r="AN944" t="str">
            <v xml:space="preserve"> 00000000000.00</v>
          </cell>
          <cell r="AO944" t="str">
            <v>DTH</v>
          </cell>
          <cell r="AP944" t="str">
            <v xml:space="preserve"> 00000000000.00</v>
          </cell>
          <cell r="AV944" t="str">
            <v>000000000</v>
          </cell>
          <cell r="AW944" t="str">
            <v>000</v>
          </cell>
          <cell r="AX944" t="str">
            <v>00</v>
          </cell>
          <cell r="AY944" t="str">
            <v>0</v>
          </cell>
          <cell r="AZ944" t="str">
            <v>FPL Fibernet</v>
          </cell>
        </row>
        <row r="945">
          <cell r="A945" t="str">
            <v>107100</v>
          </cell>
          <cell r="B945" t="str">
            <v>0313</v>
          </cell>
          <cell r="C945" t="str">
            <v>06600</v>
          </cell>
          <cell r="D945" t="str">
            <v>0FIBER</v>
          </cell>
          <cell r="E945" t="str">
            <v>313000</v>
          </cell>
          <cell r="F945" t="str">
            <v>0813</v>
          </cell>
          <cell r="G945" t="str">
            <v>51450</v>
          </cell>
          <cell r="H945" t="str">
            <v>A</v>
          </cell>
          <cell r="I945" t="str">
            <v>00000041</v>
          </cell>
          <cell r="J945">
            <v>63</v>
          </cell>
          <cell r="K945">
            <v>313</v>
          </cell>
          <cell r="L945">
            <v>6621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 t="str">
            <v>0813</v>
          </cell>
          <cell r="R945" t="str">
            <v>51450</v>
          </cell>
          <cell r="S945" t="str">
            <v>200212</v>
          </cell>
          <cell r="T945" t="str">
            <v>SA01</v>
          </cell>
          <cell r="U945">
            <v>615</v>
          </cell>
          <cell r="W945">
            <v>0</v>
          </cell>
          <cell r="Y945">
            <v>0</v>
          </cell>
          <cell r="Z945">
            <v>1</v>
          </cell>
          <cell r="AA945" t="str">
            <v>BCH</v>
          </cell>
          <cell r="AB945" t="str">
            <v>450002354</v>
          </cell>
          <cell r="AC945" t="str">
            <v>PO#</v>
          </cell>
          <cell r="AD945" t="str">
            <v>4500054250</v>
          </cell>
          <cell r="AE945" t="str">
            <v>S/R</v>
          </cell>
          <cell r="AF945" t="str">
            <v>337</v>
          </cell>
          <cell r="AI945" t="str">
            <v>PYN</v>
          </cell>
          <cell r="AJ945" t="str">
            <v>K NEX INC</v>
          </cell>
          <cell r="AK945" t="str">
            <v>VND</v>
          </cell>
          <cell r="AL945" t="str">
            <v>593648022</v>
          </cell>
          <cell r="AM945" t="str">
            <v>FAC</v>
          </cell>
          <cell r="AN945" t="str">
            <v>000</v>
          </cell>
          <cell r="AQ945" t="str">
            <v>NVD</v>
          </cell>
          <cell r="AR945" t="str">
            <v>2002-12-</v>
          </cell>
          <cell r="AU945" t="str">
            <v>INVOICE# 1115       K NEX INC           5000003656</v>
          </cell>
          <cell r="AV945" t="str">
            <v>WF-BATCH</v>
          </cell>
          <cell r="AW945" t="str">
            <v>000</v>
          </cell>
          <cell r="AX945" t="str">
            <v>00</v>
          </cell>
          <cell r="AY945" t="str">
            <v>0</v>
          </cell>
          <cell r="AZ945" t="str">
            <v>FPL Fibernet</v>
          </cell>
        </row>
        <row r="946">
          <cell r="A946" t="str">
            <v>107100</v>
          </cell>
          <cell r="B946" t="str">
            <v>0313</v>
          </cell>
          <cell r="C946" t="str">
            <v>06600</v>
          </cell>
          <cell r="D946" t="str">
            <v>0FIBER</v>
          </cell>
          <cell r="E946" t="str">
            <v>313000</v>
          </cell>
          <cell r="F946" t="str">
            <v>0813</v>
          </cell>
          <cell r="G946" t="str">
            <v>51450</v>
          </cell>
          <cell r="H946" t="str">
            <v>A</v>
          </cell>
          <cell r="I946" t="str">
            <v>00000041</v>
          </cell>
          <cell r="J946">
            <v>63</v>
          </cell>
          <cell r="K946">
            <v>313</v>
          </cell>
          <cell r="L946">
            <v>6621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 t="str">
            <v>0813</v>
          </cell>
          <cell r="R946" t="str">
            <v>51450</v>
          </cell>
          <cell r="S946" t="str">
            <v>200212</v>
          </cell>
          <cell r="T946" t="str">
            <v>SA01</v>
          </cell>
          <cell r="U946">
            <v>2665</v>
          </cell>
          <cell r="W946">
            <v>0</v>
          </cell>
          <cell r="Y946">
            <v>0</v>
          </cell>
          <cell r="Z946">
            <v>1</v>
          </cell>
          <cell r="AA946" t="str">
            <v>BCH</v>
          </cell>
          <cell r="AB946" t="str">
            <v>450002354</v>
          </cell>
          <cell r="AC946" t="str">
            <v>PO#</v>
          </cell>
          <cell r="AD946" t="str">
            <v>4500054250</v>
          </cell>
          <cell r="AE946" t="str">
            <v>S/R</v>
          </cell>
          <cell r="AF946" t="str">
            <v>337</v>
          </cell>
          <cell r="AI946" t="str">
            <v>PYN</v>
          </cell>
          <cell r="AJ946" t="str">
            <v>K NEX INC</v>
          </cell>
          <cell r="AK946" t="str">
            <v>VND</v>
          </cell>
          <cell r="AL946" t="str">
            <v>593648022</v>
          </cell>
          <cell r="AM946" t="str">
            <v>FAC</v>
          </cell>
          <cell r="AN946" t="str">
            <v>000</v>
          </cell>
          <cell r="AQ946" t="str">
            <v>NVD</v>
          </cell>
          <cell r="AR946" t="str">
            <v>2002-12-</v>
          </cell>
          <cell r="AU946" t="str">
            <v>INVOICE# 1114       K NEX INC           5000003655</v>
          </cell>
          <cell r="AV946" t="str">
            <v>WF-BATCH</v>
          </cell>
          <cell r="AW946" t="str">
            <v>000</v>
          </cell>
          <cell r="AX946" t="str">
            <v>00</v>
          </cell>
          <cell r="AY946" t="str">
            <v>0</v>
          </cell>
          <cell r="AZ946" t="str">
            <v>FPL Fibernet</v>
          </cell>
        </row>
        <row r="947">
          <cell r="A947" t="str">
            <v>107100</v>
          </cell>
          <cell r="B947" t="str">
            <v>0385</v>
          </cell>
          <cell r="C947" t="str">
            <v>06600</v>
          </cell>
          <cell r="D947" t="str">
            <v>0FIBER</v>
          </cell>
          <cell r="E947" t="str">
            <v>385000</v>
          </cell>
          <cell r="F947" t="str">
            <v>0676</v>
          </cell>
          <cell r="G947" t="str">
            <v>11450</v>
          </cell>
          <cell r="H947" t="str">
            <v>A</v>
          </cell>
          <cell r="I947" t="str">
            <v>00000041</v>
          </cell>
          <cell r="J947">
            <v>62</v>
          </cell>
          <cell r="K947">
            <v>385</v>
          </cell>
          <cell r="L947">
            <v>6621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 t="str">
            <v>0676</v>
          </cell>
          <cell r="R947" t="str">
            <v>11450</v>
          </cell>
          <cell r="S947" t="str">
            <v>200212</v>
          </cell>
          <cell r="T947" t="str">
            <v>SA01</v>
          </cell>
          <cell r="U947">
            <v>714.39</v>
          </cell>
          <cell r="V947" t="str">
            <v>LDB</v>
          </cell>
          <cell r="W947">
            <v>0</v>
          </cell>
          <cell r="Y947">
            <v>0</v>
          </cell>
          <cell r="Z947">
            <v>1</v>
          </cell>
          <cell r="AA947" t="str">
            <v>MS#</v>
          </cell>
          <cell r="AB947" t="str">
            <v xml:space="preserve">   998000427</v>
          </cell>
          <cell r="AC947" t="str">
            <v>BCH</v>
          </cell>
          <cell r="AD947" t="str">
            <v>012375</v>
          </cell>
          <cell r="AE947" t="str">
            <v>TML</v>
          </cell>
          <cell r="AF947" t="str">
            <v>12026</v>
          </cell>
          <cell r="AG947" t="str">
            <v>SRL</v>
          </cell>
          <cell r="AH947" t="str">
            <v>0368</v>
          </cell>
          <cell r="AI947" t="str">
            <v>DLV</v>
          </cell>
          <cell r="AJ947" t="str">
            <v>000</v>
          </cell>
          <cell r="AK947" t="str">
            <v>REL</v>
          </cell>
          <cell r="AL947" t="str">
            <v>000</v>
          </cell>
          <cell r="AM947" t="str">
            <v>LN#</v>
          </cell>
          <cell r="AO947" t="str">
            <v>UOI</v>
          </cell>
          <cell r="AP947" t="str">
            <v>EA</v>
          </cell>
          <cell r="AU947" t="str">
            <v>0</v>
          </cell>
          <cell r="AW947" t="str">
            <v>000</v>
          </cell>
          <cell r="AX947" t="str">
            <v>00</v>
          </cell>
          <cell r="AY947" t="str">
            <v>0</v>
          </cell>
          <cell r="AZ947" t="str">
            <v>FPL Fibernet</v>
          </cell>
        </row>
        <row r="948">
          <cell r="A948" t="str">
            <v>107100</v>
          </cell>
          <cell r="B948" t="str">
            <v>0312</v>
          </cell>
          <cell r="C948" t="str">
            <v>06600</v>
          </cell>
          <cell r="D948" t="str">
            <v>0FIBER</v>
          </cell>
          <cell r="E948" t="str">
            <v>312000</v>
          </cell>
          <cell r="F948" t="str">
            <v>0629</v>
          </cell>
          <cell r="G948" t="str">
            <v>52450</v>
          </cell>
          <cell r="H948" t="str">
            <v>A</v>
          </cell>
          <cell r="I948" t="str">
            <v>00000041</v>
          </cell>
          <cell r="J948">
            <v>60</v>
          </cell>
          <cell r="K948">
            <v>312</v>
          </cell>
          <cell r="L948">
            <v>6622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 t="str">
            <v>0629</v>
          </cell>
          <cell r="R948" t="str">
            <v>52450</v>
          </cell>
          <cell r="S948" t="str">
            <v>200212</v>
          </cell>
          <cell r="T948" t="str">
            <v>SA01</v>
          </cell>
          <cell r="U948">
            <v>7.16</v>
          </cell>
          <cell r="W948">
            <v>0</v>
          </cell>
          <cell r="Y948">
            <v>0</v>
          </cell>
          <cell r="Z948">
            <v>0</v>
          </cell>
          <cell r="AA948" t="str">
            <v>BCH</v>
          </cell>
          <cell r="AB948" t="str">
            <v>450002337</v>
          </cell>
          <cell r="AC948" t="str">
            <v>PO#</v>
          </cell>
          <cell r="AE948" t="str">
            <v>S/R</v>
          </cell>
          <cell r="AI948" t="str">
            <v>PYN</v>
          </cell>
          <cell r="AJ948" t="str">
            <v>US BANK NATIONAL ASSOCIAT</v>
          </cell>
          <cell r="AK948" t="str">
            <v>VND</v>
          </cell>
          <cell r="AL948" t="str">
            <v>411881896</v>
          </cell>
          <cell r="AM948" t="str">
            <v>FAC</v>
          </cell>
          <cell r="AN948" t="str">
            <v>000</v>
          </cell>
          <cell r="AQ948" t="str">
            <v>NVD</v>
          </cell>
          <cell r="AR948" t="str">
            <v>2002-09-</v>
          </cell>
          <cell r="AU948" t="str">
            <v>4246044100408099    US BANK NATIONAL ASS1900003263</v>
          </cell>
          <cell r="AV948" t="str">
            <v>WF-BATCH</v>
          </cell>
          <cell r="AW948" t="str">
            <v>000</v>
          </cell>
          <cell r="AX948" t="str">
            <v>00</v>
          </cell>
          <cell r="AY948" t="str">
            <v>0</v>
          </cell>
          <cell r="AZ948" t="str">
            <v>FPL Fibernet</v>
          </cell>
        </row>
        <row r="949">
          <cell r="A949" t="str">
            <v>107100</v>
          </cell>
          <cell r="B949" t="str">
            <v>0312</v>
          </cell>
          <cell r="C949" t="str">
            <v>06600</v>
          </cell>
          <cell r="D949" t="str">
            <v>0FIBER</v>
          </cell>
          <cell r="E949" t="str">
            <v>312000</v>
          </cell>
          <cell r="F949" t="str">
            <v>0662</v>
          </cell>
          <cell r="G949" t="str">
            <v>51450</v>
          </cell>
          <cell r="H949" t="str">
            <v>A</v>
          </cell>
          <cell r="I949" t="str">
            <v>00000041</v>
          </cell>
          <cell r="J949">
            <v>63</v>
          </cell>
          <cell r="K949">
            <v>312</v>
          </cell>
          <cell r="L949">
            <v>6622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 t="str">
            <v>0662</v>
          </cell>
          <cell r="R949" t="str">
            <v>51450</v>
          </cell>
          <cell r="S949" t="str">
            <v>200212</v>
          </cell>
          <cell r="T949" t="str">
            <v>SA01</v>
          </cell>
          <cell r="U949">
            <v>198.25</v>
          </cell>
          <cell r="W949">
            <v>0</v>
          </cell>
          <cell r="Y949">
            <v>0</v>
          </cell>
          <cell r="Z949">
            <v>1</v>
          </cell>
          <cell r="AA949" t="str">
            <v>BCH</v>
          </cell>
          <cell r="AB949" t="str">
            <v>450002350</v>
          </cell>
          <cell r="AC949" t="str">
            <v>PO#</v>
          </cell>
          <cell r="AD949" t="str">
            <v>4500030221</v>
          </cell>
          <cell r="AE949" t="str">
            <v>S/R</v>
          </cell>
          <cell r="AF949" t="str">
            <v>NET</v>
          </cell>
          <cell r="AI949" t="str">
            <v>PYN</v>
          </cell>
          <cell r="AJ949" t="str">
            <v>W D COMMUNICATIONS INC</v>
          </cell>
          <cell r="AK949" t="str">
            <v>VND</v>
          </cell>
          <cell r="AL949" t="str">
            <v>591953252</v>
          </cell>
          <cell r="AM949" t="str">
            <v>FAC</v>
          </cell>
          <cell r="AN949" t="str">
            <v>000</v>
          </cell>
          <cell r="AQ949" t="str">
            <v>NVD</v>
          </cell>
          <cell r="AR949" t="str">
            <v>2002-12-</v>
          </cell>
          <cell r="AU949" t="str">
            <v>INVOICE# 26689      W D COMMUNICATIONS I5000003538</v>
          </cell>
          <cell r="AV949" t="str">
            <v>WF-BATCH</v>
          </cell>
          <cell r="AW949" t="str">
            <v>000</v>
          </cell>
          <cell r="AX949" t="str">
            <v>00</v>
          </cell>
          <cell r="AY949" t="str">
            <v>0</v>
          </cell>
          <cell r="AZ949" t="str">
            <v>FPL Fibernet</v>
          </cell>
        </row>
        <row r="950">
          <cell r="A950" t="str">
            <v>107100</v>
          </cell>
          <cell r="B950" t="str">
            <v>0312</v>
          </cell>
          <cell r="C950" t="str">
            <v>06600</v>
          </cell>
          <cell r="D950" t="str">
            <v>0FIBER</v>
          </cell>
          <cell r="E950" t="str">
            <v>312000</v>
          </cell>
          <cell r="F950" t="str">
            <v>0662</v>
          </cell>
          <cell r="G950" t="str">
            <v>51450</v>
          </cell>
          <cell r="H950" t="str">
            <v>A</v>
          </cell>
          <cell r="I950" t="str">
            <v>00000041</v>
          </cell>
          <cell r="J950">
            <v>63</v>
          </cell>
          <cell r="K950">
            <v>312</v>
          </cell>
          <cell r="L950">
            <v>6622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 t="str">
            <v>0662</v>
          </cell>
          <cell r="R950" t="str">
            <v>51450</v>
          </cell>
          <cell r="S950" t="str">
            <v>200212</v>
          </cell>
          <cell r="T950" t="str">
            <v>SA01</v>
          </cell>
          <cell r="U950">
            <v>396.5</v>
          </cell>
          <cell r="W950">
            <v>0</v>
          </cell>
          <cell r="Y950">
            <v>0</v>
          </cell>
          <cell r="Z950">
            <v>1</v>
          </cell>
          <cell r="AA950" t="str">
            <v>BCH</v>
          </cell>
          <cell r="AB950" t="str">
            <v>450002350</v>
          </cell>
          <cell r="AC950" t="str">
            <v>PO#</v>
          </cell>
          <cell r="AD950" t="str">
            <v>4500030221</v>
          </cell>
          <cell r="AE950" t="str">
            <v>S/R</v>
          </cell>
          <cell r="AF950" t="str">
            <v>NET</v>
          </cell>
          <cell r="AI950" t="str">
            <v>PYN</v>
          </cell>
          <cell r="AJ950" t="str">
            <v>W D COMMUNICATIONS INC</v>
          </cell>
          <cell r="AK950" t="str">
            <v>VND</v>
          </cell>
          <cell r="AL950" t="str">
            <v>591953252</v>
          </cell>
          <cell r="AM950" t="str">
            <v>FAC</v>
          </cell>
          <cell r="AN950" t="str">
            <v>000</v>
          </cell>
          <cell r="AQ950" t="str">
            <v>NVD</v>
          </cell>
          <cell r="AR950" t="str">
            <v>2002-12-</v>
          </cell>
          <cell r="AU950" t="str">
            <v>INVOICE# 26707      W D COMMUNICATIONS I5000003533</v>
          </cell>
          <cell r="AV950" t="str">
            <v>WF-BATCH</v>
          </cell>
          <cell r="AW950" t="str">
            <v>000</v>
          </cell>
          <cell r="AX950" t="str">
            <v>00</v>
          </cell>
          <cell r="AY950" t="str">
            <v>0</v>
          </cell>
          <cell r="AZ950" t="str">
            <v>FPL Fibernet</v>
          </cell>
        </row>
        <row r="951">
          <cell r="A951" t="str">
            <v>107100</v>
          </cell>
          <cell r="B951" t="str">
            <v>0312</v>
          </cell>
          <cell r="C951" t="str">
            <v>06600</v>
          </cell>
          <cell r="D951" t="str">
            <v>0FIBER</v>
          </cell>
          <cell r="E951" t="str">
            <v>312000</v>
          </cell>
          <cell r="F951" t="str">
            <v>0803</v>
          </cell>
          <cell r="G951" t="str">
            <v>36000</v>
          </cell>
          <cell r="H951" t="str">
            <v>A</v>
          </cell>
          <cell r="I951" t="str">
            <v>00000041</v>
          </cell>
          <cell r="J951">
            <v>60</v>
          </cell>
          <cell r="K951">
            <v>312</v>
          </cell>
          <cell r="L951">
            <v>6622</v>
          </cell>
          <cell r="M951">
            <v>107</v>
          </cell>
          <cell r="N951">
            <v>10</v>
          </cell>
          <cell r="O951">
            <v>0</v>
          </cell>
          <cell r="P951">
            <v>107.1</v>
          </cell>
          <cell r="Q951" t="str">
            <v>0803</v>
          </cell>
          <cell r="R951" t="str">
            <v>36000</v>
          </cell>
          <cell r="S951" t="str">
            <v>200212</v>
          </cell>
          <cell r="T951" t="str">
            <v>PY42</v>
          </cell>
          <cell r="U951">
            <v>73.08</v>
          </cell>
          <cell r="V951" t="str">
            <v>LDB</v>
          </cell>
          <cell r="W951">
            <v>0</v>
          </cell>
          <cell r="X951" t="str">
            <v>SHR</v>
          </cell>
          <cell r="Y951">
            <v>2</v>
          </cell>
          <cell r="Z951">
            <v>2</v>
          </cell>
          <cell r="AA951" t="str">
            <v>PYP</v>
          </cell>
          <cell r="AB951" t="str">
            <v xml:space="preserve"> 0000026</v>
          </cell>
          <cell r="AC951" t="str">
            <v>PYL</v>
          </cell>
          <cell r="AD951" t="str">
            <v>004382</v>
          </cell>
          <cell r="AE951" t="str">
            <v>EMP</v>
          </cell>
          <cell r="AF951" t="str">
            <v>90017</v>
          </cell>
          <cell r="AG951" t="str">
            <v>JUL</v>
          </cell>
          <cell r="AH951" t="str">
            <v xml:space="preserve"> 000.00</v>
          </cell>
          <cell r="AI951" t="str">
            <v>BCH</v>
          </cell>
          <cell r="AJ951" t="str">
            <v>500</v>
          </cell>
          <cell r="AK951" t="str">
            <v>CLS</v>
          </cell>
          <cell r="AL951" t="str">
            <v>R449</v>
          </cell>
          <cell r="AM951" t="str">
            <v>DTA</v>
          </cell>
          <cell r="AN951" t="str">
            <v xml:space="preserve"> 00000000000.00</v>
          </cell>
          <cell r="AO951" t="str">
            <v>DTH</v>
          </cell>
          <cell r="AP951" t="str">
            <v xml:space="preserve"> 00000000000.00</v>
          </cell>
          <cell r="AV951" t="str">
            <v>000000000</v>
          </cell>
          <cell r="AW951" t="str">
            <v>000</v>
          </cell>
          <cell r="AX951" t="str">
            <v>00</v>
          </cell>
          <cell r="AY951" t="str">
            <v>0</v>
          </cell>
          <cell r="AZ951" t="str">
            <v>FPL Fibernet</v>
          </cell>
        </row>
        <row r="952">
          <cell r="A952" t="str">
            <v>107100</v>
          </cell>
          <cell r="B952" t="str">
            <v>0312</v>
          </cell>
          <cell r="C952" t="str">
            <v>06600</v>
          </cell>
          <cell r="D952" t="str">
            <v>0FIBER</v>
          </cell>
          <cell r="E952" t="str">
            <v>312000</v>
          </cell>
          <cell r="F952" t="str">
            <v>0803</v>
          </cell>
          <cell r="G952" t="str">
            <v>36000</v>
          </cell>
          <cell r="H952" t="str">
            <v>A</v>
          </cell>
          <cell r="I952" t="str">
            <v>00000041</v>
          </cell>
          <cell r="J952">
            <v>60</v>
          </cell>
          <cell r="K952">
            <v>312</v>
          </cell>
          <cell r="L952">
            <v>6622</v>
          </cell>
          <cell r="M952">
            <v>107</v>
          </cell>
          <cell r="N952">
            <v>10</v>
          </cell>
          <cell r="O952">
            <v>0</v>
          </cell>
          <cell r="P952">
            <v>107.1</v>
          </cell>
          <cell r="Q952" t="str">
            <v>0803</v>
          </cell>
          <cell r="R952" t="str">
            <v>36000</v>
          </cell>
          <cell r="S952" t="str">
            <v>200212</v>
          </cell>
          <cell r="T952" t="str">
            <v>PY42</v>
          </cell>
          <cell r="U952">
            <v>146.15</v>
          </cell>
          <cell r="V952" t="str">
            <v>LDB</v>
          </cell>
          <cell r="W952">
            <v>0</v>
          </cell>
          <cell r="X952" t="str">
            <v>SHR</v>
          </cell>
          <cell r="Y952">
            <v>4</v>
          </cell>
          <cell r="Z952">
            <v>4</v>
          </cell>
          <cell r="AA952" t="str">
            <v>PYP</v>
          </cell>
          <cell r="AB952" t="str">
            <v xml:space="preserve"> 0000025</v>
          </cell>
          <cell r="AC952" t="str">
            <v>PYL</v>
          </cell>
          <cell r="AD952" t="str">
            <v>004382</v>
          </cell>
          <cell r="AE952" t="str">
            <v>EMP</v>
          </cell>
          <cell r="AF952" t="str">
            <v>90017</v>
          </cell>
          <cell r="AG952" t="str">
            <v>JUL</v>
          </cell>
          <cell r="AH952" t="str">
            <v xml:space="preserve"> 000.00</v>
          </cell>
          <cell r="AI952" t="str">
            <v>BCH</v>
          </cell>
          <cell r="AJ952" t="str">
            <v>500</v>
          </cell>
          <cell r="AK952" t="str">
            <v>CLS</v>
          </cell>
          <cell r="AL952" t="str">
            <v>R449</v>
          </cell>
          <cell r="AM952" t="str">
            <v>DTA</v>
          </cell>
          <cell r="AN952" t="str">
            <v xml:space="preserve"> 00000000000.00</v>
          </cell>
          <cell r="AO952" t="str">
            <v>DTH</v>
          </cell>
          <cell r="AP952" t="str">
            <v xml:space="preserve"> 00000000000.00</v>
          </cell>
          <cell r="AV952" t="str">
            <v>000000000</v>
          </cell>
          <cell r="AW952" t="str">
            <v>000</v>
          </cell>
          <cell r="AX952" t="str">
            <v>00</v>
          </cell>
          <cell r="AY952" t="str">
            <v>0</v>
          </cell>
          <cell r="AZ952" t="str">
            <v>FPL Fibernet</v>
          </cell>
        </row>
        <row r="953">
          <cell r="A953" t="str">
            <v>107100</v>
          </cell>
          <cell r="B953" t="str">
            <v>0385</v>
          </cell>
          <cell r="C953" t="str">
            <v>06600</v>
          </cell>
          <cell r="D953" t="str">
            <v>0FIBER</v>
          </cell>
          <cell r="E953" t="str">
            <v>385000</v>
          </cell>
          <cell r="F953" t="str">
            <v>0646</v>
          </cell>
          <cell r="G953" t="str">
            <v>52450</v>
          </cell>
          <cell r="H953" t="str">
            <v>A</v>
          </cell>
          <cell r="I953" t="str">
            <v>00000041</v>
          </cell>
          <cell r="J953">
            <v>60</v>
          </cell>
          <cell r="K953">
            <v>385</v>
          </cell>
          <cell r="L953">
            <v>6622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 t="str">
            <v>0646</v>
          </cell>
          <cell r="R953" t="str">
            <v>52450</v>
          </cell>
          <cell r="S953" t="str">
            <v>200212</v>
          </cell>
          <cell r="T953" t="str">
            <v>SA01</v>
          </cell>
          <cell r="U953">
            <v>51.83</v>
          </cell>
          <cell r="W953">
            <v>0</v>
          </cell>
          <cell r="Y953">
            <v>0</v>
          </cell>
          <cell r="Z953">
            <v>0</v>
          </cell>
          <cell r="AA953" t="str">
            <v>BCH</v>
          </cell>
          <cell r="AB953" t="str">
            <v>450002343</v>
          </cell>
          <cell r="AC953" t="str">
            <v>PO#</v>
          </cell>
          <cell r="AE953" t="str">
            <v>S/R</v>
          </cell>
          <cell r="AI953" t="str">
            <v>PYN</v>
          </cell>
          <cell r="AJ953" t="str">
            <v>CAJIGAS R C</v>
          </cell>
          <cell r="AK953" t="str">
            <v>VND</v>
          </cell>
          <cell r="AL953" t="str">
            <v>264370702</v>
          </cell>
          <cell r="AM953" t="str">
            <v>FAC</v>
          </cell>
          <cell r="AN953" t="str">
            <v>000</v>
          </cell>
          <cell r="AQ953" t="str">
            <v>NVD</v>
          </cell>
          <cell r="AR953" t="str">
            <v>2002-11-</v>
          </cell>
          <cell r="AU953" t="str">
            <v>R CAJIGAS MILEAGE   CAJIGAS R C         1900003290</v>
          </cell>
          <cell r="AV953" t="str">
            <v>WF-BATCH</v>
          </cell>
          <cell r="AW953" t="str">
            <v>000</v>
          </cell>
          <cell r="AX953" t="str">
            <v>00</v>
          </cell>
          <cell r="AY953" t="str">
            <v>0</v>
          </cell>
          <cell r="AZ953" t="str">
            <v>FPL Fibernet</v>
          </cell>
        </row>
        <row r="954">
          <cell r="A954" t="str">
            <v>107100</v>
          </cell>
          <cell r="B954" t="str">
            <v>0385</v>
          </cell>
          <cell r="C954" t="str">
            <v>06600</v>
          </cell>
          <cell r="D954" t="str">
            <v>0FIBER</v>
          </cell>
          <cell r="E954" t="str">
            <v>385000</v>
          </cell>
          <cell r="F954" t="str">
            <v>0803</v>
          </cell>
          <cell r="G954" t="str">
            <v>36000</v>
          </cell>
          <cell r="H954" t="str">
            <v>A</v>
          </cell>
          <cell r="I954" t="str">
            <v>00000041</v>
          </cell>
          <cell r="J954">
            <v>60</v>
          </cell>
          <cell r="K954">
            <v>385</v>
          </cell>
          <cell r="L954">
            <v>6622</v>
          </cell>
          <cell r="M954">
            <v>107</v>
          </cell>
          <cell r="N954">
            <v>10</v>
          </cell>
          <cell r="O954">
            <v>0</v>
          </cell>
          <cell r="P954">
            <v>107.1</v>
          </cell>
          <cell r="Q954" t="str">
            <v>0803</v>
          </cell>
          <cell r="R954" t="str">
            <v>36000</v>
          </cell>
          <cell r="S954" t="str">
            <v>200212</v>
          </cell>
          <cell r="T954" t="str">
            <v>PY42</v>
          </cell>
          <cell r="U954">
            <v>87.85</v>
          </cell>
          <cell r="V954" t="str">
            <v>LDB</v>
          </cell>
          <cell r="W954">
            <v>0</v>
          </cell>
          <cell r="X954" t="str">
            <v>SHR</v>
          </cell>
          <cell r="Y954">
            <v>2</v>
          </cell>
          <cell r="Z954">
            <v>2</v>
          </cell>
          <cell r="AA954" t="str">
            <v>PYP</v>
          </cell>
          <cell r="AB954" t="str">
            <v xml:space="preserve"> 0000025</v>
          </cell>
          <cell r="AC954" t="str">
            <v>PYL</v>
          </cell>
          <cell r="AD954" t="str">
            <v>003054</v>
          </cell>
          <cell r="AE954" t="str">
            <v>EMP</v>
          </cell>
          <cell r="AF954" t="str">
            <v>70702</v>
          </cell>
          <cell r="AG954" t="str">
            <v>JUL</v>
          </cell>
          <cell r="AH954" t="str">
            <v xml:space="preserve"> 000.00</v>
          </cell>
          <cell r="AI954" t="str">
            <v>BCH</v>
          </cell>
          <cell r="AJ954" t="str">
            <v>500</v>
          </cell>
          <cell r="AK954" t="str">
            <v>CLS</v>
          </cell>
          <cell r="AL954" t="str">
            <v>R513</v>
          </cell>
          <cell r="AM954" t="str">
            <v>DTA</v>
          </cell>
          <cell r="AN954" t="str">
            <v xml:space="preserve"> 00000000000.00</v>
          </cell>
          <cell r="AO954" t="str">
            <v>DTH</v>
          </cell>
          <cell r="AP954" t="str">
            <v xml:space="preserve"> 00000000000.00</v>
          </cell>
          <cell r="AV954" t="str">
            <v>000000000</v>
          </cell>
          <cell r="AW954" t="str">
            <v>000</v>
          </cell>
          <cell r="AX954" t="str">
            <v>00</v>
          </cell>
          <cell r="AY954" t="str">
            <v>0</v>
          </cell>
          <cell r="AZ954" t="str">
            <v>FPL Fibernet</v>
          </cell>
        </row>
        <row r="955">
          <cell r="A955" t="str">
            <v>107100</v>
          </cell>
          <cell r="B955" t="str">
            <v>0312</v>
          </cell>
          <cell r="C955" t="str">
            <v>06600</v>
          </cell>
          <cell r="D955" t="str">
            <v>0FIBER</v>
          </cell>
          <cell r="E955" t="str">
            <v>312000</v>
          </cell>
          <cell r="F955" t="str">
            <v>0790</v>
          </cell>
          <cell r="G955" t="str">
            <v>65000</v>
          </cell>
          <cell r="H955" t="str">
            <v>A</v>
          </cell>
          <cell r="I955" t="str">
            <v>00000041</v>
          </cell>
          <cell r="J955">
            <v>63</v>
          </cell>
          <cell r="K955">
            <v>312</v>
          </cell>
          <cell r="L955">
            <v>6623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 t="str">
            <v>0790</v>
          </cell>
          <cell r="R955" t="str">
            <v>65000</v>
          </cell>
          <cell r="S955" t="str">
            <v>200212</v>
          </cell>
          <cell r="T955" t="str">
            <v>CA01</v>
          </cell>
          <cell r="U955">
            <v>-1790.47</v>
          </cell>
          <cell r="V955" t="str">
            <v>LDB</v>
          </cell>
          <cell r="W955">
            <v>0</v>
          </cell>
          <cell r="Y955">
            <v>0</v>
          </cell>
          <cell r="Z955">
            <v>0</v>
          </cell>
          <cell r="AA955" t="str">
            <v>BCH</v>
          </cell>
          <cell r="AB955" t="str">
            <v>0023</v>
          </cell>
          <cell r="AC955" t="str">
            <v>WKS</v>
          </cell>
          <cell r="AE955" t="str">
            <v>JV#</v>
          </cell>
          <cell r="AF955" t="str">
            <v>1232</v>
          </cell>
          <cell r="AG955" t="str">
            <v>FRN</v>
          </cell>
          <cell r="AH955" t="str">
            <v>6623</v>
          </cell>
          <cell r="AI955" t="str">
            <v>RP#</v>
          </cell>
          <cell r="AJ955" t="str">
            <v>000</v>
          </cell>
          <cell r="AK955" t="str">
            <v>CTL</v>
          </cell>
          <cell r="AM955" t="str">
            <v>RF#</v>
          </cell>
          <cell r="AU955" t="str">
            <v>TO PLACE IN SERVICE</v>
          </cell>
          <cell r="AZ955" t="str">
            <v>FPL Fibernet</v>
          </cell>
        </row>
        <row r="956">
          <cell r="A956" t="str">
            <v>107100</v>
          </cell>
          <cell r="B956" t="str">
            <v>0313</v>
          </cell>
          <cell r="C956" t="str">
            <v>06600</v>
          </cell>
          <cell r="D956" t="str">
            <v>0FIBER</v>
          </cell>
          <cell r="E956" t="str">
            <v>313000</v>
          </cell>
          <cell r="F956" t="str">
            <v>0662</v>
          </cell>
          <cell r="G956" t="str">
            <v>65000</v>
          </cell>
          <cell r="H956" t="str">
            <v>A</v>
          </cell>
          <cell r="I956" t="str">
            <v>00000041</v>
          </cell>
          <cell r="J956">
            <v>63</v>
          </cell>
          <cell r="K956">
            <v>313</v>
          </cell>
          <cell r="L956">
            <v>6624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 t="str">
            <v>0662</v>
          </cell>
          <cell r="R956" t="str">
            <v>65000</v>
          </cell>
          <cell r="S956" t="str">
            <v>200212</v>
          </cell>
          <cell r="T956" t="str">
            <v>CA01</v>
          </cell>
          <cell r="U956">
            <v>143.19999999999999</v>
          </cell>
          <cell r="V956" t="str">
            <v>LDB</v>
          </cell>
          <cell r="W956">
            <v>0</v>
          </cell>
          <cell r="Y956">
            <v>0</v>
          </cell>
          <cell r="Z956">
            <v>0</v>
          </cell>
          <cell r="AA956" t="str">
            <v>BCH</v>
          </cell>
          <cell r="AB956" t="str">
            <v>0037</v>
          </cell>
          <cell r="AC956" t="str">
            <v>WKS</v>
          </cell>
          <cell r="AE956" t="str">
            <v>JV#</v>
          </cell>
          <cell r="AF956" t="str">
            <v>1232</v>
          </cell>
          <cell r="AG956" t="str">
            <v>FRN</v>
          </cell>
          <cell r="AH956" t="str">
            <v>6624</v>
          </cell>
          <cell r="AI956" t="str">
            <v>RP#</v>
          </cell>
          <cell r="AJ956" t="str">
            <v>000</v>
          </cell>
          <cell r="AK956" t="str">
            <v>CTL</v>
          </cell>
          <cell r="AM956" t="str">
            <v>RF#</v>
          </cell>
          <cell r="AU956" t="str">
            <v>RECLASS FROM 3229 ER 95</v>
          </cell>
          <cell r="AZ956" t="str">
            <v>FPL Fibernet</v>
          </cell>
        </row>
        <row r="957">
          <cell r="A957" t="str">
            <v>107100</v>
          </cell>
          <cell r="B957" t="str">
            <v>0313</v>
          </cell>
          <cell r="C957" t="str">
            <v>06600</v>
          </cell>
          <cell r="D957" t="str">
            <v>0FIBER</v>
          </cell>
          <cell r="E957" t="str">
            <v>313000</v>
          </cell>
          <cell r="F957" t="str">
            <v>0790</v>
          </cell>
          <cell r="G957" t="str">
            <v>65000</v>
          </cell>
          <cell r="H957" t="str">
            <v>A</v>
          </cell>
          <cell r="I957" t="str">
            <v>00000041</v>
          </cell>
          <cell r="J957">
            <v>63</v>
          </cell>
          <cell r="K957">
            <v>313</v>
          </cell>
          <cell r="L957">
            <v>6624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 t="str">
            <v>0790</v>
          </cell>
          <cell r="R957" t="str">
            <v>65000</v>
          </cell>
          <cell r="S957" t="str">
            <v>200212</v>
          </cell>
          <cell r="T957" t="str">
            <v>CA01</v>
          </cell>
          <cell r="U957">
            <v>1827.74</v>
          </cell>
          <cell r="V957" t="str">
            <v>LDB</v>
          </cell>
          <cell r="W957">
            <v>0</v>
          </cell>
          <cell r="Y957">
            <v>0</v>
          </cell>
          <cell r="Z957">
            <v>0</v>
          </cell>
          <cell r="AA957" t="str">
            <v>BCH</v>
          </cell>
          <cell r="AB957" t="str">
            <v>0014</v>
          </cell>
          <cell r="AC957" t="str">
            <v>WKS</v>
          </cell>
          <cell r="AE957" t="str">
            <v>JV#</v>
          </cell>
          <cell r="AF957" t="str">
            <v>1232</v>
          </cell>
          <cell r="AG957" t="str">
            <v>FRN</v>
          </cell>
          <cell r="AH957" t="str">
            <v>6624</v>
          </cell>
          <cell r="AI957" t="str">
            <v>RP#</v>
          </cell>
          <cell r="AJ957" t="str">
            <v>000</v>
          </cell>
          <cell r="AK957" t="str">
            <v>CTL</v>
          </cell>
          <cell r="AM957" t="str">
            <v>RF#</v>
          </cell>
          <cell r="AU957" t="str">
            <v>ACCRUAL OF DEC 02 CAPITAL</v>
          </cell>
          <cell r="AZ957" t="str">
            <v>FPL Fibernet</v>
          </cell>
        </row>
        <row r="958">
          <cell r="A958" t="str">
            <v>107100</v>
          </cell>
          <cell r="B958" t="str">
            <v>0313</v>
          </cell>
          <cell r="C958" t="str">
            <v>06600</v>
          </cell>
          <cell r="D958" t="str">
            <v>0FIBER</v>
          </cell>
          <cell r="E958" t="str">
            <v>313000</v>
          </cell>
          <cell r="F958" t="str">
            <v>0790</v>
          </cell>
          <cell r="G958" t="str">
            <v>65000</v>
          </cell>
          <cell r="H958" t="str">
            <v>A</v>
          </cell>
          <cell r="I958" t="str">
            <v>00000041</v>
          </cell>
          <cell r="J958">
            <v>63</v>
          </cell>
          <cell r="K958">
            <v>313</v>
          </cell>
          <cell r="L958">
            <v>6624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 t="str">
            <v>0790</v>
          </cell>
          <cell r="R958" t="str">
            <v>65000</v>
          </cell>
          <cell r="S958" t="str">
            <v>200212</v>
          </cell>
          <cell r="T958" t="str">
            <v>CA01</v>
          </cell>
          <cell r="U958">
            <v>-1827.74</v>
          </cell>
          <cell r="V958" t="str">
            <v>LDB</v>
          </cell>
          <cell r="W958">
            <v>0</v>
          </cell>
          <cell r="Y958">
            <v>0</v>
          </cell>
          <cell r="Z958">
            <v>0</v>
          </cell>
          <cell r="AA958" t="str">
            <v>BCH</v>
          </cell>
          <cell r="AB958" t="str">
            <v>0049</v>
          </cell>
          <cell r="AC958" t="str">
            <v>WKS</v>
          </cell>
          <cell r="AE958" t="str">
            <v>JV#</v>
          </cell>
          <cell r="AF958" t="str">
            <v>1232</v>
          </cell>
          <cell r="AG958" t="str">
            <v>FRN</v>
          </cell>
          <cell r="AH958" t="str">
            <v>6624</v>
          </cell>
          <cell r="AI958" t="str">
            <v>RP#</v>
          </cell>
          <cell r="AJ958" t="str">
            <v>000</v>
          </cell>
          <cell r="AK958" t="str">
            <v>CTL</v>
          </cell>
          <cell r="AM958" t="str">
            <v>RF#</v>
          </cell>
          <cell r="AU958" t="str">
            <v>ACCR REVERSAL OF DEC 02</v>
          </cell>
          <cell r="AZ958" t="str">
            <v>FPL Fibernet</v>
          </cell>
        </row>
        <row r="959">
          <cell r="A959" t="str">
            <v>107100</v>
          </cell>
          <cell r="B959" t="str">
            <v>0385</v>
          </cell>
          <cell r="C959" t="str">
            <v>06600</v>
          </cell>
          <cell r="D959" t="str">
            <v>0FIBER</v>
          </cell>
          <cell r="E959" t="str">
            <v>385000</v>
          </cell>
          <cell r="F959" t="str">
            <v>0803</v>
          </cell>
          <cell r="G959" t="str">
            <v>36000</v>
          </cell>
          <cell r="H959" t="str">
            <v>A</v>
          </cell>
          <cell r="I959" t="str">
            <v>00000041</v>
          </cell>
          <cell r="J959">
            <v>60</v>
          </cell>
          <cell r="K959">
            <v>385</v>
          </cell>
          <cell r="L959">
            <v>6624</v>
          </cell>
          <cell r="M959">
            <v>107</v>
          </cell>
          <cell r="N959">
            <v>10</v>
          </cell>
          <cell r="O959">
            <v>0</v>
          </cell>
          <cell r="P959">
            <v>107.1</v>
          </cell>
          <cell r="Q959" t="str">
            <v>0803</v>
          </cell>
          <cell r="R959" t="str">
            <v>36000</v>
          </cell>
          <cell r="S959" t="str">
            <v>200212</v>
          </cell>
          <cell r="T959" t="str">
            <v>PY42</v>
          </cell>
          <cell r="U959">
            <v>143.19999999999999</v>
          </cell>
          <cell r="V959" t="str">
            <v>LDB</v>
          </cell>
          <cell r="W959">
            <v>0</v>
          </cell>
          <cell r="X959" t="str">
            <v>SHR</v>
          </cell>
          <cell r="Y959">
            <v>4</v>
          </cell>
          <cell r="Z959">
            <v>4</v>
          </cell>
          <cell r="AA959" t="str">
            <v>PYP</v>
          </cell>
          <cell r="AB959" t="str">
            <v xml:space="preserve"> 0000001</v>
          </cell>
          <cell r="AC959" t="str">
            <v>PYL</v>
          </cell>
          <cell r="AD959" t="str">
            <v>004382</v>
          </cell>
          <cell r="AE959" t="str">
            <v>EMP</v>
          </cell>
          <cell r="AF959" t="str">
            <v>46869</v>
          </cell>
          <cell r="AG959" t="str">
            <v>JUL</v>
          </cell>
          <cell r="AH959" t="str">
            <v xml:space="preserve"> 000.00</v>
          </cell>
          <cell r="AI959" t="str">
            <v>BCH</v>
          </cell>
          <cell r="AJ959" t="str">
            <v>500</v>
          </cell>
          <cell r="AK959" t="str">
            <v>CLS</v>
          </cell>
          <cell r="AL959" t="str">
            <v>R431</v>
          </cell>
          <cell r="AM959" t="str">
            <v>DTA</v>
          </cell>
          <cell r="AN959" t="str">
            <v xml:space="preserve"> 00000000000.00</v>
          </cell>
          <cell r="AO959" t="str">
            <v>DTH</v>
          </cell>
          <cell r="AP959" t="str">
            <v xml:space="preserve"> 00000000000.00</v>
          </cell>
          <cell r="AV959" t="str">
            <v>000000000</v>
          </cell>
          <cell r="AW959" t="str">
            <v>000</v>
          </cell>
          <cell r="AX959" t="str">
            <v>00</v>
          </cell>
          <cell r="AY959" t="str">
            <v>0</v>
          </cell>
          <cell r="AZ959" t="str">
            <v>FPL Fibernet</v>
          </cell>
        </row>
        <row r="960">
          <cell r="A960" t="str">
            <v>107100</v>
          </cell>
          <cell r="B960" t="str">
            <v>0314</v>
          </cell>
          <cell r="C960" t="str">
            <v>06600</v>
          </cell>
          <cell r="D960" t="str">
            <v>0FIBER</v>
          </cell>
          <cell r="E960" t="str">
            <v>314000</v>
          </cell>
          <cell r="F960" t="str">
            <v>0790</v>
          </cell>
          <cell r="G960" t="str">
            <v>65000</v>
          </cell>
          <cell r="H960" t="str">
            <v>A</v>
          </cell>
          <cell r="I960" t="str">
            <v>00000041</v>
          </cell>
          <cell r="J960">
            <v>63</v>
          </cell>
          <cell r="K960">
            <v>314</v>
          </cell>
          <cell r="L960">
            <v>6625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 t="str">
            <v>0790</v>
          </cell>
          <cell r="R960" t="str">
            <v>65000</v>
          </cell>
          <cell r="S960" t="str">
            <v>200212</v>
          </cell>
          <cell r="T960" t="str">
            <v>CA01</v>
          </cell>
          <cell r="U960">
            <v>-3.87</v>
          </cell>
          <cell r="V960" t="str">
            <v>LDB</v>
          </cell>
          <cell r="W960">
            <v>0</v>
          </cell>
          <cell r="Y960">
            <v>0</v>
          </cell>
          <cell r="Z960">
            <v>0</v>
          </cell>
          <cell r="AA960" t="str">
            <v>BCH</v>
          </cell>
          <cell r="AB960" t="str">
            <v>0023</v>
          </cell>
          <cell r="AC960" t="str">
            <v>WKS</v>
          </cell>
          <cell r="AE960" t="str">
            <v>JV#</v>
          </cell>
          <cell r="AF960" t="str">
            <v>1232</v>
          </cell>
          <cell r="AG960" t="str">
            <v>FRN</v>
          </cell>
          <cell r="AH960" t="str">
            <v>6625</v>
          </cell>
          <cell r="AI960" t="str">
            <v>RP#</v>
          </cell>
          <cell r="AJ960" t="str">
            <v>000</v>
          </cell>
          <cell r="AK960" t="str">
            <v>CTL</v>
          </cell>
          <cell r="AM960" t="str">
            <v>RF#</v>
          </cell>
          <cell r="AU960" t="str">
            <v>TO PLACE IN SERVICE</v>
          </cell>
          <cell r="AZ960" t="str">
            <v>FPL Fibernet</v>
          </cell>
        </row>
        <row r="961">
          <cell r="A961" t="str">
            <v>107100</v>
          </cell>
          <cell r="B961" t="str">
            <v>0314</v>
          </cell>
          <cell r="C961" t="str">
            <v>06600</v>
          </cell>
          <cell r="D961" t="str">
            <v>0FIBER</v>
          </cell>
          <cell r="E961" t="str">
            <v>314000</v>
          </cell>
          <cell r="F961" t="str">
            <v>0803</v>
          </cell>
          <cell r="G961" t="str">
            <v>65000</v>
          </cell>
          <cell r="H961" t="str">
            <v>A</v>
          </cell>
          <cell r="I961" t="str">
            <v>00000041</v>
          </cell>
          <cell r="J961">
            <v>63</v>
          </cell>
          <cell r="K961">
            <v>314</v>
          </cell>
          <cell r="L961">
            <v>6625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 t="str">
            <v>0803</v>
          </cell>
          <cell r="R961" t="str">
            <v>65000</v>
          </cell>
          <cell r="S961" t="str">
            <v>200212</v>
          </cell>
          <cell r="T961" t="str">
            <v>CA01</v>
          </cell>
          <cell r="U961">
            <v>1088.5</v>
          </cell>
          <cell r="V961" t="str">
            <v>LDB</v>
          </cell>
          <cell r="W961">
            <v>0</v>
          </cell>
          <cell r="Y961">
            <v>0</v>
          </cell>
          <cell r="Z961">
            <v>0</v>
          </cell>
          <cell r="AA961" t="str">
            <v>BCH</v>
          </cell>
          <cell r="AB961" t="str">
            <v>0037</v>
          </cell>
          <cell r="AC961" t="str">
            <v>WKS</v>
          </cell>
          <cell r="AE961" t="str">
            <v>JV#</v>
          </cell>
          <cell r="AF961" t="str">
            <v>1232</v>
          </cell>
          <cell r="AG961" t="str">
            <v>FRN</v>
          </cell>
          <cell r="AH961" t="str">
            <v>6625</v>
          </cell>
          <cell r="AI961" t="str">
            <v>RP#</v>
          </cell>
          <cell r="AJ961" t="str">
            <v>000</v>
          </cell>
          <cell r="AK961" t="str">
            <v>CTL</v>
          </cell>
          <cell r="AM961" t="str">
            <v>RF#</v>
          </cell>
          <cell r="AU961" t="str">
            <v>RECLASS FROM 3229 ER 95</v>
          </cell>
          <cell r="AZ961" t="str">
            <v>FPL Fibernet</v>
          </cell>
        </row>
        <row r="962">
          <cell r="A962" t="str">
            <v>107100</v>
          </cell>
          <cell r="B962" t="str">
            <v>0312</v>
          </cell>
          <cell r="C962" t="str">
            <v>06600</v>
          </cell>
          <cell r="D962" t="str">
            <v>0FIBER</v>
          </cell>
          <cell r="E962" t="str">
            <v>312000</v>
          </cell>
          <cell r="F962" t="str">
            <v>0790</v>
          </cell>
          <cell r="G962" t="str">
            <v>65000</v>
          </cell>
          <cell r="H962" t="str">
            <v>A</v>
          </cell>
          <cell r="I962" t="str">
            <v>00000041</v>
          </cell>
          <cell r="J962">
            <v>63</v>
          </cell>
          <cell r="K962">
            <v>312</v>
          </cell>
          <cell r="L962">
            <v>6626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 t="str">
            <v>0790</v>
          </cell>
          <cell r="R962" t="str">
            <v>65000</v>
          </cell>
          <cell r="S962" t="str">
            <v>200212</v>
          </cell>
          <cell r="T962" t="str">
            <v>CA01</v>
          </cell>
          <cell r="U962">
            <v>1062.43</v>
          </cell>
          <cell r="V962" t="str">
            <v>LDB</v>
          </cell>
          <cell r="W962">
            <v>0</v>
          </cell>
          <cell r="Y962">
            <v>0</v>
          </cell>
          <cell r="Z962">
            <v>0</v>
          </cell>
          <cell r="AA962" t="str">
            <v>BCH</v>
          </cell>
          <cell r="AB962" t="str">
            <v>0014</v>
          </cell>
          <cell r="AC962" t="str">
            <v>WKS</v>
          </cell>
          <cell r="AE962" t="str">
            <v>JV#</v>
          </cell>
          <cell r="AF962" t="str">
            <v>1232</v>
          </cell>
          <cell r="AG962" t="str">
            <v>FRN</v>
          </cell>
          <cell r="AH962" t="str">
            <v>6626</v>
          </cell>
          <cell r="AI962" t="str">
            <v>RP#</v>
          </cell>
          <cell r="AJ962" t="str">
            <v>000</v>
          </cell>
          <cell r="AK962" t="str">
            <v>CTL</v>
          </cell>
          <cell r="AM962" t="str">
            <v>RF#</v>
          </cell>
          <cell r="AU962" t="str">
            <v>ACCRUAL OF DEC 02 CAPITAL</v>
          </cell>
          <cell r="AZ962" t="str">
            <v>FPL Fibernet</v>
          </cell>
        </row>
        <row r="963">
          <cell r="A963" t="str">
            <v>107100</v>
          </cell>
          <cell r="B963" t="str">
            <v>0312</v>
          </cell>
          <cell r="C963" t="str">
            <v>06600</v>
          </cell>
          <cell r="D963" t="str">
            <v>0FIBER</v>
          </cell>
          <cell r="E963" t="str">
            <v>312000</v>
          </cell>
          <cell r="F963" t="str">
            <v>0790</v>
          </cell>
          <cell r="G963" t="str">
            <v>65000</v>
          </cell>
          <cell r="H963" t="str">
            <v>A</v>
          </cell>
          <cell r="I963" t="str">
            <v>00000041</v>
          </cell>
          <cell r="J963">
            <v>63</v>
          </cell>
          <cell r="K963">
            <v>312</v>
          </cell>
          <cell r="L963">
            <v>6626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 t="str">
            <v>0790</v>
          </cell>
          <cell r="R963" t="str">
            <v>65000</v>
          </cell>
          <cell r="S963" t="str">
            <v>200212</v>
          </cell>
          <cell r="T963" t="str">
            <v>CA01</v>
          </cell>
          <cell r="U963">
            <v>2168.2399999999998</v>
          </cell>
          <cell r="V963" t="str">
            <v>LDB</v>
          </cell>
          <cell r="W963">
            <v>0</v>
          </cell>
          <cell r="Y963">
            <v>0</v>
          </cell>
          <cell r="Z963">
            <v>0</v>
          </cell>
          <cell r="AA963" t="str">
            <v>BCH</v>
          </cell>
          <cell r="AB963" t="str">
            <v>0014</v>
          </cell>
          <cell r="AC963" t="str">
            <v>WKS</v>
          </cell>
          <cell r="AE963" t="str">
            <v>JV#</v>
          </cell>
          <cell r="AF963" t="str">
            <v>1232</v>
          </cell>
          <cell r="AG963" t="str">
            <v>FRN</v>
          </cell>
          <cell r="AH963" t="str">
            <v>6626</v>
          </cell>
          <cell r="AI963" t="str">
            <v>RP#</v>
          </cell>
          <cell r="AJ963" t="str">
            <v>000</v>
          </cell>
          <cell r="AK963" t="str">
            <v>CTL</v>
          </cell>
          <cell r="AM963" t="str">
            <v>RF#</v>
          </cell>
          <cell r="AU963" t="str">
            <v>ACCRUAL OF DEC 02 CAPITAL</v>
          </cell>
          <cell r="AZ963" t="str">
            <v>FPL Fibernet</v>
          </cell>
        </row>
        <row r="964">
          <cell r="A964" t="str">
            <v>107100</v>
          </cell>
          <cell r="B964" t="str">
            <v>0312</v>
          </cell>
          <cell r="C964" t="str">
            <v>06600</v>
          </cell>
          <cell r="D964" t="str">
            <v>0FIBER</v>
          </cell>
          <cell r="E964" t="str">
            <v>312000</v>
          </cell>
          <cell r="F964" t="str">
            <v>0803</v>
          </cell>
          <cell r="G964" t="str">
            <v>36000</v>
          </cell>
          <cell r="H964" t="str">
            <v>A</v>
          </cell>
          <cell r="I964" t="str">
            <v>00000041</v>
          </cell>
          <cell r="J964">
            <v>60</v>
          </cell>
          <cell r="K964">
            <v>312</v>
          </cell>
          <cell r="L964">
            <v>6626</v>
          </cell>
          <cell r="M964">
            <v>107</v>
          </cell>
          <cell r="N964">
            <v>10</v>
          </cell>
          <cell r="O964">
            <v>0</v>
          </cell>
          <cell r="P964">
            <v>107.1</v>
          </cell>
          <cell r="Q964" t="str">
            <v>0803</v>
          </cell>
          <cell r="R964" t="str">
            <v>36000</v>
          </cell>
          <cell r="S964" t="str">
            <v>200212</v>
          </cell>
          <cell r="T964" t="str">
            <v>PY42</v>
          </cell>
          <cell r="U964">
            <v>37.5</v>
          </cell>
          <cell r="V964" t="str">
            <v>LDB</v>
          </cell>
          <cell r="W964">
            <v>0</v>
          </cell>
          <cell r="X964" t="str">
            <v>SHR</v>
          </cell>
          <cell r="Y964">
            <v>1</v>
          </cell>
          <cell r="Z964">
            <v>1</v>
          </cell>
          <cell r="AA964" t="str">
            <v>PYP</v>
          </cell>
          <cell r="AB964" t="str">
            <v xml:space="preserve"> 0000001</v>
          </cell>
          <cell r="AC964" t="str">
            <v>PYL</v>
          </cell>
          <cell r="AD964" t="str">
            <v>004382</v>
          </cell>
          <cell r="AE964" t="str">
            <v>EMP</v>
          </cell>
          <cell r="AF964" t="str">
            <v>29440</v>
          </cell>
          <cell r="AG964" t="str">
            <v>JUL</v>
          </cell>
          <cell r="AH964" t="str">
            <v xml:space="preserve"> 000.00</v>
          </cell>
          <cell r="AI964" t="str">
            <v>BCH</v>
          </cell>
          <cell r="AJ964" t="str">
            <v>500</v>
          </cell>
          <cell r="AK964" t="str">
            <v>CLS</v>
          </cell>
          <cell r="AL964" t="str">
            <v>R449</v>
          </cell>
          <cell r="AM964" t="str">
            <v>DTA</v>
          </cell>
          <cell r="AN964" t="str">
            <v xml:space="preserve"> 00000000000.00</v>
          </cell>
          <cell r="AO964" t="str">
            <v>DTH</v>
          </cell>
          <cell r="AP964" t="str">
            <v xml:space="preserve"> 00000000000.00</v>
          </cell>
          <cell r="AV964" t="str">
            <v>000000000</v>
          </cell>
          <cell r="AW964" t="str">
            <v>000</v>
          </cell>
          <cell r="AX964" t="str">
            <v>00</v>
          </cell>
          <cell r="AY964" t="str">
            <v>0</v>
          </cell>
          <cell r="AZ964" t="str">
            <v>FPL Fibernet</v>
          </cell>
        </row>
        <row r="965">
          <cell r="A965" t="str">
            <v>107100</v>
          </cell>
          <cell r="B965" t="str">
            <v>0312</v>
          </cell>
          <cell r="C965" t="str">
            <v>06600</v>
          </cell>
          <cell r="D965" t="str">
            <v>0FIBER</v>
          </cell>
          <cell r="E965" t="str">
            <v>312000</v>
          </cell>
          <cell r="F965" t="str">
            <v>0662</v>
          </cell>
          <cell r="G965" t="str">
            <v>65000</v>
          </cell>
          <cell r="H965" t="str">
            <v>A</v>
          </cell>
          <cell r="I965" t="str">
            <v>00000041</v>
          </cell>
          <cell r="J965">
            <v>63</v>
          </cell>
          <cell r="K965">
            <v>312</v>
          </cell>
          <cell r="L965">
            <v>6627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 t="str">
            <v>0662</v>
          </cell>
          <cell r="R965" t="str">
            <v>65000</v>
          </cell>
          <cell r="S965" t="str">
            <v>200212</v>
          </cell>
          <cell r="T965" t="str">
            <v>CA01</v>
          </cell>
          <cell r="U965">
            <v>10950.75</v>
          </cell>
          <cell r="V965" t="str">
            <v>LDB</v>
          </cell>
          <cell r="W965">
            <v>0</v>
          </cell>
          <cell r="Y965">
            <v>0</v>
          </cell>
          <cell r="Z965">
            <v>0</v>
          </cell>
          <cell r="AA965" t="str">
            <v>BCH</v>
          </cell>
          <cell r="AB965" t="str">
            <v>0039</v>
          </cell>
          <cell r="AC965" t="str">
            <v>WKS</v>
          </cell>
          <cell r="AE965" t="str">
            <v>JV#</v>
          </cell>
          <cell r="AF965" t="str">
            <v>1232</v>
          </cell>
          <cell r="AG965" t="str">
            <v>FRN</v>
          </cell>
          <cell r="AH965" t="str">
            <v>6627</v>
          </cell>
          <cell r="AI965" t="str">
            <v>RP#</v>
          </cell>
          <cell r="AJ965" t="str">
            <v>000</v>
          </cell>
          <cell r="AK965" t="str">
            <v>CTL</v>
          </cell>
          <cell r="AM965" t="str">
            <v>RF#</v>
          </cell>
          <cell r="AU965" t="str">
            <v>RECLASS FROM 3229-SEC 165</v>
          </cell>
          <cell r="AZ965" t="str">
            <v>FPL Fibernet</v>
          </cell>
        </row>
        <row r="966">
          <cell r="A966" t="str">
            <v>107100</v>
          </cell>
          <cell r="B966" t="str">
            <v>0312</v>
          </cell>
          <cell r="C966" t="str">
            <v>06600</v>
          </cell>
          <cell r="D966" t="str">
            <v>0FIBER</v>
          </cell>
          <cell r="E966" t="str">
            <v>312000</v>
          </cell>
          <cell r="F966" t="str">
            <v>0790</v>
          </cell>
          <cell r="G966" t="str">
            <v>65000</v>
          </cell>
          <cell r="H966" t="str">
            <v>A</v>
          </cell>
          <cell r="I966" t="str">
            <v>00000041</v>
          </cell>
          <cell r="J966">
            <v>63</v>
          </cell>
          <cell r="K966">
            <v>312</v>
          </cell>
          <cell r="L966">
            <v>6627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 t="str">
            <v>0790</v>
          </cell>
          <cell r="R966" t="str">
            <v>65000</v>
          </cell>
          <cell r="S966" t="str">
            <v>200212</v>
          </cell>
          <cell r="T966" t="str">
            <v>CA01</v>
          </cell>
          <cell r="U966">
            <v>-14806.76</v>
          </cell>
          <cell r="V966" t="str">
            <v>LDB</v>
          </cell>
          <cell r="W966">
            <v>0</v>
          </cell>
          <cell r="Y966">
            <v>0</v>
          </cell>
          <cell r="Z966">
            <v>0</v>
          </cell>
          <cell r="AA966" t="str">
            <v>BCH</v>
          </cell>
          <cell r="AB966" t="str">
            <v>0023</v>
          </cell>
          <cell r="AC966" t="str">
            <v>WKS</v>
          </cell>
          <cell r="AE966" t="str">
            <v>JV#</v>
          </cell>
          <cell r="AF966" t="str">
            <v>1232</v>
          </cell>
          <cell r="AG966" t="str">
            <v>FRN</v>
          </cell>
          <cell r="AH966" t="str">
            <v>6627</v>
          </cell>
          <cell r="AI966" t="str">
            <v>RP#</v>
          </cell>
          <cell r="AJ966" t="str">
            <v>000</v>
          </cell>
          <cell r="AK966" t="str">
            <v>CTL</v>
          </cell>
          <cell r="AM966" t="str">
            <v>RF#</v>
          </cell>
          <cell r="AU966" t="str">
            <v>TO PLACE IN SERVICE</v>
          </cell>
          <cell r="AZ966" t="str">
            <v>FPL Fibernet</v>
          </cell>
        </row>
        <row r="967">
          <cell r="A967" t="str">
            <v>107100</v>
          </cell>
          <cell r="B967" t="str">
            <v>0312</v>
          </cell>
          <cell r="C967" t="str">
            <v>06600</v>
          </cell>
          <cell r="D967" t="str">
            <v>0FIBER</v>
          </cell>
          <cell r="E967" t="str">
            <v>312000</v>
          </cell>
          <cell r="F967" t="str">
            <v>0813</v>
          </cell>
          <cell r="G967" t="str">
            <v>65000</v>
          </cell>
          <cell r="H967" t="str">
            <v>A</v>
          </cell>
          <cell r="I967" t="str">
            <v>00000041</v>
          </cell>
          <cell r="J967">
            <v>63</v>
          </cell>
          <cell r="K967">
            <v>312</v>
          </cell>
          <cell r="L967">
            <v>6627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 t="str">
            <v>0813</v>
          </cell>
          <cell r="R967" t="str">
            <v>65000</v>
          </cell>
          <cell r="S967" t="str">
            <v>200212</v>
          </cell>
          <cell r="T967" t="str">
            <v>CA01</v>
          </cell>
          <cell r="U967">
            <v>5162.8100000000004</v>
          </cell>
          <cell r="V967" t="str">
            <v>LDB</v>
          </cell>
          <cell r="W967">
            <v>0</v>
          </cell>
          <cell r="Y967">
            <v>0</v>
          </cell>
          <cell r="Z967">
            <v>0</v>
          </cell>
          <cell r="AA967" t="str">
            <v>BCH</v>
          </cell>
          <cell r="AB967" t="str">
            <v>0037</v>
          </cell>
          <cell r="AC967" t="str">
            <v>WKS</v>
          </cell>
          <cell r="AE967" t="str">
            <v>JV#</v>
          </cell>
          <cell r="AF967" t="str">
            <v>1232</v>
          </cell>
          <cell r="AG967" t="str">
            <v>FRN</v>
          </cell>
          <cell r="AH967" t="str">
            <v>6627</v>
          </cell>
          <cell r="AI967" t="str">
            <v>RP#</v>
          </cell>
          <cell r="AJ967" t="str">
            <v>000</v>
          </cell>
          <cell r="AK967" t="str">
            <v>CTL</v>
          </cell>
          <cell r="AM967" t="str">
            <v>RF#</v>
          </cell>
          <cell r="AU967" t="str">
            <v>RECLASS FROM 3229 ER 95</v>
          </cell>
          <cell r="AZ967" t="str">
            <v>FPL Fibernet</v>
          </cell>
        </row>
        <row r="968">
          <cell r="A968" t="str">
            <v>107100</v>
          </cell>
          <cell r="B968" t="str">
            <v>0312</v>
          </cell>
          <cell r="C968" t="str">
            <v>06600</v>
          </cell>
          <cell r="D968" t="str">
            <v>0FIBER</v>
          </cell>
          <cell r="E968" t="str">
            <v>312000</v>
          </cell>
          <cell r="F968" t="str">
            <v>0662</v>
          </cell>
          <cell r="G968" t="str">
            <v>51450</v>
          </cell>
          <cell r="H968" t="str">
            <v>A</v>
          </cell>
          <cell r="I968" t="str">
            <v>00000041</v>
          </cell>
          <cell r="J968">
            <v>63</v>
          </cell>
          <cell r="K968">
            <v>312</v>
          </cell>
          <cell r="L968">
            <v>6628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 t="str">
            <v>0662</v>
          </cell>
          <cell r="R968" t="str">
            <v>51450</v>
          </cell>
          <cell r="S968" t="str">
            <v>200212</v>
          </cell>
          <cell r="T968" t="str">
            <v>SA01</v>
          </cell>
          <cell r="U968">
            <v>708.4</v>
          </cell>
          <cell r="W968">
            <v>0</v>
          </cell>
          <cell r="Y968">
            <v>0</v>
          </cell>
          <cell r="Z968">
            <v>1</v>
          </cell>
          <cell r="AA968" t="str">
            <v>BCH</v>
          </cell>
          <cell r="AB968" t="str">
            <v>450002353</v>
          </cell>
          <cell r="AC968" t="str">
            <v>PO#</v>
          </cell>
          <cell r="AD968" t="str">
            <v>4500117857</v>
          </cell>
          <cell r="AE968" t="str">
            <v>S/R</v>
          </cell>
          <cell r="AF968" t="str">
            <v>337</v>
          </cell>
          <cell r="AI968" t="str">
            <v>PYN</v>
          </cell>
          <cell r="AJ968" t="str">
            <v>TROPICAL COMMUNICATIONS I</v>
          </cell>
          <cell r="AK968" t="str">
            <v>VND</v>
          </cell>
          <cell r="AL968" t="str">
            <v>592405537</v>
          </cell>
          <cell r="AM968" t="str">
            <v>FAC</v>
          </cell>
          <cell r="AN968" t="str">
            <v>000</v>
          </cell>
          <cell r="AQ968" t="str">
            <v>NVD</v>
          </cell>
          <cell r="AR968" t="str">
            <v>2002-12-</v>
          </cell>
          <cell r="AU968" t="str">
            <v>INVOICE# TC10869    TROPICAL COMMUNICATI5000003588</v>
          </cell>
          <cell r="AV968" t="str">
            <v>WF-BATCH</v>
          </cell>
          <cell r="AW968" t="str">
            <v>000</v>
          </cell>
          <cell r="AX968" t="str">
            <v>00</v>
          </cell>
          <cell r="AY968" t="str">
            <v>0</v>
          </cell>
          <cell r="AZ968" t="str">
            <v>FPL Fibernet</v>
          </cell>
        </row>
        <row r="969">
          <cell r="A969" t="str">
            <v>107100</v>
          </cell>
          <cell r="B969" t="str">
            <v>0312</v>
          </cell>
          <cell r="C969" t="str">
            <v>06600</v>
          </cell>
          <cell r="D969" t="str">
            <v>0FIBER</v>
          </cell>
          <cell r="E969" t="str">
            <v>312000</v>
          </cell>
          <cell r="F969" t="str">
            <v>0662</v>
          </cell>
          <cell r="G969" t="str">
            <v>51450</v>
          </cell>
          <cell r="H969" t="str">
            <v>A</v>
          </cell>
          <cell r="I969" t="str">
            <v>00000041</v>
          </cell>
          <cell r="J969">
            <v>63</v>
          </cell>
          <cell r="K969">
            <v>312</v>
          </cell>
          <cell r="L969">
            <v>6628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 t="str">
            <v>0662</v>
          </cell>
          <cell r="R969" t="str">
            <v>51450</v>
          </cell>
          <cell r="S969" t="str">
            <v>200212</v>
          </cell>
          <cell r="T969" t="str">
            <v>SA01</v>
          </cell>
          <cell r="U969">
            <v>1591</v>
          </cell>
          <cell r="W969">
            <v>0</v>
          </cell>
          <cell r="Y969">
            <v>0</v>
          </cell>
          <cell r="Z969">
            <v>1</v>
          </cell>
          <cell r="AA969" t="str">
            <v>BCH</v>
          </cell>
          <cell r="AB969" t="str">
            <v>450002350</v>
          </cell>
          <cell r="AC969" t="str">
            <v>PO#</v>
          </cell>
          <cell r="AD969" t="str">
            <v>4500030221</v>
          </cell>
          <cell r="AE969" t="str">
            <v>S/R</v>
          </cell>
          <cell r="AF969" t="str">
            <v>NET</v>
          </cell>
          <cell r="AI969" t="str">
            <v>PYN</v>
          </cell>
          <cell r="AJ969" t="str">
            <v>W D COMMUNICATIONS INC</v>
          </cell>
          <cell r="AK969" t="str">
            <v>VND</v>
          </cell>
          <cell r="AL969" t="str">
            <v>591953252</v>
          </cell>
          <cell r="AM969" t="str">
            <v>FAC</v>
          </cell>
          <cell r="AN969" t="str">
            <v>000</v>
          </cell>
          <cell r="AQ969" t="str">
            <v>NVD</v>
          </cell>
          <cell r="AR969" t="str">
            <v>2002-12-</v>
          </cell>
          <cell r="AU969" t="str">
            <v>INVOICE# 26704      W D COMMUNICATIONS I5000003539</v>
          </cell>
          <cell r="AV969" t="str">
            <v>WF-BATCH</v>
          </cell>
          <cell r="AW969" t="str">
            <v>000</v>
          </cell>
          <cell r="AX969" t="str">
            <v>00</v>
          </cell>
          <cell r="AY969" t="str">
            <v>0</v>
          </cell>
          <cell r="AZ969" t="str">
            <v>FPL Fibernet</v>
          </cell>
        </row>
        <row r="970">
          <cell r="A970" t="str">
            <v>107100</v>
          </cell>
          <cell r="B970" t="str">
            <v>0312</v>
          </cell>
          <cell r="C970" t="str">
            <v>06600</v>
          </cell>
          <cell r="D970" t="str">
            <v>0FIBER</v>
          </cell>
          <cell r="E970" t="str">
            <v>312000</v>
          </cell>
          <cell r="F970" t="str">
            <v>0662</v>
          </cell>
          <cell r="G970" t="str">
            <v>51450</v>
          </cell>
          <cell r="H970" t="str">
            <v>A</v>
          </cell>
          <cell r="I970" t="str">
            <v>00000041</v>
          </cell>
          <cell r="J970">
            <v>63</v>
          </cell>
          <cell r="K970">
            <v>312</v>
          </cell>
          <cell r="L970">
            <v>6628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 t="str">
            <v>0662</v>
          </cell>
          <cell r="R970" t="str">
            <v>51450</v>
          </cell>
          <cell r="S970" t="str">
            <v>200212</v>
          </cell>
          <cell r="T970" t="str">
            <v>SA01</v>
          </cell>
          <cell r="U970">
            <v>2386.5</v>
          </cell>
          <cell r="W970">
            <v>0</v>
          </cell>
          <cell r="Y970">
            <v>0</v>
          </cell>
          <cell r="Z970">
            <v>1</v>
          </cell>
          <cell r="AA970" t="str">
            <v>BCH</v>
          </cell>
          <cell r="AB970" t="str">
            <v>450002350</v>
          </cell>
          <cell r="AC970" t="str">
            <v>PO#</v>
          </cell>
          <cell r="AD970" t="str">
            <v>4500030221</v>
          </cell>
          <cell r="AE970" t="str">
            <v>S/R</v>
          </cell>
          <cell r="AF970" t="str">
            <v>NET</v>
          </cell>
          <cell r="AI970" t="str">
            <v>PYN</v>
          </cell>
          <cell r="AJ970" t="str">
            <v>W D COMMUNICATIONS INC</v>
          </cell>
          <cell r="AK970" t="str">
            <v>VND</v>
          </cell>
          <cell r="AL970" t="str">
            <v>591953252</v>
          </cell>
          <cell r="AM970" t="str">
            <v>FAC</v>
          </cell>
          <cell r="AN970" t="str">
            <v>000</v>
          </cell>
          <cell r="AQ970" t="str">
            <v>NVD</v>
          </cell>
          <cell r="AR970" t="str">
            <v>2002-12-</v>
          </cell>
          <cell r="AU970" t="str">
            <v>INVOICE# 26747      W D COMMUNICATIONS I5000003554</v>
          </cell>
          <cell r="AV970" t="str">
            <v>WF-BATCH</v>
          </cell>
          <cell r="AW970" t="str">
            <v>000</v>
          </cell>
          <cell r="AX970" t="str">
            <v>00</v>
          </cell>
          <cell r="AY970" t="str">
            <v>0</v>
          </cell>
          <cell r="AZ970" t="str">
            <v>FPL Fibernet</v>
          </cell>
        </row>
        <row r="971">
          <cell r="A971" t="str">
            <v>107100</v>
          </cell>
          <cell r="B971" t="str">
            <v>0312</v>
          </cell>
          <cell r="C971" t="str">
            <v>06600</v>
          </cell>
          <cell r="D971" t="str">
            <v>0FIBER</v>
          </cell>
          <cell r="E971" t="str">
            <v>312000</v>
          </cell>
          <cell r="F971" t="str">
            <v>0662</v>
          </cell>
          <cell r="G971" t="str">
            <v>51450</v>
          </cell>
          <cell r="H971" t="str">
            <v>A</v>
          </cell>
          <cell r="I971" t="str">
            <v>00000041</v>
          </cell>
          <cell r="J971">
            <v>63</v>
          </cell>
          <cell r="K971">
            <v>312</v>
          </cell>
          <cell r="L971">
            <v>6628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 t="str">
            <v>0662</v>
          </cell>
          <cell r="R971" t="str">
            <v>51450</v>
          </cell>
          <cell r="S971" t="str">
            <v>200212</v>
          </cell>
          <cell r="T971" t="str">
            <v>SA01</v>
          </cell>
          <cell r="U971">
            <v>2386.5</v>
          </cell>
          <cell r="W971">
            <v>0</v>
          </cell>
          <cell r="Y971">
            <v>0</v>
          </cell>
          <cell r="Z971">
            <v>1</v>
          </cell>
          <cell r="AA971" t="str">
            <v>BCH</v>
          </cell>
          <cell r="AB971" t="str">
            <v>450002350</v>
          </cell>
          <cell r="AC971" t="str">
            <v>PO#</v>
          </cell>
          <cell r="AD971" t="str">
            <v>4500030221</v>
          </cell>
          <cell r="AE971" t="str">
            <v>S/R</v>
          </cell>
          <cell r="AF971" t="str">
            <v>NET</v>
          </cell>
          <cell r="AI971" t="str">
            <v>PYN</v>
          </cell>
          <cell r="AJ971" t="str">
            <v>W D COMMUNICATIONS INC</v>
          </cell>
          <cell r="AK971" t="str">
            <v>VND</v>
          </cell>
          <cell r="AL971" t="str">
            <v>591953252</v>
          </cell>
          <cell r="AM971" t="str">
            <v>FAC</v>
          </cell>
          <cell r="AN971" t="str">
            <v>000</v>
          </cell>
          <cell r="AQ971" t="str">
            <v>NVD</v>
          </cell>
          <cell r="AR971" t="str">
            <v>2002-12-</v>
          </cell>
          <cell r="AU971" t="str">
            <v>INVOICE# 26884      W D COMMUNICATIONS I5000003553</v>
          </cell>
          <cell r="AV971" t="str">
            <v>WF-BATCH</v>
          </cell>
          <cell r="AW971" t="str">
            <v>000</v>
          </cell>
          <cell r="AX971" t="str">
            <v>00</v>
          </cell>
          <cell r="AY971" t="str">
            <v>0</v>
          </cell>
          <cell r="AZ971" t="str">
            <v>FPL Fibernet</v>
          </cell>
        </row>
        <row r="972">
          <cell r="A972" t="str">
            <v>107100</v>
          </cell>
          <cell r="B972" t="str">
            <v>0312</v>
          </cell>
          <cell r="C972" t="str">
            <v>06600</v>
          </cell>
          <cell r="D972" t="str">
            <v>0FIBER</v>
          </cell>
          <cell r="E972" t="str">
            <v>312000</v>
          </cell>
          <cell r="F972" t="str">
            <v>0662</v>
          </cell>
          <cell r="G972" t="str">
            <v>51450</v>
          </cell>
          <cell r="H972" t="str">
            <v>A</v>
          </cell>
          <cell r="I972" t="str">
            <v>00000041</v>
          </cell>
          <cell r="J972">
            <v>63</v>
          </cell>
          <cell r="K972">
            <v>312</v>
          </cell>
          <cell r="L972">
            <v>6628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 t="str">
            <v>0662</v>
          </cell>
          <cell r="R972" t="str">
            <v>51450</v>
          </cell>
          <cell r="S972" t="str">
            <v>200212</v>
          </cell>
          <cell r="T972" t="str">
            <v>SA01</v>
          </cell>
          <cell r="U972">
            <v>2386.5</v>
          </cell>
          <cell r="W972">
            <v>0</v>
          </cell>
          <cell r="Y972">
            <v>0</v>
          </cell>
          <cell r="Z972">
            <v>1</v>
          </cell>
          <cell r="AA972" t="str">
            <v>BCH</v>
          </cell>
          <cell r="AB972" t="str">
            <v>450002353</v>
          </cell>
          <cell r="AC972" t="str">
            <v>PO#</v>
          </cell>
          <cell r="AD972" t="str">
            <v>4500030221</v>
          </cell>
          <cell r="AE972" t="str">
            <v>S/R</v>
          </cell>
          <cell r="AF972" t="str">
            <v>NET</v>
          </cell>
          <cell r="AI972" t="str">
            <v>PYN</v>
          </cell>
          <cell r="AJ972" t="str">
            <v>W D COMMUNICATIONS INC</v>
          </cell>
          <cell r="AK972" t="str">
            <v>VND</v>
          </cell>
          <cell r="AL972" t="str">
            <v>591953252</v>
          </cell>
          <cell r="AM972" t="str">
            <v>FAC</v>
          </cell>
          <cell r="AN972" t="str">
            <v>000</v>
          </cell>
          <cell r="AQ972" t="str">
            <v>NVD</v>
          </cell>
          <cell r="AR972" t="str">
            <v>2002-12-</v>
          </cell>
          <cell r="AU972" t="str">
            <v>INVOICE# 26790      W D COMMUNICATIONS I5000003591</v>
          </cell>
          <cell r="AV972" t="str">
            <v>WF-BATCH</v>
          </cell>
          <cell r="AW972" t="str">
            <v>000</v>
          </cell>
          <cell r="AX972" t="str">
            <v>00</v>
          </cell>
          <cell r="AY972" t="str">
            <v>0</v>
          </cell>
          <cell r="AZ972" t="str">
            <v>FPL Fibernet</v>
          </cell>
        </row>
        <row r="973">
          <cell r="A973" t="str">
            <v>107100</v>
          </cell>
          <cell r="B973" t="str">
            <v>0312</v>
          </cell>
          <cell r="C973" t="str">
            <v>06600</v>
          </cell>
          <cell r="D973" t="str">
            <v>0FIBER</v>
          </cell>
          <cell r="E973" t="str">
            <v>312000</v>
          </cell>
          <cell r="F973" t="str">
            <v>0662</v>
          </cell>
          <cell r="G973" t="str">
            <v>51450</v>
          </cell>
          <cell r="H973" t="str">
            <v>A</v>
          </cell>
          <cell r="I973" t="str">
            <v>00000041</v>
          </cell>
          <cell r="J973">
            <v>63</v>
          </cell>
          <cell r="K973">
            <v>312</v>
          </cell>
          <cell r="L973">
            <v>6628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 t="str">
            <v>0662</v>
          </cell>
          <cell r="R973" t="str">
            <v>51450</v>
          </cell>
          <cell r="S973" t="str">
            <v>200212</v>
          </cell>
          <cell r="T973" t="str">
            <v>SA01</v>
          </cell>
          <cell r="U973">
            <v>2386.5</v>
          </cell>
          <cell r="W973">
            <v>0</v>
          </cell>
          <cell r="Y973">
            <v>0</v>
          </cell>
          <cell r="Z973">
            <v>1</v>
          </cell>
          <cell r="AA973" t="str">
            <v>BCH</v>
          </cell>
          <cell r="AB973" t="str">
            <v>450002353</v>
          </cell>
          <cell r="AC973" t="str">
            <v>PO#</v>
          </cell>
          <cell r="AD973" t="str">
            <v>4500030221</v>
          </cell>
          <cell r="AE973" t="str">
            <v>S/R</v>
          </cell>
          <cell r="AF973" t="str">
            <v>NET</v>
          </cell>
          <cell r="AI973" t="str">
            <v>PYN</v>
          </cell>
          <cell r="AJ973" t="str">
            <v>W D COMMUNICATIONS INC</v>
          </cell>
          <cell r="AK973" t="str">
            <v>VND</v>
          </cell>
          <cell r="AL973" t="str">
            <v>591953252</v>
          </cell>
          <cell r="AM973" t="str">
            <v>FAC</v>
          </cell>
          <cell r="AN973" t="str">
            <v>000</v>
          </cell>
          <cell r="AQ973" t="str">
            <v>NVD</v>
          </cell>
          <cell r="AR973" t="str">
            <v>2002-12-</v>
          </cell>
          <cell r="AU973" t="str">
            <v>INVOICE# 26808      W D COMMUNICATIONS I5000003603</v>
          </cell>
          <cell r="AV973" t="str">
            <v>WF-BATCH</v>
          </cell>
          <cell r="AW973" t="str">
            <v>000</v>
          </cell>
          <cell r="AX973" t="str">
            <v>00</v>
          </cell>
          <cell r="AY973" t="str">
            <v>0</v>
          </cell>
          <cell r="AZ973" t="str">
            <v>FPL Fibernet</v>
          </cell>
        </row>
        <row r="974">
          <cell r="A974" t="str">
            <v>107100</v>
          </cell>
          <cell r="B974" t="str">
            <v>0312</v>
          </cell>
          <cell r="C974" t="str">
            <v>06600</v>
          </cell>
          <cell r="D974" t="str">
            <v>0FIBER</v>
          </cell>
          <cell r="E974" t="str">
            <v>312000</v>
          </cell>
          <cell r="F974" t="str">
            <v>0662</v>
          </cell>
          <cell r="G974" t="str">
            <v>51450</v>
          </cell>
          <cell r="H974" t="str">
            <v>A</v>
          </cell>
          <cell r="I974" t="str">
            <v>00000041</v>
          </cell>
          <cell r="J974">
            <v>63</v>
          </cell>
          <cell r="K974">
            <v>312</v>
          </cell>
          <cell r="L974">
            <v>6628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 t="str">
            <v>0662</v>
          </cell>
          <cell r="R974" t="str">
            <v>51450</v>
          </cell>
          <cell r="S974" t="str">
            <v>200212</v>
          </cell>
          <cell r="T974" t="str">
            <v>SA01</v>
          </cell>
          <cell r="U974">
            <v>2386.5</v>
          </cell>
          <cell r="W974">
            <v>0</v>
          </cell>
          <cell r="Y974">
            <v>0</v>
          </cell>
          <cell r="Z974">
            <v>1</v>
          </cell>
          <cell r="AA974" t="str">
            <v>BCH</v>
          </cell>
          <cell r="AB974" t="str">
            <v>450002353</v>
          </cell>
          <cell r="AC974" t="str">
            <v>PO#</v>
          </cell>
          <cell r="AD974" t="str">
            <v>4500030221</v>
          </cell>
          <cell r="AE974" t="str">
            <v>S/R</v>
          </cell>
          <cell r="AF974" t="str">
            <v>NET</v>
          </cell>
          <cell r="AI974" t="str">
            <v>PYN</v>
          </cell>
          <cell r="AJ974" t="str">
            <v>W D COMMUNICATIONS INC</v>
          </cell>
          <cell r="AK974" t="str">
            <v>VND</v>
          </cell>
          <cell r="AL974" t="str">
            <v>591953252</v>
          </cell>
          <cell r="AM974" t="str">
            <v>FAC</v>
          </cell>
          <cell r="AN974" t="str">
            <v>000</v>
          </cell>
          <cell r="AQ974" t="str">
            <v>NVD</v>
          </cell>
          <cell r="AR974" t="str">
            <v>2002-12-</v>
          </cell>
          <cell r="AU974" t="str">
            <v>INVOICE# 26836      W D COMMUNICATIONS I5000003604</v>
          </cell>
          <cell r="AV974" t="str">
            <v>WF-BATCH</v>
          </cell>
          <cell r="AW974" t="str">
            <v>000</v>
          </cell>
          <cell r="AX974" t="str">
            <v>00</v>
          </cell>
          <cell r="AY974" t="str">
            <v>0</v>
          </cell>
          <cell r="AZ974" t="str">
            <v>FPL Fibernet</v>
          </cell>
        </row>
        <row r="975">
          <cell r="A975" t="str">
            <v>107100</v>
          </cell>
          <cell r="B975" t="str">
            <v>0312</v>
          </cell>
          <cell r="C975" t="str">
            <v>06600</v>
          </cell>
          <cell r="D975" t="str">
            <v>0FIBER</v>
          </cell>
          <cell r="E975" t="str">
            <v>312000</v>
          </cell>
          <cell r="F975" t="str">
            <v>0662</v>
          </cell>
          <cell r="G975" t="str">
            <v>65000</v>
          </cell>
          <cell r="H975" t="str">
            <v>A</v>
          </cell>
          <cell r="I975" t="str">
            <v>00000041</v>
          </cell>
          <cell r="J975">
            <v>63</v>
          </cell>
          <cell r="K975">
            <v>312</v>
          </cell>
          <cell r="L975">
            <v>6628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 t="str">
            <v>0662</v>
          </cell>
          <cell r="R975" t="str">
            <v>65000</v>
          </cell>
          <cell r="S975" t="str">
            <v>200212</v>
          </cell>
          <cell r="T975" t="str">
            <v>CA01</v>
          </cell>
          <cell r="U975">
            <v>3568.5</v>
          </cell>
          <cell r="V975" t="str">
            <v>LDB</v>
          </cell>
          <cell r="W975">
            <v>0</v>
          </cell>
          <cell r="Y975">
            <v>0</v>
          </cell>
          <cell r="Z975">
            <v>0</v>
          </cell>
          <cell r="AA975" t="str">
            <v>BCH</v>
          </cell>
          <cell r="AB975" t="str">
            <v>0029</v>
          </cell>
          <cell r="AC975" t="str">
            <v>WKS</v>
          </cell>
          <cell r="AE975" t="str">
            <v>JV#</v>
          </cell>
          <cell r="AF975" t="str">
            <v>1232</v>
          </cell>
          <cell r="AG975" t="str">
            <v>FRN</v>
          </cell>
          <cell r="AH975" t="str">
            <v>6628</v>
          </cell>
          <cell r="AI975" t="str">
            <v>RP#</v>
          </cell>
          <cell r="AJ975" t="str">
            <v>000</v>
          </cell>
          <cell r="AK975" t="str">
            <v>CTL</v>
          </cell>
          <cell r="AM975" t="str">
            <v>RF#</v>
          </cell>
          <cell r="AU975" t="str">
            <v>ACCR WD COMM UNPAID INV</v>
          </cell>
          <cell r="AZ975" t="str">
            <v>FPL Fibernet</v>
          </cell>
        </row>
        <row r="976">
          <cell r="A976" t="str">
            <v>107100</v>
          </cell>
          <cell r="B976" t="str">
            <v>0312</v>
          </cell>
          <cell r="C976" t="str">
            <v>06600</v>
          </cell>
          <cell r="D976" t="str">
            <v>0FIBER</v>
          </cell>
          <cell r="E976" t="str">
            <v>312000</v>
          </cell>
          <cell r="F976" t="str">
            <v>0662</v>
          </cell>
          <cell r="G976" t="str">
            <v>65000</v>
          </cell>
          <cell r="H976" t="str">
            <v>A</v>
          </cell>
          <cell r="I976" t="str">
            <v>00000041</v>
          </cell>
          <cell r="J976">
            <v>63</v>
          </cell>
          <cell r="K976">
            <v>312</v>
          </cell>
          <cell r="L976">
            <v>6628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 t="str">
            <v>0662</v>
          </cell>
          <cell r="R976" t="str">
            <v>65000</v>
          </cell>
          <cell r="S976" t="str">
            <v>200212</v>
          </cell>
          <cell r="T976" t="str">
            <v>CA01</v>
          </cell>
          <cell r="U976">
            <v>3568.5</v>
          </cell>
          <cell r="V976" t="str">
            <v>LDB</v>
          </cell>
          <cell r="W976">
            <v>0</v>
          </cell>
          <cell r="Y976">
            <v>0</v>
          </cell>
          <cell r="Z976">
            <v>0</v>
          </cell>
          <cell r="AA976" t="str">
            <v>BCH</v>
          </cell>
          <cell r="AB976" t="str">
            <v>0033</v>
          </cell>
          <cell r="AC976" t="str">
            <v>WKS</v>
          </cell>
          <cell r="AE976" t="str">
            <v>JV#</v>
          </cell>
          <cell r="AF976" t="str">
            <v>1232</v>
          </cell>
          <cell r="AG976" t="str">
            <v>FRN</v>
          </cell>
          <cell r="AH976" t="str">
            <v>6628</v>
          </cell>
          <cell r="AI976" t="str">
            <v>RP#</v>
          </cell>
          <cell r="AJ976" t="str">
            <v>000</v>
          </cell>
          <cell r="AK976" t="str">
            <v>CTL</v>
          </cell>
          <cell r="AM976" t="str">
            <v>RF#</v>
          </cell>
          <cell r="AU976" t="str">
            <v>ACCR WD COMM UNPAID INV</v>
          </cell>
          <cell r="AZ976" t="str">
            <v>FPL Fibernet</v>
          </cell>
        </row>
        <row r="977">
          <cell r="A977" t="str">
            <v>107100</v>
          </cell>
          <cell r="B977" t="str">
            <v>0312</v>
          </cell>
          <cell r="C977" t="str">
            <v>06600</v>
          </cell>
          <cell r="D977" t="str">
            <v>0FIBER</v>
          </cell>
          <cell r="E977" t="str">
            <v>312000</v>
          </cell>
          <cell r="F977" t="str">
            <v>0662</v>
          </cell>
          <cell r="G977" t="str">
            <v>65000</v>
          </cell>
          <cell r="H977" t="str">
            <v>A</v>
          </cell>
          <cell r="I977" t="str">
            <v>00000041</v>
          </cell>
          <cell r="J977">
            <v>63</v>
          </cell>
          <cell r="K977">
            <v>312</v>
          </cell>
          <cell r="L977">
            <v>6628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 t="str">
            <v>0662</v>
          </cell>
          <cell r="R977" t="str">
            <v>65000</v>
          </cell>
          <cell r="S977" t="str">
            <v>200212</v>
          </cell>
          <cell r="T977" t="str">
            <v>CA01</v>
          </cell>
          <cell r="U977">
            <v>-3568.5</v>
          </cell>
          <cell r="V977" t="str">
            <v>LDB</v>
          </cell>
          <cell r="W977">
            <v>0</v>
          </cell>
          <cell r="Y977">
            <v>0</v>
          </cell>
          <cell r="Z977">
            <v>0</v>
          </cell>
          <cell r="AA977" t="str">
            <v>BCH</v>
          </cell>
          <cell r="AB977" t="str">
            <v>0034</v>
          </cell>
          <cell r="AC977" t="str">
            <v>WKS</v>
          </cell>
          <cell r="AE977" t="str">
            <v>JV#</v>
          </cell>
          <cell r="AF977" t="str">
            <v>1232</v>
          </cell>
          <cell r="AG977" t="str">
            <v>FRN</v>
          </cell>
          <cell r="AH977" t="str">
            <v>6628</v>
          </cell>
          <cell r="AI977" t="str">
            <v>RP#</v>
          </cell>
          <cell r="AJ977" t="str">
            <v>000</v>
          </cell>
          <cell r="AK977" t="str">
            <v>CTL</v>
          </cell>
          <cell r="AM977" t="str">
            <v>RF#</v>
          </cell>
          <cell r="AU977" t="str">
            <v>ACCR WD COMM UNPAID INV</v>
          </cell>
          <cell r="AZ977" t="str">
            <v>FPL Fibernet</v>
          </cell>
        </row>
        <row r="978">
          <cell r="A978" t="str">
            <v>107100</v>
          </cell>
          <cell r="B978" t="str">
            <v>0312</v>
          </cell>
          <cell r="C978" t="str">
            <v>06600</v>
          </cell>
          <cell r="D978" t="str">
            <v>0FIBER</v>
          </cell>
          <cell r="E978" t="str">
            <v>312000</v>
          </cell>
          <cell r="F978" t="str">
            <v>0676</v>
          </cell>
          <cell r="G978" t="str">
            <v>11450</v>
          </cell>
          <cell r="H978" t="str">
            <v>A</v>
          </cell>
          <cell r="I978" t="str">
            <v>00000041</v>
          </cell>
          <cell r="J978">
            <v>60</v>
          </cell>
          <cell r="K978">
            <v>312</v>
          </cell>
          <cell r="L978">
            <v>6628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 t="str">
            <v>0676</v>
          </cell>
          <cell r="R978" t="str">
            <v>11450</v>
          </cell>
          <cell r="S978" t="str">
            <v>200212</v>
          </cell>
          <cell r="T978" t="str">
            <v>SA01</v>
          </cell>
          <cell r="U978">
            <v>714.39</v>
          </cell>
          <cell r="V978" t="str">
            <v>LDB</v>
          </cell>
          <cell r="W978">
            <v>0</v>
          </cell>
          <cell r="Y978">
            <v>0</v>
          </cell>
          <cell r="Z978">
            <v>1</v>
          </cell>
          <cell r="AA978" t="str">
            <v>MS#</v>
          </cell>
          <cell r="AB978" t="str">
            <v xml:space="preserve">   998000427</v>
          </cell>
          <cell r="AC978" t="str">
            <v>BCH</v>
          </cell>
          <cell r="AD978" t="str">
            <v>012376</v>
          </cell>
          <cell r="AE978" t="str">
            <v>TML</v>
          </cell>
          <cell r="AF978" t="str">
            <v>12026</v>
          </cell>
          <cell r="AG978" t="str">
            <v>SRL</v>
          </cell>
          <cell r="AH978" t="str">
            <v>0368</v>
          </cell>
          <cell r="AI978" t="str">
            <v>DLV</v>
          </cell>
          <cell r="AJ978" t="str">
            <v>000</v>
          </cell>
          <cell r="AK978" t="str">
            <v>REL</v>
          </cell>
          <cell r="AL978" t="str">
            <v>000</v>
          </cell>
          <cell r="AM978" t="str">
            <v>LN#</v>
          </cell>
          <cell r="AO978" t="str">
            <v>UOI</v>
          </cell>
          <cell r="AP978" t="str">
            <v>EA</v>
          </cell>
          <cell r="AU978" t="str">
            <v>0</v>
          </cell>
          <cell r="AW978" t="str">
            <v>000</v>
          </cell>
          <cell r="AX978" t="str">
            <v>00</v>
          </cell>
          <cell r="AY978" t="str">
            <v>0</v>
          </cell>
          <cell r="AZ978" t="str">
            <v>FPL Fibernet</v>
          </cell>
        </row>
        <row r="979">
          <cell r="A979" t="str">
            <v>107100</v>
          </cell>
          <cell r="B979" t="str">
            <v>0312</v>
          </cell>
          <cell r="C979" t="str">
            <v>06600</v>
          </cell>
          <cell r="D979" t="str">
            <v>0FIBER</v>
          </cell>
          <cell r="E979" t="str">
            <v>312000</v>
          </cell>
          <cell r="F979" t="str">
            <v>0676</v>
          </cell>
          <cell r="G979" t="str">
            <v>11450</v>
          </cell>
          <cell r="H979" t="str">
            <v>A</v>
          </cell>
          <cell r="I979" t="str">
            <v>00000041</v>
          </cell>
          <cell r="J979">
            <v>60</v>
          </cell>
          <cell r="K979">
            <v>312</v>
          </cell>
          <cell r="L979">
            <v>6628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 t="str">
            <v>0676</v>
          </cell>
          <cell r="R979" t="str">
            <v>11450</v>
          </cell>
          <cell r="S979" t="str">
            <v>200212</v>
          </cell>
          <cell r="T979" t="str">
            <v>SA01</v>
          </cell>
          <cell r="U979">
            <v>1754.19</v>
          </cell>
          <cell r="V979" t="str">
            <v>LDB</v>
          </cell>
          <cell r="W979">
            <v>0</v>
          </cell>
          <cell r="Y979">
            <v>0</v>
          </cell>
          <cell r="Z979">
            <v>2</v>
          </cell>
          <cell r="AA979" t="str">
            <v>MS#</v>
          </cell>
          <cell r="AB979" t="str">
            <v xml:space="preserve">   998000426</v>
          </cell>
          <cell r="AC979" t="str">
            <v>BCH</v>
          </cell>
          <cell r="AD979" t="str">
            <v>012376</v>
          </cell>
          <cell r="AE979" t="str">
            <v>TML</v>
          </cell>
          <cell r="AF979" t="str">
            <v>12026</v>
          </cell>
          <cell r="AG979" t="str">
            <v>SRL</v>
          </cell>
          <cell r="AH979" t="str">
            <v>0368</v>
          </cell>
          <cell r="AI979" t="str">
            <v>DLV</v>
          </cell>
          <cell r="AJ979" t="str">
            <v>000</v>
          </cell>
          <cell r="AK979" t="str">
            <v>REL</v>
          </cell>
          <cell r="AL979" t="str">
            <v>000</v>
          </cell>
          <cell r="AM979" t="str">
            <v>LN#</v>
          </cell>
          <cell r="AO979" t="str">
            <v>UOI</v>
          </cell>
          <cell r="AP979" t="str">
            <v>EA</v>
          </cell>
          <cell r="AU979" t="str">
            <v>0</v>
          </cell>
          <cell r="AW979" t="str">
            <v>000</v>
          </cell>
          <cell r="AX979" t="str">
            <v>00</v>
          </cell>
          <cell r="AY979" t="str">
            <v>0</v>
          </cell>
          <cell r="AZ979" t="str">
            <v>FPL Fibernet</v>
          </cell>
        </row>
        <row r="980">
          <cell r="A980" t="str">
            <v>107100</v>
          </cell>
          <cell r="B980" t="str">
            <v>0312</v>
          </cell>
          <cell r="C980" t="str">
            <v>06600</v>
          </cell>
          <cell r="D980" t="str">
            <v>0FIBER</v>
          </cell>
          <cell r="E980" t="str">
            <v>312000</v>
          </cell>
          <cell r="F980" t="str">
            <v>0790</v>
          </cell>
          <cell r="G980" t="str">
            <v>65000</v>
          </cell>
          <cell r="H980" t="str">
            <v>A</v>
          </cell>
          <cell r="I980" t="str">
            <v>00000041</v>
          </cell>
          <cell r="J980">
            <v>63</v>
          </cell>
          <cell r="K980">
            <v>312</v>
          </cell>
          <cell r="L980">
            <v>6628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 t="str">
            <v>0790</v>
          </cell>
          <cell r="R980" t="str">
            <v>65000</v>
          </cell>
          <cell r="S980" t="str">
            <v>200212</v>
          </cell>
          <cell r="T980" t="str">
            <v>CA01</v>
          </cell>
          <cell r="U980">
            <v>70000</v>
          </cell>
          <cell r="V980" t="str">
            <v>LDB</v>
          </cell>
          <cell r="W980">
            <v>0</v>
          </cell>
          <cell r="Y980">
            <v>0</v>
          </cell>
          <cell r="Z980">
            <v>0</v>
          </cell>
          <cell r="AA980" t="str">
            <v>BCH</v>
          </cell>
          <cell r="AB980" t="str">
            <v>0014</v>
          </cell>
          <cell r="AC980" t="str">
            <v>WKS</v>
          </cell>
          <cell r="AE980" t="str">
            <v>JV#</v>
          </cell>
          <cell r="AF980" t="str">
            <v>1232</v>
          </cell>
          <cell r="AG980" t="str">
            <v>FRN</v>
          </cell>
          <cell r="AH980" t="str">
            <v>6628</v>
          </cell>
          <cell r="AI980" t="str">
            <v>RP#</v>
          </cell>
          <cell r="AJ980" t="str">
            <v>000</v>
          </cell>
          <cell r="AK980" t="str">
            <v>CTL</v>
          </cell>
          <cell r="AM980" t="str">
            <v>RF#</v>
          </cell>
          <cell r="AU980" t="str">
            <v>ACCRUAL OF DEC 02 CAPITAL</v>
          </cell>
          <cell r="AZ980" t="str">
            <v>FPL Fibernet</v>
          </cell>
        </row>
        <row r="981">
          <cell r="A981" t="str">
            <v>107100</v>
          </cell>
          <cell r="B981" t="str">
            <v>0312</v>
          </cell>
          <cell r="C981" t="str">
            <v>06600</v>
          </cell>
          <cell r="D981" t="str">
            <v>0FIBER</v>
          </cell>
          <cell r="E981" t="str">
            <v>312000</v>
          </cell>
          <cell r="F981" t="str">
            <v>0790</v>
          </cell>
          <cell r="G981" t="str">
            <v>65000</v>
          </cell>
          <cell r="H981" t="str">
            <v>A</v>
          </cell>
          <cell r="I981" t="str">
            <v>00000041</v>
          </cell>
          <cell r="J981">
            <v>63</v>
          </cell>
          <cell r="K981">
            <v>312</v>
          </cell>
          <cell r="L981">
            <v>6628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 t="str">
            <v>0790</v>
          </cell>
          <cell r="R981" t="str">
            <v>65000</v>
          </cell>
          <cell r="S981" t="str">
            <v>200212</v>
          </cell>
          <cell r="T981" t="str">
            <v>CA01</v>
          </cell>
          <cell r="U981">
            <v>-510162.93</v>
          </cell>
          <cell r="V981" t="str">
            <v>LDB</v>
          </cell>
          <cell r="W981">
            <v>0</v>
          </cell>
          <cell r="Y981">
            <v>0</v>
          </cell>
          <cell r="Z981">
            <v>0</v>
          </cell>
          <cell r="AA981" t="str">
            <v>BCH</v>
          </cell>
          <cell r="AB981" t="str">
            <v>0023</v>
          </cell>
          <cell r="AC981" t="str">
            <v>WKS</v>
          </cell>
          <cell r="AE981" t="str">
            <v>JV#</v>
          </cell>
          <cell r="AF981" t="str">
            <v>1232</v>
          </cell>
          <cell r="AG981" t="str">
            <v>FRN</v>
          </cell>
          <cell r="AH981" t="str">
            <v>6628</v>
          </cell>
          <cell r="AI981" t="str">
            <v>RP#</v>
          </cell>
          <cell r="AJ981" t="str">
            <v>000</v>
          </cell>
          <cell r="AK981" t="str">
            <v>CTL</v>
          </cell>
          <cell r="AM981" t="str">
            <v>RF#</v>
          </cell>
          <cell r="AU981" t="str">
            <v>TO PLACE IN SERVICE</v>
          </cell>
          <cell r="AZ981" t="str">
            <v>FPL Fibernet</v>
          </cell>
        </row>
        <row r="982">
          <cell r="A982" t="str">
            <v>107100</v>
          </cell>
          <cell r="B982" t="str">
            <v>0312</v>
          </cell>
          <cell r="C982" t="str">
            <v>06600</v>
          </cell>
          <cell r="D982" t="str">
            <v>0FIBER</v>
          </cell>
          <cell r="E982" t="str">
            <v>312000</v>
          </cell>
          <cell r="F982" t="str">
            <v>0803</v>
          </cell>
          <cell r="G982" t="str">
            <v>36000</v>
          </cell>
          <cell r="H982" t="str">
            <v>A</v>
          </cell>
          <cell r="I982" t="str">
            <v>00000041</v>
          </cell>
          <cell r="J982">
            <v>60</v>
          </cell>
          <cell r="K982">
            <v>312</v>
          </cell>
          <cell r="L982">
            <v>6628</v>
          </cell>
          <cell r="M982">
            <v>107</v>
          </cell>
          <cell r="N982">
            <v>10</v>
          </cell>
          <cell r="O982">
            <v>0</v>
          </cell>
          <cell r="P982">
            <v>107.1</v>
          </cell>
          <cell r="Q982" t="str">
            <v>0803</v>
          </cell>
          <cell r="R982" t="str">
            <v>36000</v>
          </cell>
          <cell r="S982" t="str">
            <v>200212</v>
          </cell>
          <cell r="T982" t="str">
            <v>PY42</v>
          </cell>
          <cell r="U982">
            <v>109.61</v>
          </cell>
          <cell r="V982" t="str">
            <v>LDB</v>
          </cell>
          <cell r="W982">
            <v>0</v>
          </cell>
          <cell r="X982" t="str">
            <v>SHR</v>
          </cell>
          <cell r="Y982">
            <v>3</v>
          </cell>
          <cell r="Z982">
            <v>3</v>
          </cell>
          <cell r="AA982" t="str">
            <v>PYP</v>
          </cell>
          <cell r="AB982" t="str">
            <v xml:space="preserve"> 0000025</v>
          </cell>
          <cell r="AC982" t="str">
            <v>PYL</v>
          </cell>
          <cell r="AD982" t="str">
            <v>004382</v>
          </cell>
          <cell r="AE982" t="str">
            <v>EMP</v>
          </cell>
          <cell r="AF982" t="str">
            <v>90017</v>
          </cell>
          <cell r="AG982" t="str">
            <v>JUL</v>
          </cell>
          <cell r="AH982" t="str">
            <v xml:space="preserve"> 000.00</v>
          </cell>
          <cell r="AI982" t="str">
            <v>BCH</v>
          </cell>
          <cell r="AJ982" t="str">
            <v>500</v>
          </cell>
          <cell r="AK982" t="str">
            <v>CLS</v>
          </cell>
          <cell r="AL982" t="str">
            <v>R449</v>
          </cell>
          <cell r="AM982" t="str">
            <v>DTA</v>
          </cell>
          <cell r="AN982" t="str">
            <v xml:space="preserve"> 00000000000.00</v>
          </cell>
          <cell r="AO982" t="str">
            <v>DTH</v>
          </cell>
          <cell r="AP982" t="str">
            <v xml:space="preserve"> 00000000000.00</v>
          </cell>
          <cell r="AV982" t="str">
            <v>000000000</v>
          </cell>
          <cell r="AW982" t="str">
            <v>000</v>
          </cell>
          <cell r="AX982" t="str">
            <v>00</v>
          </cell>
          <cell r="AY982" t="str">
            <v>0</v>
          </cell>
          <cell r="AZ982" t="str">
            <v>FPL Fibernet</v>
          </cell>
        </row>
        <row r="983">
          <cell r="A983" t="str">
            <v>107100</v>
          </cell>
          <cell r="B983" t="str">
            <v>0312</v>
          </cell>
          <cell r="C983" t="str">
            <v>06600</v>
          </cell>
          <cell r="D983" t="str">
            <v>0FIBER</v>
          </cell>
          <cell r="E983" t="str">
            <v>312000</v>
          </cell>
          <cell r="F983" t="str">
            <v>0803</v>
          </cell>
          <cell r="G983" t="str">
            <v>36000</v>
          </cell>
          <cell r="H983" t="str">
            <v>A</v>
          </cell>
          <cell r="I983" t="str">
            <v>00000041</v>
          </cell>
          <cell r="J983">
            <v>60</v>
          </cell>
          <cell r="K983">
            <v>312</v>
          </cell>
          <cell r="L983">
            <v>6628</v>
          </cell>
          <cell r="M983">
            <v>107</v>
          </cell>
          <cell r="N983">
            <v>10</v>
          </cell>
          <cell r="O983">
            <v>0</v>
          </cell>
          <cell r="P983">
            <v>107.1</v>
          </cell>
          <cell r="Q983" t="str">
            <v>0803</v>
          </cell>
          <cell r="R983" t="str">
            <v>36000</v>
          </cell>
          <cell r="S983" t="str">
            <v>200212</v>
          </cell>
          <cell r="T983" t="str">
            <v>PY42</v>
          </cell>
          <cell r="U983">
            <v>375</v>
          </cell>
          <cell r="V983" t="str">
            <v>LDB</v>
          </cell>
          <cell r="W983">
            <v>0</v>
          </cell>
          <cell r="X983" t="str">
            <v>SHR</v>
          </cell>
          <cell r="Y983">
            <v>10</v>
          </cell>
          <cell r="Z983">
            <v>10</v>
          </cell>
          <cell r="AA983" t="str">
            <v>PYP</v>
          </cell>
          <cell r="AB983" t="str">
            <v xml:space="preserve"> 0000001</v>
          </cell>
          <cell r="AC983" t="str">
            <v>PYL</v>
          </cell>
          <cell r="AD983" t="str">
            <v>004382</v>
          </cell>
          <cell r="AE983" t="str">
            <v>EMP</v>
          </cell>
          <cell r="AF983" t="str">
            <v>29440</v>
          </cell>
          <cell r="AG983" t="str">
            <v>JUL</v>
          </cell>
          <cell r="AH983" t="str">
            <v xml:space="preserve"> 000.00</v>
          </cell>
          <cell r="AI983" t="str">
            <v>BCH</v>
          </cell>
          <cell r="AJ983" t="str">
            <v>500</v>
          </cell>
          <cell r="AK983" t="str">
            <v>CLS</v>
          </cell>
          <cell r="AL983" t="str">
            <v>R449</v>
          </cell>
          <cell r="AM983" t="str">
            <v>DTA</v>
          </cell>
          <cell r="AN983" t="str">
            <v xml:space="preserve"> 00000000000.00</v>
          </cell>
          <cell r="AO983" t="str">
            <v>DTH</v>
          </cell>
          <cell r="AP983" t="str">
            <v xml:space="preserve"> 00000000000.00</v>
          </cell>
          <cell r="AV983" t="str">
            <v>000000000</v>
          </cell>
          <cell r="AW983" t="str">
            <v>000</v>
          </cell>
          <cell r="AX983" t="str">
            <v>00</v>
          </cell>
          <cell r="AY983" t="str">
            <v>0</v>
          </cell>
          <cell r="AZ983" t="str">
            <v>FPL Fibernet</v>
          </cell>
        </row>
        <row r="984">
          <cell r="A984" t="str">
            <v>107100</v>
          </cell>
          <cell r="B984" t="str">
            <v>0312</v>
          </cell>
          <cell r="C984" t="str">
            <v>06600</v>
          </cell>
          <cell r="D984" t="str">
            <v>0FIBER</v>
          </cell>
          <cell r="E984" t="str">
            <v>312000</v>
          </cell>
          <cell r="F984" t="str">
            <v>0803</v>
          </cell>
          <cell r="G984" t="str">
            <v>36000</v>
          </cell>
          <cell r="H984" t="str">
            <v>A</v>
          </cell>
          <cell r="I984" t="str">
            <v>00000041</v>
          </cell>
          <cell r="J984">
            <v>63</v>
          </cell>
          <cell r="K984">
            <v>312</v>
          </cell>
          <cell r="L984">
            <v>6628</v>
          </cell>
          <cell r="M984">
            <v>107</v>
          </cell>
          <cell r="N984">
            <v>10</v>
          </cell>
          <cell r="O984">
            <v>0</v>
          </cell>
          <cell r="P984">
            <v>107.1</v>
          </cell>
          <cell r="Q984" t="str">
            <v>0803</v>
          </cell>
          <cell r="R984" t="str">
            <v>36000</v>
          </cell>
          <cell r="S984" t="str">
            <v>200212</v>
          </cell>
          <cell r="T984" t="str">
            <v>PY42</v>
          </cell>
          <cell r="U984">
            <v>692.4</v>
          </cell>
          <cell r="V984" t="str">
            <v>LDB</v>
          </cell>
          <cell r="W984">
            <v>0</v>
          </cell>
          <cell r="X984" t="str">
            <v>SHR</v>
          </cell>
          <cell r="Y984">
            <v>16</v>
          </cell>
          <cell r="Z984">
            <v>16</v>
          </cell>
          <cell r="AA984" t="str">
            <v>PYP</v>
          </cell>
          <cell r="AB984" t="str">
            <v xml:space="preserve"> 0000025</v>
          </cell>
          <cell r="AC984" t="str">
            <v>PYL</v>
          </cell>
          <cell r="AD984" t="str">
            <v>004368</v>
          </cell>
          <cell r="AE984" t="str">
            <v>EMP</v>
          </cell>
          <cell r="AF984" t="str">
            <v>78122</v>
          </cell>
          <cell r="AG984" t="str">
            <v>JUL</v>
          </cell>
          <cell r="AH984" t="str">
            <v xml:space="preserve"> 000.00</v>
          </cell>
          <cell r="AI984" t="str">
            <v>BCH</v>
          </cell>
          <cell r="AJ984" t="str">
            <v>500</v>
          </cell>
          <cell r="AK984" t="str">
            <v>CLS</v>
          </cell>
          <cell r="AL984" t="str">
            <v>1RB8</v>
          </cell>
          <cell r="AM984" t="str">
            <v>DTA</v>
          </cell>
          <cell r="AN984" t="str">
            <v xml:space="preserve"> 00000000000.00</v>
          </cell>
          <cell r="AO984" t="str">
            <v>DTH</v>
          </cell>
          <cell r="AP984" t="str">
            <v xml:space="preserve"> 00000000000.00</v>
          </cell>
          <cell r="AV984" t="str">
            <v>000000000</v>
          </cell>
          <cell r="AW984" t="str">
            <v>000</v>
          </cell>
          <cell r="AX984" t="str">
            <v>00</v>
          </cell>
          <cell r="AY984" t="str">
            <v>0</v>
          </cell>
          <cell r="AZ984" t="str">
            <v>FPL Fibernet</v>
          </cell>
        </row>
        <row r="985">
          <cell r="A985" t="str">
            <v>107100</v>
          </cell>
          <cell r="B985" t="str">
            <v>0312</v>
          </cell>
          <cell r="C985" t="str">
            <v>06600</v>
          </cell>
          <cell r="D985" t="str">
            <v>0FIBER</v>
          </cell>
          <cell r="E985" t="str">
            <v>312000</v>
          </cell>
          <cell r="F985" t="str">
            <v>0813</v>
          </cell>
          <cell r="G985" t="str">
            <v>51450</v>
          </cell>
          <cell r="H985" t="str">
            <v>A</v>
          </cell>
          <cell r="I985" t="str">
            <v>00000041</v>
          </cell>
          <cell r="J985">
            <v>63</v>
          </cell>
          <cell r="K985">
            <v>312</v>
          </cell>
          <cell r="L985">
            <v>6628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 t="str">
            <v>0813</v>
          </cell>
          <cell r="R985" t="str">
            <v>51450</v>
          </cell>
          <cell r="S985" t="str">
            <v>200212</v>
          </cell>
          <cell r="T985" t="str">
            <v>SA01</v>
          </cell>
          <cell r="U985">
            <v>6660</v>
          </cell>
          <cell r="W985">
            <v>0</v>
          </cell>
          <cell r="Y985">
            <v>0</v>
          </cell>
          <cell r="Z985">
            <v>1</v>
          </cell>
          <cell r="AA985" t="str">
            <v>BCH</v>
          </cell>
          <cell r="AB985" t="str">
            <v>450002354</v>
          </cell>
          <cell r="AC985" t="str">
            <v>PO#</v>
          </cell>
          <cell r="AD985" t="str">
            <v>4500115510</v>
          </cell>
          <cell r="AE985" t="str">
            <v>S/R</v>
          </cell>
          <cell r="AF985" t="str">
            <v>337</v>
          </cell>
          <cell r="AI985" t="str">
            <v>PYN</v>
          </cell>
          <cell r="AJ985" t="str">
            <v>UNITED FIBER OPTICS CORP</v>
          </cell>
          <cell r="AK985" t="str">
            <v>VND</v>
          </cell>
          <cell r="AL985" t="str">
            <v>650987123</v>
          </cell>
          <cell r="AM985" t="str">
            <v>FAC</v>
          </cell>
          <cell r="AN985" t="str">
            <v>000</v>
          </cell>
          <cell r="AQ985" t="str">
            <v>NVD</v>
          </cell>
          <cell r="AR985" t="str">
            <v>2002-12-</v>
          </cell>
          <cell r="AU985" t="str">
            <v>UFO-INV-02-26       UNITED FIBER OPTICS 5000003653</v>
          </cell>
          <cell r="AV985" t="str">
            <v>WF-BATCH</v>
          </cell>
          <cell r="AW985" t="str">
            <v>000</v>
          </cell>
          <cell r="AX985" t="str">
            <v>00</v>
          </cell>
          <cell r="AY985" t="str">
            <v>0</v>
          </cell>
          <cell r="AZ985" t="str">
            <v>FPL Fibernet</v>
          </cell>
        </row>
        <row r="986">
          <cell r="A986" t="str">
            <v>107100</v>
          </cell>
          <cell r="B986" t="str">
            <v>0312</v>
          </cell>
          <cell r="C986" t="str">
            <v>06600</v>
          </cell>
          <cell r="D986" t="str">
            <v>0FIBER</v>
          </cell>
          <cell r="E986" t="str">
            <v>312000</v>
          </cell>
          <cell r="F986" t="str">
            <v>0813</v>
          </cell>
          <cell r="G986" t="str">
            <v>51450</v>
          </cell>
          <cell r="H986" t="str">
            <v>A</v>
          </cell>
          <cell r="I986" t="str">
            <v>00000041</v>
          </cell>
          <cell r="J986">
            <v>63</v>
          </cell>
          <cell r="K986">
            <v>312</v>
          </cell>
          <cell r="L986">
            <v>6628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 t="str">
            <v>0813</v>
          </cell>
          <cell r="R986" t="str">
            <v>51450</v>
          </cell>
          <cell r="S986" t="str">
            <v>200212</v>
          </cell>
          <cell r="T986" t="str">
            <v>SA01</v>
          </cell>
          <cell r="U986">
            <v>13325</v>
          </cell>
          <cell r="W986">
            <v>0</v>
          </cell>
          <cell r="Y986">
            <v>0</v>
          </cell>
          <cell r="Z986">
            <v>1</v>
          </cell>
          <cell r="AA986" t="str">
            <v>BCH</v>
          </cell>
          <cell r="AB986" t="str">
            <v>450002354</v>
          </cell>
          <cell r="AC986" t="str">
            <v>PO#</v>
          </cell>
          <cell r="AD986" t="str">
            <v>4500054250</v>
          </cell>
          <cell r="AE986" t="str">
            <v>S/R</v>
          </cell>
          <cell r="AF986" t="str">
            <v>337</v>
          </cell>
          <cell r="AI986" t="str">
            <v>PYN</v>
          </cell>
          <cell r="AJ986" t="str">
            <v>K NEX INC</v>
          </cell>
          <cell r="AK986" t="str">
            <v>VND</v>
          </cell>
          <cell r="AL986" t="str">
            <v>593648022</v>
          </cell>
          <cell r="AM986" t="str">
            <v>FAC</v>
          </cell>
          <cell r="AN986" t="str">
            <v>000</v>
          </cell>
          <cell r="AQ986" t="str">
            <v>NVD</v>
          </cell>
          <cell r="AR986" t="str">
            <v>2002-12-</v>
          </cell>
          <cell r="AU986" t="str">
            <v>INVOICE# 1115       K NEX INC           5000003656</v>
          </cell>
          <cell r="AV986" t="str">
            <v>WF-BATCH</v>
          </cell>
          <cell r="AW986" t="str">
            <v>000</v>
          </cell>
          <cell r="AX986" t="str">
            <v>00</v>
          </cell>
          <cell r="AY986" t="str">
            <v>0</v>
          </cell>
          <cell r="AZ986" t="str">
            <v>FPL Fibernet</v>
          </cell>
        </row>
        <row r="987">
          <cell r="A987" t="str">
            <v>107100</v>
          </cell>
          <cell r="B987" t="str">
            <v>0385</v>
          </cell>
          <cell r="C987" t="str">
            <v>06600</v>
          </cell>
          <cell r="D987" t="str">
            <v>0FIBER</v>
          </cell>
          <cell r="E987" t="str">
            <v>385000</v>
          </cell>
          <cell r="F987" t="str">
            <v>0803</v>
          </cell>
          <cell r="G987" t="str">
            <v>36000</v>
          </cell>
          <cell r="H987" t="str">
            <v>A</v>
          </cell>
          <cell r="I987" t="str">
            <v>00000041</v>
          </cell>
          <cell r="J987">
            <v>60</v>
          </cell>
          <cell r="K987">
            <v>385</v>
          </cell>
          <cell r="L987">
            <v>6628</v>
          </cell>
          <cell r="M987">
            <v>107</v>
          </cell>
          <cell r="N987">
            <v>10</v>
          </cell>
          <cell r="O987">
            <v>0</v>
          </cell>
          <cell r="P987">
            <v>107.1</v>
          </cell>
          <cell r="Q987" t="str">
            <v>0803</v>
          </cell>
          <cell r="R987" t="str">
            <v>36000</v>
          </cell>
          <cell r="S987" t="str">
            <v>200212</v>
          </cell>
          <cell r="T987" t="str">
            <v>PY42</v>
          </cell>
          <cell r="U987">
            <v>263.55</v>
          </cell>
          <cell r="V987" t="str">
            <v>LDB</v>
          </cell>
          <cell r="W987">
            <v>0</v>
          </cell>
          <cell r="X987" t="str">
            <v>SHR</v>
          </cell>
          <cell r="Y987">
            <v>6</v>
          </cell>
          <cell r="Z987">
            <v>6</v>
          </cell>
          <cell r="AA987" t="str">
            <v>PYP</v>
          </cell>
          <cell r="AB987" t="str">
            <v xml:space="preserve"> 0000025</v>
          </cell>
          <cell r="AC987" t="str">
            <v>PYL</v>
          </cell>
          <cell r="AD987" t="str">
            <v>003054</v>
          </cell>
          <cell r="AE987" t="str">
            <v>EMP</v>
          </cell>
          <cell r="AF987" t="str">
            <v>70702</v>
          </cell>
          <cell r="AG987" t="str">
            <v>JUL</v>
          </cell>
          <cell r="AH987" t="str">
            <v xml:space="preserve"> 000.00</v>
          </cell>
          <cell r="AI987" t="str">
            <v>BCH</v>
          </cell>
          <cell r="AJ987" t="str">
            <v>500</v>
          </cell>
          <cell r="AK987" t="str">
            <v>CLS</v>
          </cell>
          <cell r="AL987" t="str">
            <v>R513</v>
          </cell>
          <cell r="AM987" t="str">
            <v>DTA</v>
          </cell>
          <cell r="AN987" t="str">
            <v xml:space="preserve"> 00000000000.00</v>
          </cell>
          <cell r="AO987" t="str">
            <v>DTH</v>
          </cell>
          <cell r="AP987" t="str">
            <v xml:space="preserve"> 00000000000.00</v>
          </cell>
          <cell r="AV987" t="str">
            <v>000000000</v>
          </cell>
          <cell r="AW987" t="str">
            <v>000</v>
          </cell>
          <cell r="AX987" t="str">
            <v>00</v>
          </cell>
          <cell r="AY987" t="str">
            <v>0</v>
          </cell>
          <cell r="AZ987" t="str">
            <v>FPL Fibernet</v>
          </cell>
        </row>
        <row r="988">
          <cell r="A988" t="str">
            <v>107100</v>
          </cell>
          <cell r="B988" t="str">
            <v>0306</v>
          </cell>
          <cell r="C988" t="str">
            <v>06600</v>
          </cell>
          <cell r="D988" t="str">
            <v>0FIBER</v>
          </cell>
          <cell r="E988" t="str">
            <v>306000</v>
          </cell>
          <cell r="F988" t="str">
            <v>0790</v>
          </cell>
          <cell r="G988" t="str">
            <v>65000</v>
          </cell>
          <cell r="H988" t="str">
            <v>A</v>
          </cell>
          <cell r="I988" t="str">
            <v>00000041</v>
          </cell>
          <cell r="J988">
            <v>63</v>
          </cell>
          <cell r="K988">
            <v>306</v>
          </cell>
          <cell r="L988">
            <v>6629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 t="str">
            <v>0790</v>
          </cell>
          <cell r="R988" t="str">
            <v>65000</v>
          </cell>
          <cell r="S988" t="str">
            <v>200212</v>
          </cell>
          <cell r="T988" t="str">
            <v>CA01</v>
          </cell>
          <cell r="U988">
            <v>-2075.54</v>
          </cell>
          <cell r="V988" t="str">
            <v>LDB</v>
          </cell>
          <cell r="W988">
            <v>0</v>
          </cell>
          <cell r="Y988">
            <v>0</v>
          </cell>
          <cell r="Z988">
            <v>0</v>
          </cell>
          <cell r="AA988" t="str">
            <v>BCH</v>
          </cell>
          <cell r="AB988" t="str">
            <v>0023</v>
          </cell>
          <cell r="AC988" t="str">
            <v>WKS</v>
          </cell>
          <cell r="AE988" t="str">
            <v>JV#</v>
          </cell>
          <cell r="AF988" t="str">
            <v>1232</v>
          </cell>
          <cell r="AG988" t="str">
            <v>FRN</v>
          </cell>
          <cell r="AH988" t="str">
            <v>6629</v>
          </cell>
          <cell r="AI988" t="str">
            <v>RP#</v>
          </cell>
          <cell r="AJ988" t="str">
            <v>000</v>
          </cell>
          <cell r="AK988" t="str">
            <v>CTL</v>
          </cell>
          <cell r="AM988" t="str">
            <v>RF#</v>
          </cell>
          <cell r="AU988" t="str">
            <v>TO PLACE IN SERVICE</v>
          </cell>
          <cell r="AZ988" t="str">
            <v>FPL Fibernet</v>
          </cell>
        </row>
        <row r="989">
          <cell r="A989" t="str">
            <v>107100</v>
          </cell>
          <cell r="B989" t="str">
            <v>0306</v>
          </cell>
          <cell r="C989" t="str">
            <v>06600</v>
          </cell>
          <cell r="D989" t="str">
            <v>0FIBER</v>
          </cell>
          <cell r="E989" t="str">
            <v>306000</v>
          </cell>
          <cell r="F989" t="str">
            <v>0662</v>
          </cell>
          <cell r="G989" t="str">
            <v>65000</v>
          </cell>
          <cell r="H989" t="str">
            <v>A</v>
          </cell>
          <cell r="I989" t="str">
            <v>00000041</v>
          </cell>
          <cell r="J989">
            <v>63</v>
          </cell>
          <cell r="K989">
            <v>306</v>
          </cell>
          <cell r="L989">
            <v>6630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 t="str">
            <v>0662</v>
          </cell>
          <cell r="R989" t="str">
            <v>65000</v>
          </cell>
          <cell r="S989" t="str">
            <v>200212</v>
          </cell>
          <cell r="T989" t="str">
            <v>CA01</v>
          </cell>
          <cell r="U989">
            <v>4375.05</v>
          </cell>
          <cell r="V989" t="str">
            <v>LDB</v>
          </cell>
          <cell r="W989">
            <v>0</v>
          </cell>
          <cell r="Y989">
            <v>0</v>
          </cell>
          <cell r="Z989">
            <v>0</v>
          </cell>
          <cell r="AA989" t="str">
            <v>BCH</v>
          </cell>
          <cell r="AB989" t="str">
            <v>0029</v>
          </cell>
          <cell r="AC989" t="str">
            <v>WKS</v>
          </cell>
          <cell r="AE989" t="str">
            <v>JV#</v>
          </cell>
          <cell r="AF989" t="str">
            <v>1232</v>
          </cell>
          <cell r="AG989" t="str">
            <v>FRN</v>
          </cell>
          <cell r="AH989" t="str">
            <v>6630</v>
          </cell>
          <cell r="AI989" t="str">
            <v>RP#</v>
          </cell>
          <cell r="AJ989" t="str">
            <v>000</v>
          </cell>
          <cell r="AK989" t="str">
            <v>CTL</v>
          </cell>
          <cell r="AM989" t="str">
            <v>RF#</v>
          </cell>
          <cell r="AU989" t="str">
            <v>ACCR WD COMM UNPAID INV</v>
          </cell>
          <cell r="AZ989" t="str">
            <v>FPL Fibernet</v>
          </cell>
        </row>
        <row r="990">
          <cell r="A990" t="str">
            <v>107100</v>
          </cell>
          <cell r="B990" t="str">
            <v>0306</v>
          </cell>
          <cell r="C990" t="str">
            <v>06600</v>
          </cell>
          <cell r="D990" t="str">
            <v>0FIBER</v>
          </cell>
          <cell r="E990" t="str">
            <v>306000</v>
          </cell>
          <cell r="F990" t="str">
            <v>0662</v>
          </cell>
          <cell r="G990" t="str">
            <v>65000</v>
          </cell>
          <cell r="H990" t="str">
            <v>A</v>
          </cell>
          <cell r="I990" t="str">
            <v>00000041</v>
          </cell>
          <cell r="J990">
            <v>63</v>
          </cell>
          <cell r="K990">
            <v>306</v>
          </cell>
          <cell r="L990">
            <v>6630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 t="str">
            <v>0662</v>
          </cell>
          <cell r="R990" t="str">
            <v>65000</v>
          </cell>
          <cell r="S990" t="str">
            <v>200212</v>
          </cell>
          <cell r="T990" t="str">
            <v>CA01</v>
          </cell>
          <cell r="U990">
            <v>4375.05</v>
          </cell>
          <cell r="V990" t="str">
            <v>LDB</v>
          </cell>
          <cell r="W990">
            <v>0</v>
          </cell>
          <cell r="Y990">
            <v>0</v>
          </cell>
          <cell r="Z990">
            <v>0</v>
          </cell>
          <cell r="AA990" t="str">
            <v>BCH</v>
          </cell>
          <cell r="AB990" t="str">
            <v>0033</v>
          </cell>
          <cell r="AC990" t="str">
            <v>WKS</v>
          </cell>
          <cell r="AE990" t="str">
            <v>JV#</v>
          </cell>
          <cell r="AF990" t="str">
            <v>1232</v>
          </cell>
          <cell r="AG990" t="str">
            <v>FRN</v>
          </cell>
          <cell r="AH990" t="str">
            <v>6630</v>
          </cell>
          <cell r="AI990" t="str">
            <v>RP#</v>
          </cell>
          <cell r="AJ990" t="str">
            <v>000</v>
          </cell>
          <cell r="AK990" t="str">
            <v>CTL</v>
          </cell>
          <cell r="AM990" t="str">
            <v>RF#</v>
          </cell>
          <cell r="AU990" t="str">
            <v>ACCR WD COMM UNPAID INV</v>
          </cell>
          <cell r="AZ990" t="str">
            <v>FPL Fibernet</v>
          </cell>
        </row>
        <row r="991">
          <cell r="A991" t="str">
            <v>107100</v>
          </cell>
          <cell r="B991" t="str">
            <v>0306</v>
          </cell>
          <cell r="C991" t="str">
            <v>06600</v>
          </cell>
          <cell r="D991" t="str">
            <v>0FIBER</v>
          </cell>
          <cell r="E991" t="str">
            <v>306000</v>
          </cell>
          <cell r="F991" t="str">
            <v>0662</v>
          </cell>
          <cell r="G991" t="str">
            <v>65000</v>
          </cell>
          <cell r="H991" t="str">
            <v>A</v>
          </cell>
          <cell r="I991" t="str">
            <v>00000041</v>
          </cell>
          <cell r="J991">
            <v>63</v>
          </cell>
          <cell r="K991">
            <v>306</v>
          </cell>
          <cell r="L991">
            <v>6630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 t="str">
            <v>0662</v>
          </cell>
          <cell r="R991" t="str">
            <v>65000</v>
          </cell>
          <cell r="S991" t="str">
            <v>200212</v>
          </cell>
          <cell r="T991" t="str">
            <v>CA01</v>
          </cell>
          <cell r="U991">
            <v>-4375.05</v>
          </cell>
          <cell r="V991" t="str">
            <v>LDB</v>
          </cell>
          <cell r="W991">
            <v>0</v>
          </cell>
          <cell r="Y991">
            <v>0</v>
          </cell>
          <cell r="Z991">
            <v>0</v>
          </cell>
          <cell r="AA991" t="str">
            <v>BCH</v>
          </cell>
          <cell r="AB991" t="str">
            <v>0034</v>
          </cell>
          <cell r="AC991" t="str">
            <v>WKS</v>
          </cell>
          <cell r="AE991" t="str">
            <v>JV#</v>
          </cell>
          <cell r="AF991" t="str">
            <v>1232</v>
          </cell>
          <cell r="AG991" t="str">
            <v>FRN</v>
          </cell>
          <cell r="AH991" t="str">
            <v>6630</v>
          </cell>
          <cell r="AI991" t="str">
            <v>RP#</v>
          </cell>
          <cell r="AJ991" t="str">
            <v>000</v>
          </cell>
          <cell r="AK991" t="str">
            <v>CTL</v>
          </cell>
          <cell r="AM991" t="str">
            <v>RF#</v>
          </cell>
          <cell r="AU991" t="str">
            <v>ACCR WD COMM UNPAID INV</v>
          </cell>
          <cell r="AZ991" t="str">
            <v>FPL Fibernet</v>
          </cell>
        </row>
        <row r="992">
          <cell r="A992" t="str">
            <v>107100</v>
          </cell>
          <cell r="B992" t="str">
            <v>0314</v>
          </cell>
          <cell r="C992" t="str">
            <v>06600</v>
          </cell>
          <cell r="D992" t="str">
            <v>0FIBER</v>
          </cell>
          <cell r="E992" t="str">
            <v>314000</v>
          </cell>
          <cell r="F992" t="str">
            <v>0662</v>
          </cell>
          <cell r="G992" t="str">
            <v>51450</v>
          </cell>
          <cell r="H992" t="str">
            <v>A</v>
          </cell>
          <cell r="I992" t="str">
            <v>00000041</v>
          </cell>
          <cell r="J992">
            <v>60</v>
          </cell>
          <cell r="K992">
            <v>314</v>
          </cell>
          <cell r="L992">
            <v>6630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 t="str">
            <v>0662</v>
          </cell>
          <cell r="R992" t="str">
            <v>51450</v>
          </cell>
          <cell r="S992" t="str">
            <v>200212</v>
          </cell>
          <cell r="T992" t="str">
            <v>SA01</v>
          </cell>
          <cell r="U992">
            <v>6063.1</v>
          </cell>
          <cell r="W992">
            <v>0</v>
          </cell>
          <cell r="Y992">
            <v>0</v>
          </cell>
          <cell r="Z992">
            <v>1</v>
          </cell>
          <cell r="AA992" t="str">
            <v>BCH</v>
          </cell>
          <cell r="AB992" t="str">
            <v>450002339</v>
          </cell>
          <cell r="AC992" t="str">
            <v>PO#</v>
          </cell>
          <cell r="AD992" t="str">
            <v>4500094253</v>
          </cell>
          <cell r="AE992" t="str">
            <v>S/R</v>
          </cell>
          <cell r="AF992" t="str">
            <v>337</v>
          </cell>
          <cell r="AI992" t="str">
            <v>PYN</v>
          </cell>
          <cell r="AJ992" t="str">
            <v>YOUNGS COMMUNICATIONS CO</v>
          </cell>
          <cell r="AK992" t="str">
            <v>VND</v>
          </cell>
          <cell r="AL992" t="str">
            <v>591398816</v>
          </cell>
          <cell r="AM992" t="str">
            <v>FAC</v>
          </cell>
          <cell r="AN992" t="str">
            <v>000</v>
          </cell>
          <cell r="AQ992" t="str">
            <v>NVD</v>
          </cell>
          <cell r="AR992" t="str">
            <v>2002-12-</v>
          </cell>
          <cell r="AU992" t="str">
            <v>INVOICE# 7151       YOUNGS COMMUNICATION5000003496</v>
          </cell>
          <cell r="AV992" t="str">
            <v>WF-BATCH</v>
          </cell>
          <cell r="AW992" t="str">
            <v>000</v>
          </cell>
          <cell r="AX992" t="str">
            <v>00</v>
          </cell>
          <cell r="AY992" t="str">
            <v>0</v>
          </cell>
          <cell r="AZ992" t="str">
            <v>FPL Fibernet</v>
          </cell>
        </row>
        <row r="993">
          <cell r="A993" t="str">
            <v>107100</v>
          </cell>
          <cell r="B993" t="str">
            <v>0314</v>
          </cell>
          <cell r="C993" t="str">
            <v>06600</v>
          </cell>
          <cell r="D993" t="str">
            <v>0FIBER</v>
          </cell>
          <cell r="E993" t="str">
            <v>314000</v>
          </cell>
          <cell r="F993" t="str">
            <v>0790</v>
          </cell>
          <cell r="G993" t="str">
            <v>65000</v>
          </cell>
          <cell r="H993" t="str">
            <v>A</v>
          </cell>
          <cell r="I993" t="str">
            <v>00000041</v>
          </cell>
          <cell r="J993">
            <v>63</v>
          </cell>
          <cell r="K993">
            <v>314</v>
          </cell>
          <cell r="L993">
            <v>6630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 t="str">
            <v>0790</v>
          </cell>
          <cell r="R993" t="str">
            <v>65000</v>
          </cell>
          <cell r="S993" t="str">
            <v>200212</v>
          </cell>
          <cell r="T993" t="str">
            <v>CA01</v>
          </cell>
          <cell r="U993">
            <v>4000</v>
          </cell>
          <cell r="V993" t="str">
            <v>LDB</v>
          </cell>
          <cell r="W993">
            <v>0</v>
          </cell>
          <cell r="Y993">
            <v>0</v>
          </cell>
          <cell r="Z993">
            <v>0</v>
          </cell>
          <cell r="AA993" t="str">
            <v>BCH</v>
          </cell>
          <cell r="AB993" t="str">
            <v>0014</v>
          </cell>
          <cell r="AC993" t="str">
            <v>WKS</v>
          </cell>
          <cell r="AE993" t="str">
            <v>JV#</v>
          </cell>
          <cell r="AF993" t="str">
            <v>1232</v>
          </cell>
          <cell r="AG993" t="str">
            <v>FRN</v>
          </cell>
          <cell r="AH993" t="str">
            <v>6630</v>
          </cell>
          <cell r="AI993" t="str">
            <v>RP#</v>
          </cell>
          <cell r="AJ993" t="str">
            <v>000</v>
          </cell>
          <cell r="AK993" t="str">
            <v>CTL</v>
          </cell>
          <cell r="AM993" t="str">
            <v>RF#</v>
          </cell>
          <cell r="AU993" t="str">
            <v>ACCRUAL OF DEC 02 CAPITAL</v>
          </cell>
          <cell r="AZ993" t="str">
            <v>FPL Fibernet</v>
          </cell>
        </row>
        <row r="994">
          <cell r="A994" t="str">
            <v>107100</v>
          </cell>
          <cell r="B994" t="str">
            <v>0314</v>
          </cell>
          <cell r="C994" t="str">
            <v>06600</v>
          </cell>
          <cell r="D994" t="str">
            <v>0FIBER</v>
          </cell>
          <cell r="E994" t="str">
            <v>314000</v>
          </cell>
          <cell r="F994" t="str">
            <v>0790</v>
          </cell>
          <cell r="G994" t="str">
            <v>65000</v>
          </cell>
          <cell r="H994" t="str">
            <v>A</v>
          </cell>
          <cell r="I994" t="str">
            <v>00000041</v>
          </cell>
          <cell r="J994">
            <v>63</v>
          </cell>
          <cell r="K994">
            <v>314</v>
          </cell>
          <cell r="L994">
            <v>6630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 t="str">
            <v>0790</v>
          </cell>
          <cell r="R994" t="str">
            <v>65000</v>
          </cell>
          <cell r="S994" t="str">
            <v>200212</v>
          </cell>
          <cell r="T994" t="str">
            <v>CA01</v>
          </cell>
          <cell r="U994">
            <v>13746</v>
          </cell>
          <cell r="V994" t="str">
            <v>LDB</v>
          </cell>
          <cell r="W994">
            <v>0</v>
          </cell>
          <cell r="Y994">
            <v>0</v>
          </cell>
          <cell r="Z994">
            <v>0</v>
          </cell>
          <cell r="AA994" t="str">
            <v>BCH</v>
          </cell>
          <cell r="AB994" t="str">
            <v>0044</v>
          </cell>
          <cell r="AC994" t="str">
            <v>WKS</v>
          </cell>
          <cell r="AE994" t="str">
            <v>JV#</v>
          </cell>
          <cell r="AF994" t="str">
            <v>1232</v>
          </cell>
          <cell r="AG994" t="str">
            <v>FRN</v>
          </cell>
          <cell r="AH994" t="str">
            <v>6630</v>
          </cell>
          <cell r="AI994" t="str">
            <v>RP#</v>
          </cell>
          <cell r="AJ994" t="str">
            <v>000</v>
          </cell>
          <cell r="AK994" t="str">
            <v>CTL</v>
          </cell>
          <cell r="AM994" t="str">
            <v>RF#</v>
          </cell>
          <cell r="AU994" t="str">
            <v>ACCRUAL OF DEC 02 CAPITAL</v>
          </cell>
          <cell r="AZ994" t="str">
            <v>FPL Fibernet</v>
          </cell>
        </row>
        <row r="995">
          <cell r="A995" t="str">
            <v>107100</v>
          </cell>
          <cell r="B995" t="str">
            <v>0314</v>
          </cell>
          <cell r="C995" t="str">
            <v>06600</v>
          </cell>
          <cell r="D995" t="str">
            <v>0FIBER</v>
          </cell>
          <cell r="E995" t="str">
            <v>314000</v>
          </cell>
          <cell r="F995" t="str">
            <v>0790</v>
          </cell>
          <cell r="G995" t="str">
            <v>65000</v>
          </cell>
          <cell r="H995" t="str">
            <v>A</v>
          </cell>
          <cell r="I995" t="str">
            <v>00000041</v>
          </cell>
          <cell r="J995">
            <v>63</v>
          </cell>
          <cell r="K995">
            <v>314</v>
          </cell>
          <cell r="L995">
            <v>6630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 t="str">
            <v>0790</v>
          </cell>
          <cell r="R995" t="str">
            <v>65000</v>
          </cell>
          <cell r="S995" t="str">
            <v>200212</v>
          </cell>
          <cell r="T995" t="str">
            <v>CA01</v>
          </cell>
          <cell r="U995">
            <v>-4000</v>
          </cell>
          <cell r="V995" t="str">
            <v>LDB</v>
          </cell>
          <cell r="W995">
            <v>0</v>
          </cell>
          <cell r="Y995">
            <v>0</v>
          </cell>
          <cell r="Z995">
            <v>0</v>
          </cell>
          <cell r="AA995" t="str">
            <v>BCH</v>
          </cell>
          <cell r="AB995" t="str">
            <v>0049</v>
          </cell>
          <cell r="AC995" t="str">
            <v>WKS</v>
          </cell>
          <cell r="AE995" t="str">
            <v>JV#</v>
          </cell>
          <cell r="AF995" t="str">
            <v>1232</v>
          </cell>
          <cell r="AG995" t="str">
            <v>FRN</v>
          </cell>
          <cell r="AH995" t="str">
            <v>6630</v>
          </cell>
          <cell r="AI995" t="str">
            <v>RP#</v>
          </cell>
          <cell r="AJ995" t="str">
            <v>000</v>
          </cell>
          <cell r="AK995" t="str">
            <v>CTL</v>
          </cell>
          <cell r="AM995" t="str">
            <v>RF#</v>
          </cell>
          <cell r="AU995" t="str">
            <v>ACCR REVERSAL OF DEC 02</v>
          </cell>
          <cell r="AZ995" t="str">
            <v>FPL Fibernet</v>
          </cell>
        </row>
        <row r="996">
          <cell r="A996" t="str">
            <v>107100</v>
          </cell>
          <cell r="B996" t="str">
            <v>0385</v>
          </cell>
          <cell r="C996" t="str">
            <v>06600</v>
          </cell>
          <cell r="D996" t="str">
            <v>0FIBER</v>
          </cell>
          <cell r="E996" t="str">
            <v>385000</v>
          </cell>
          <cell r="F996" t="str">
            <v>0803</v>
          </cell>
          <cell r="G996" t="str">
            <v>36000</v>
          </cell>
          <cell r="H996" t="str">
            <v>A</v>
          </cell>
          <cell r="I996" t="str">
            <v>00000041</v>
          </cell>
          <cell r="J996">
            <v>60</v>
          </cell>
          <cell r="K996">
            <v>385</v>
          </cell>
          <cell r="L996">
            <v>6630</v>
          </cell>
          <cell r="M996">
            <v>0</v>
          </cell>
          <cell r="N996">
            <v>31</v>
          </cell>
          <cell r="O996">
            <v>3</v>
          </cell>
          <cell r="P996">
            <v>0.313</v>
          </cell>
          <cell r="Q996" t="str">
            <v>0803</v>
          </cell>
          <cell r="R996" t="str">
            <v>36000</v>
          </cell>
          <cell r="S996" t="str">
            <v>200212</v>
          </cell>
          <cell r="T996" t="str">
            <v>PY42</v>
          </cell>
          <cell r="U996">
            <v>286.39999999999998</v>
          </cell>
          <cell r="V996" t="str">
            <v>LDB</v>
          </cell>
          <cell r="W996">
            <v>0</v>
          </cell>
          <cell r="X996" t="str">
            <v>SHR</v>
          </cell>
          <cell r="Y996">
            <v>8</v>
          </cell>
          <cell r="Z996">
            <v>8</v>
          </cell>
          <cell r="AA996" t="str">
            <v>PYP</v>
          </cell>
          <cell r="AB996" t="str">
            <v xml:space="preserve"> 0000025</v>
          </cell>
          <cell r="AC996" t="str">
            <v>PYL</v>
          </cell>
          <cell r="AD996" t="str">
            <v>004382</v>
          </cell>
          <cell r="AE996" t="str">
            <v>EMP</v>
          </cell>
          <cell r="AF996" t="str">
            <v>46869</v>
          </cell>
          <cell r="AG996" t="str">
            <v>JUL</v>
          </cell>
          <cell r="AH996" t="str">
            <v xml:space="preserve"> 000.00</v>
          </cell>
          <cell r="AI996" t="str">
            <v>BCH</v>
          </cell>
          <cell r="AJ996" t="str">
            <v>500</v>
          </cell>
          <cell r="AK996" t="str">
            <v>CLS</v>
          </cell>
          <cell r="AL996" t="str">
            <v>R431</v>
          </cell>
          <cell r="AM996" t="str">
            <v>DTA</v>
          </cell>
          <cell r="AN996" t="str">
            <v xml:space="preserve"> 00000000000.00</v>
          </cell>
          <cell r="AO996" t="str">
            <v>DTH</v>
          </cell>
          <cell r="AP996" t="str">
            <v xml:space="preserve"> 00000000000.00</v>
          </cell>
          <cell r="AV996" t="str">
            <v>000000000</v>
          </cell>
          <cell r="AW996" t="str">
            <v>000</v>
          </cell>
          <cell r="AX996" t="str">
            <v>00</v>
          </cell>
          <cell r="AY996" t="str">
            <v>0</v>
          </cell>
          <cell r="AZ996" t="str">
            <v>FPL Fibernet</v>
          </cell>
        </row>
        <row r="997">
          <cell r="A997" t="str">
            <v>107100</v>
          </cell>
          <cell r="B997" t="str">
            <v>0314</v>
          </cell>
          <cell r="C997" t="str">
            <v>06600</v>
          </cell>
          <cell r="D997" t="str">
            <v>0FIBER</v>
          </cell>
          <cell r="E997" t="str">
            <v>314000</v>
          </cell>
          <cell r="F997" t="str">
            <v>0625</v>
          </cell>
          <cell r="G997" t="str">
            <v>52450</v>
          </cell>
          <cell r="H997" t="str">
            <v>A</v>
          </cell>
          <cell r="I997" t="str">
            <v>00000041</v>
          </cell>
          <cell r="J997">
            <v>63</v>
          </cell>
          <cell r="K997">
            <v>314</v>
          </cell>
          <cell r="L997">
            <v>6631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 t="str">
            <v>0625</v>
          </cell>
          <cell r="R997" t="str">
            <v>52450</v>
          </cell>
          <cell r="S997" t="str">
            <v>200212</v>
          </cell>
          <cell r="T997" t="str">
            <v>SA01</v>
          </cell>
          <cell r="U997">
            <v>14.5</v>
          </cell>
          <cell r="W997">
            <v>0</v>
          </cell>
          <cell r="Y997">
            <v>0</v>
          </cell>
          <cell r="Z997">
            <v>0</v>
          </cell>
          <cell r="AA997" t="str">
            <v>BCH</v>
          </cell>
          <cell r="AB997" t="str">
            <v>450002350</v>
          </cell>
          <cell r="AC997" t="str">
            <v>PO#</v>
          </cell>
          <cell r="AE997" t="str">
            <v>S/R</v>
          </cell>
          <cell r="AI997" t="str">
            <v>PYN</v>
          </cell>
          <cell r="AJ997" t="str">
            <v>SCHELL L D</v>
          </cell>
          <cell r="AK997" t="str">
            <v>VND</v>
          </cell>
          <cell r="AL997" t="str">
            <v>049448139</v>
          </cell>
          <cell r="AM997" t="str">
            <v>FAC</v>
          </cell>
          <cell r="AN997" t="str">
            <v>000</v>
          </cell>
          <cell r="AQ997" t="str">
            <v>NVD</v>
          </cell>
          <cell r="AR997" t="str">
            <v>2002-12-</v>
          </cell>
          <cell r="AU997" t="str">
            <v>L SCHELL MISC       SCHELL L D          1900003324</v>
          </cell>
          <cell r="AV997" t="str">
            <v>WF-BATCH</v>
          </cell>
          <cell r="AW997" t="str">
            <v>000</v>
          </cell>
          <cell r="AX997" t="str">
            <v>00</v>
          </cell>
          <cell r="AY997" t="str">
            <v>0</v>
          </cell>
          <cell r="AZ997" t="str">
            <v>FPL Fibernet</v>
          </cell>
        </row>
        <row r="998">
          <cell r="A998" t="str">
            <v>107100</v>
          </cell>
          <cell r="B998" t="str">
            <v>0314</v>
          </cell>
          <cell r="C998" t="str">
            <v>06600</v>
          </cell>
          <cell r="D998" t="str">
            <v>0FIBER</v>
          </cell>
          <cell r="E998" t="str">
            <v>314000</v>
          </cell>
          <cell r="F998" t="str">
            <v>0662</v>
          </cell>
          <cell r="G998" t="str">
            <v>51450</v>
          </cell>
          <cell r="H998" t="str">
            <v>A</v>
          </cell>
          <cell r="I998" t="str">
            <v>00000041</v>
          </cell>
          <cell r="J998">
            <v>63</v>
          </cell>
          <cell r="K998">
            <v>314</v>
          </cell>
          <cell r="L998">
            <v>6631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 t="str">
            <v>0662</v>
          </cell>
          <cell r="R998" t="str">
            <v>51450</v>
          </cell>
          <cell r="S998" t="str">
            <v>200212</v>
          </cell>
          <cell r="T998" t="str">
            <v>SA01</v>
          </cell>
          <cell r="U998">
            <v>875.05</v>
          </cell>
          <cell r="W998">
            <v>0</v>
          </cell>
          <cell r="Y998">
            <v>0</v>
          </cell>
          <cell r="Z998">
            <v>1</v>
          </cell>
          <cell r="AA998" t="str">
            <v>BCH</v>
          </cell>
          <cell r="AB998" t="str">
            <v>450002350</v>
          </cell>
          <cell r="AC998" t="str">
            <v>PO#</v>
          </cell>
          <cell r="AD998" t="str">
            <v>4500030221</v>
          </cell>
          <cell r="AE998" t="str">
            <v>S/R</v>
          </cell>
          <cell r="AF998" t="str">
            <v>NET</v>
          </cell>
          <cell r="AI998" t="str">
            <v>PYN</v>
          </cell>
          <cell r="AJ998" t="str">
            <v>W D COMMUNICATIONS INC</v>
          </cell>
          <cell r="AK998" t="str">
            <v>VND</v>
          </cell>
          <cell r="AL998" t="str">
            <v>591953252</v>
          </cell>
          <cell r="AM998" t="str">
            <v>FAC</v>
          </cell>
          <cell r="AN998" t="str">
            <v>000</v>
          </cell>
          <cell r="AQ998" t="str">
            <v>NVD</v>
          </cell>
          <cell r="AR998" t="str">
            <v>2002-12-</v>
          </cell>
          <cell r="AU998" t="str">
            <v>INVOICE# 26653      W D COMMUNICATIONS I5000003534</v>
          </cell>
          <cell r="AV998" t="str">
            <v>WF-BATCH</v>
          </cell>
          <cell r="AW998" t="str">
            <v>000</v>
          </cell>
          <cell r="AX998" t="str">
            <v>00</v>
          </cell>
          <cell r="AY998" t="str">
            <v>0</v>
          </cell>
          <cell r="AZ998" t="str">
            <v>FPL Fibernet</v>
          </cell>
        </row>
        <row r="999">
          <cell r="A999" t="str">
            <v>107100</v>
          </cell>
          <cell r="B999" t="str">
            <v>0314</v>
          </cell>
          <cell r="C999" t="str">
            <v>06600</v>
          </cell>
          <cell r="D999" t="str">
            <v>0FIBER</v>
          </cell>
          <cell r="E999" t="str">
            <v>314000</v>
          </cell>
          <cell r="F999" t="str">
            <v>0662</v>
          </cell>
          <cell r="G999" t="str">
            <v>51450</v>
          </cell>
          <cell r="H999" t="str">
            <v>A</v>
          </cell>
          <cell r="I999" t="str">
            <v>00000041</v>
          </cell>
          <cell r="J999">
            <v>63</v>
          </cell>
          <cell r="K999">
            <v>314</v>
          </cell>
          <cell r="L999">
            <v>6631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 t="str">
            <v>0662</v>
          </cell>
          <cell r="R999" t="str">
            <v>51450</v>
          </cell>
          <cell r="S999" t="str">
            <v>200212</v>
          </cell>
          <cell r="T999" t="str">
            <v>SA01</v>
          </cell>
          <cell r="U999">
            <v>2227.4</v>
          </cell>
          <cell r="W999">
            <v>0</v>
          </cell>
          <cell r="Y999">
            <v>0</v>
          </cell>
          <cell r="Z999">
            <v>1</v>
          </cell>
          <cell r="AA999" t="str">
            <v>BCH</v>
          </cell>
          <cell r="AB999" t="str">
            <v>450002350</v>
          </cell>
          <cell r="AC999" t="str">
            <v>PO#</v>
          </cell>
          <cell r="AD999" t="str">
            <v>4500030221</v>
          </cell>
          <cell r="AE999" t="str">
            <v>S/R</v>
          </cell>
          <cell r="AF999" t="str">
            <v>NET</v>
          </cell>
          <cell r="AI999" t="str">
            <v>PYN</v>
          </cell>
          <cell r="AJ999" t="str">
            <v>W D COMMUNICATIONS INC</v>
          </cell>
          <cell r="AK999" t="str">
            <v>VND</v>
          </cell>
          <cell r="AL999" t="str">
            <v>591953252</v>
          </cell>
          <cell r="AM999" t="str">
            <v>FAC</v>
          </cell>
          <cell r="AN999" t="str">
            <v>000</v>
          </cell>
          <cell r="AQ999" t="str">
            <v>NVD</v>
          </cell>
          <cell r="AR999" t="str">
            <v>2002-12-</v>
          </cell>
          <cell r="AU999" t="str">
            <v>INVOICE# 26606      W D COMMUNICATIONS I5000003537</v>
          </cell>
          <cell r="AV999" t="str">
            <v>WF-BATCH</v>
          </cell>
          <cell r="AW999" t="str">
            <v>000</v>
          </cell>
          <cell r="AX999" t="str">
            <v>00</v>
          </cell>
          <cell r="AY999" t="str">
            <v>0</v>
          </cell>
          <cell r="AZ999" t="str">
            <v>FPL Fibernet</v>
          </cell>
        </row>
        <row r="1000">
          <cell r="A1000" t="str">
            <v>107100</v>
          </cell>
          <cell r="B1000" t="str">
            <v>0314</v>
          </cell>
          <cell r="C1000" t="str">
            <v>06600</v>
          </cell>
          <cell r="D1000" t="str">
            <v>0FIBER</v>
          </cell>
          <cell r="E1000" t="str">
            <v>314000</v>
          </cell>
          <cell r="F1000" t="str">
            <v>0790</v>
          </cell>
          <cell r="G1000" t="str">
            <v>65000</v>
          </cell>
          <cell r="H1000" t="str">
            <v>A</v>
          </cell>
          <cell r="I1000" t="str">
            <v>00000041</v>
          </cell>
          <cell r="J1000">
            <v>63</v>
          </cell>
          <cell r="K1000">
            <v>314</v>
          </cell>
          <cell r="L1000">
            <v>6631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 t="str">
            <v>0790</v>
          </cell>
          <cell r="R1000" t="str">
            <v>65000</v>
          </cell>
          <cell r="S1000" t="str">
            <v>200212</v>
          </cell>
          <cell r="T1000" t="str">
            <v>CA01</v>
          </cell>
          <cell r="U1000">
            <v>-41499.25</v>
          </cell>
          <cell r="V1000" t="str">
            <v>LDB</v>
          </cell>
          <cell r="W1000">
            <v>0</v>
          </cell>
          <cell r="Y1000">
            <v>0</v>
          </cell>
          <cell r="Z1000">
            <v>0</v>
          </cell>
          <cell r="AA1000" t="str">
            <v>BCH</v>
          </cell>
          <cell r="AB1000" t="str">
            <v>0023</v>
          </cell>
          <cell r="AC1000" t="str">
            <v>WKS</v>
          </cell>
          <cell r="AE1000" t="str">
            <v>JV#</v>
          </cell>
          <cell r="AF1000" t="str">
            <v>1232</v>
          </cell>
          <cell r="AG1000" t="str">
            <v>FRN</v>
          </cell>
          <cell r="AH1000" t="str">
            <v>6631</v>
          </cell>
          <cell r="AI1000" t="str">
            <v>RP#</v>
          </cell>
          <cell r="AJ1000" t="str">
            <v>000</v>
          </cell>
          <cell r="AK1000" t="str">
            <v>CTL</v>
          </cell>
          <cell r="AM1000" t="str">
            <v>RF#</v>
          </cell>
          <cell r="AU1000" t="str">
            <v>TO PLACE IN SERVICE</v>
          </cell>
          <cell r="AZ1000" t="str">
            <v>FPL Fibernet</v>
          </cell>
        </row>
        <row r="1001">
          <cell r="A1001" t="str">
            <v>107100</v>
          </cell>
          <cell r="B1001" t="str">
            <v>0314</v>
          </cell>
          <cell r="C1001" t="str">
            <v>06600</v>
          </cell>
          <cell r="D1001" t="str">
            <v>0FIBER</v>
          </cell>
          <cell r="E1001" t="str">
            <v>314000</v>
          </cell>
          <cell r="F1001" t="str">
            <v>0662</v>
          </cell>
          <cell r="G1001" t="str">
            <v>51450</v>
          </cell>
          <cell r="H1001" t="str">
            <v>A</v>
          </cell>
          <cell r="I1001" t="str">
            <v>00000041</v>
          </cell>
          <cell r="J1001">
            <v>63</v>
          </cell>
          <cell r="K1001">
            <v>314</v>
          </cell>
          <cell r="L1001">
            <v>6632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 t="str">
            <v>0662</v>
          </cell>
          <cell r="R1001" t="str">
            <v>51450</v>
          </cell>
          <cell r="S1001" t="str">
            <v>200212</v>
          </cell>
          <cell r="T1001" t="str">
            <v>SA01</v>
          </cell>
          <cell r="U1001">
            <v>278.43</v>
          </cell>
          <cell r="W1001">
            <v>0</v>
          </cell>
          <cell r="Y1001">
            <v>0</v>
          </cell>
          <cell r="Z1001">
            <v>1</v>
          </cell>
          <cell r="AA1001" t="str">
            <v>BCH</v>
          </cell>
          <cell r="AB1001" t="str">
            <v>450002361</v>
          </cell>
          <cell r="AC1001" t="str">
            <v>PO#</v>
          </cell>
          <cell r="AD1001" t="str">
            <v>4500030221</v>
          </cell>
          <cell r="AE1001" t="str">
            <v>S/R</v>
          </cell>
          <cell r="AF1001" t="str">
            <v>NET</v>
          </cell>
          <cell r="AI1001" t="str">
            <v>PYN</v>
          </cell>
          <cell r="AJ1001" t="str">
            <v>W D COMMUNICATIONS INC</v>
          </cell>
          <cell r="AK1001" t="str">
            <v>VND</v>
          </cell>
          <cell r="AL1001" t="str">
            <v>591953252</v>
          </cell>
          <cell r="AM1001" t="str">
            <v>FAC</v>
          </cell>
          <cell r="AN1001" t="str">
            <v>000</v>
          </cell>
          <cell r="AQ1001" t="str">
            <v>NVD</v>
          </cell>
          <cell r="AR1001" t="str">
            <v>2002-12-</v>
          </cell>
          <cell r="AU1001" t="str">
            <v>INVOICE# 26837      W D COMMUNICATIONS I5000003715</v>
          </cell>
          <cell r="AV1001" t="str">
            <v>WF-BATCH</v>
          </cell>
          <cell r="AW1001" t="str">
            <v>000</v>
          </cell>
          <cell r="AX1001" t="str">
            <v>00</v>
          </cell>
          <cell r="AY1001" t="str">
            <v>0</v>
          </cell>
          <cell r="AZ1001" t="str">
            <v>FPL Fibernet</v>
          </cell>
        </row>
        <row r="1002">
          <cell r="A1002" t="str">
            <v>107100</v>
          </cell>
          <cell r="B1002" t="str">
            <v>0314</v>
          </cell>
          <cell r="C1002" t="str">
            <v>06600</v>
          </cell>
          <cell r="D1002" t="str">
            <v>0FIBER</v>
          </cell>
          <cell r="E1002" t="str">
            <v>314000</v>
          </cell>
          <cell r="F1002" t="str">
            <v>0662</v>
          </cell>
          <cell r="G1002" t="str">
            <v>51450</v>
          </cell>
          <cell r="H1002" t="str">
            <v>A</v>
          </cell>
          <cell r="I1002" t="str">
            <v>00000041</v>
          </cell>
          <cell r="J1002">
            <v>63</v>
          </cell>
          <cell r="K1002">
            <v>314</v>
          </cell>
          <cell r="L1002">
            <v>6632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 t="str">
            <v>0662</v>
          </cell>
          <cell r="R1002" t="str">
            <v>51450</v>
          </cell>
          <cell r="S1002" t="str">
            <v>200212</v>
          </cell>
          <cell r="T1002" t="str">
            <v>SA01</v>
          </cell>
          <cell r="U1002">
            <v>397.75</v>
          </cell>
          <cell r="W1002">
            <v>0</v>
          </cell>
          <cell r="Y1002">
            <v>0</v>
          </cell>
          <cell r="Z1002">
            <v>1</v>
          </cell>
          <cell r="AA1002" t="str">
            <v>BCH</v>
          </cell>
          <cell r="AB1002" t="str">
            <v>450002361</v>
          </cell>
          <cell r="AC1002" t="str">
            <v>PO#</v>
          </cell>
          <cell r="AD1002" t="str">
            <v>4500030221</v>
          </cell>
          <cell r="AE1002" t="str">
            <v>S/R</v>
          </cell>
          <cell r="AF1002" t="str">
            <v>NET</v>
          </cell>
          <cell r="AI1002" t="str">
            <v>PYN</v>
          </cell>
          <cell r="AJ1002" t="str">
            <v>W D COMMUNICATIONS INC</v>
          </cell>
          <cell r="AK1002" t="str">
            <v>VND</v>
          </cell>
          <cell r="AL1002" t="str">
            <v>591953252</v>
          </cell>
          <cell r="AM1002" t="str">
            <v>FAC</v>
          </cell>
          <cell r="AN1002" t="str">
            <v>000</v>
          </cell>
          <cell r="AQ1002" t="str">
            <v>NVD</v>
          </cell>
          <cell r="AR1002" t="str">
            <v>2002-12-</v>
          </cell>
          <cell r="AU1002" t="str">
            <v>INVOICE# 26789      W D COMMUNICATIONS I5000003714</v>
          </cell>
          <cell r="AV1002" t="str">
            <v>WF-BATCH</v>
          </cell>
          <cell r="AW1002" t="str">
            <v>000</v>
          </cell>
          <cell r="AX1002" t="str">
            <v>00</v>
          </cell>
          <cell r="AY1002" t="str">
            <v>0</v>
          </cell>
          <cell r="AZ1002" t="str">
            <v>FPL Fibernet</v>
          </cell>
        </row>
        <row r="1003">
          <cell r="A1003" t="str">
            <v>107100</v>
          </cell>
          <cell r="B1003" t="str">
            <v>0314</v>
          </cell>
          <cell r="C1003" t="str">
            <v>06600</v>
          </cell>
          <cell r="D1003" t="str">
            <v>0FIBER</v>
          </cell>
          <cell r="E1003" t="str">
            <v>314000</v>
          </cell>
          <cell r="F1003" t="str">
            <v>0662</v>
          </cell>
          <cell r="G1003" t="str">
            <v>51450</v>
          </cell>
          <cell r="H1003" t="str">
            <v>A</v>
          </cell>
          <cell r="I1003" t="str">
            <v>00000041</v>
          </cell>
          <cell r="J1003">
            <v>63</v>
          </cell>
          <cell r="K1003">
            <v>314</v>
          </cell>
          <cell r="L1003">
            <v>6632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 t="str">
            <v>0662</v>
          </cell>
          <cell r="R1003" t="str">
            <v>51450</v>
          </cell>
          <cell r="S1003" t="str">
            <v>200212</v>
          </cell>
          <cell r="T1003" t="str">
            <v>SA01</v>
          </cell>
          <cell r="U1003">
            <v>530</v>
          </cell>
          <cell r="W1003">
            <v>0</v>
          </cell>
          <cell r="Y1003">
            <v>0</v>
          </cell>
          <cell r="Z1003">
            <v>1</v>
          </cell>
          <cell r="AA1003" t="str">
            <v>BCH</v>
          </cell>
          <cell r="AB1003" t="str">
            <v>450002339</v>
          </cell>
          <cell r="AC1003" t="str">
            <v>PO#</v>
          </cell>
          <cell r="AD1003" t="str">
            <v>4500094253</v>
          </cell>
          <cell r="AE1003" t="str">
            <v>S/R</v>
          </cell>
          <cell r="AF1003" t="str">
            <v>337</v>
          </cell>
          <cell r="AI1003" t="str">
            <v>PYN</v>
          </cell>
          <cell r="AJ1003" t="str">
            <v>YOUNGS COMMUNICATIONS CO</v>
          </cell>
          <cell r="AK1003" t="str">
            <v>VND</v>
          </cell>
          <cell r="AL1003" t="str">
            <v>591398816</v>
          </cell>
          <cell r="AM1003" t="str">
            <v>FAC</v>
          </cell>
          <cell r="AN1003" t="str">
            <v>000</v>
          </cell>
          <cell r="AQ1003" t="str">
            <v>NVD</v>
          </cell>
          <cell r="AR1003" t="str">
            <v>2002-12-</v>
          </cell>
          <cell r="AU1003" t="str">
            <v>INVOICE# 72105      YOUNGS COMMUNICATION5000003502</v>
          </cell>
          <cell r="AV1003" t="str">
            <v>WF-BATCH</v>
          </cell>
          <cell r="AW1003" t="str">
            <v>000</v>
          </cell>
          <cell r="AX1003" t="str">
            <v>00</v>
          </cell>
          <cell r="AY1003" t="str">
            <v>0</v>
          </cell>
          <cell r="AZ1003" t="str">
            <v>FPL Fibernet</v>
          </cell>
        </row>
        <row r="1004">
          <cell r="A1004" t="str">
            <v>107100</v>
          </cell>
          <cell r="B1004" t="str">
            <v>0314</v>
          </cell>
          <cell r="C1004" t="str">
            <v>06600</v>
          </cell>
          <cell r="D1004" t="str">
            <v>0FIBER</v>
          </cell>
          <cell r="E1004" t="str">
            <v>314000</v>
          </cell>
          <cell r="F1004" t="str">
            <v>0662</v>
          </cell>
          <cell r="G1004" t="str">
            <v>51450</v>
          </cell>
          <cell r="H1004" t="str">
            <v>A</v>
          </cell>
          <cell r="I1004" t="str">
            <v>00000041</v>
          </cell>
          <cell r="J1004">
            <v>63</v>
          </cell>
          <cell r="K1004">
            <v>314</v>
          </cell>
          <cell r="L1004">
            <v>6632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 t="str">
            <v>0662</v>
          </cell>
          <cell r="R1004" t="str">
            <v>51450</v>
          </cell>
          <cell r="S1004" t="str">
            <v>200212</v>
          </cell>
          <cell r="T1004" t="str">
            <v>SA01</v>
          </cell>
          <cell r="U1004">
            <v>1113.7</v>
          </cell>
          <cell r="W1004">
            <v>0</v>
          </cell>
          <cell r="Y1004">
            <v>0</v>
          </cell>
          <cell r="Z1004">
            <v>1</v>
          </cell>
          <cell r="AA1004" t="str">
            <v>BCH</v>
          </cell>
          <cell r="AB1004" t="str">
            <v>450002361</v>
          </cell>
          <cell r="AC1004" t="str">
            <v>PO#</v>
          </cell>
          <cell r="AD1004" t="str">
            <v>4500030221</v>
          </cell>
          <cell r="AE1004" t="str">
            <v>S/R</v>
          </cell>
          <cell r="AF1004" t="str">
            <v>NET</v>
          </cell>
          <cell r="AI1004" t="str">
            <v>PYN</v>
          </cell>
          <cell r="AJ1004" t="str">
            <v>W D COMMUNICATIONS INC</v>
          </cell>
          <cell r="AK1004" t="str">
            <v>VND</v>
          </cell>
          <cell r="AL1004" t="str">
            <v>591953252</v>
          </cell>
          <cell r="AM1004" t="str">
            <v>FAC</v>
          </cell>
          <cell r="AN1004" t="str">
            <v>000</v>
          </cell>
          <cell r="AQ1004" t="str">
            <v>NVD</v>
          </cell>
          <cell r="AR1004" t="str">
            <v>2002-12-</v>
          </cell>
          <cell r="AU1004" t="str">
            <v>INVOICE# 26810      W D COMMUNICATIONS I5000003705</v>
          </cell>
          <cell r="AV1004" t="str">
            <v>WF-BATCH</v>
          </cell>
          <cell r="AW1004" t="str">
            <v>000</v>
          </cell>
          <cell r="AX1004" t="str">
            <v>00</v>
          </cell>
          <cell r="AY1004" t="str">
            <v>0</v>
          </cell>
          <cell r="AZ1004" t="str">
            <v>FPL Fibernet</v>
          </cell>
        </row>
        <row r="1005">
          <cell r="A1005" t="str">
            <v>107100</v>
          </cell>
          <cell r="B1005" t="str">
            <v>0314</v>
          </cell>
          <cell r="C1005" t="str">
            <v>06600</v>
          </cell>
          <cell r="D1005" t="str">
            <v>0FIBER</v>
          </cell>
          <cell r="E1005" t="str">
            <v>314000</v>
          </cell>
          <cell r="F1005" t="str">
            <v>0662</v>
          </cell>
          <cell r="G1005" t="str">
            <v>51450</v>
          </cell>
          <cell r="H1005" t="str">
            <v>A</v>
          </cell>
          <cell r="I1005" t="str">
            <v>00000041</v>
          </cell>
          <cell r="J1005">
            <v>63</v>
          </cell>
          <cell r="K1005">
            <v>314</v>
          </cell>
          <cell r="L1005">
            <v>6632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 t="str">
            <v>0662</v>
          </cell>
          <cell r="R1005" t="str">
            <v>51450</v>
          </cell>
          <cell r="S1005" t="str">
            <v>200212</v>
          </cell>
          <cell r="T1005" t="str">
            <v>SA01</v>
          </cell>
          <cell r="U1005">
            <v>1193.25</v>
          </cell>
          <cell r="W1005">
            <v>0</v>
          </cell>
          <cell r="Y1005">
            <v>0</v>
          </cell>
          <cell r="Z1005">
            <v>1</v>
          </cell>
          <cell r="AA1005" t="str">
            <v>BCH</v>
          </cell>
          <cell r="AB1005" t="str">
            <v>450002350</v>
          </cell>
          <cell r="AC1005" t="str">
            <v>PO#</v>
          </cell>
          <cell r="AD1005" t="str">
            <v>4500030221</v>
          </cell>
          <cell r="AE1005" t="str">
            <v>S/R</v>
          </cell>
          <cell r="AF1005" t="str">
            <v>NET</v>
          </cell>
          <cell r="AI1005" t="str">
            <v>PYN</v>
          </cell>
          <cell r="AJ1005" t="str">
            <v>W D COMMUNICATIONS INC</v>
          </cell>
          <cell r="AK1005" t="str">
            <v>VND</v>
          </cell>
          <cell r="AL1005" t="str">
            <v>591953252</v>
          </cell>
          <cell r="AM1005" t="str">
            <v>FAC</v>
          </cell>
          <cell r="AN1005" t="str">
            <v>000</v>
          </cell>
          <cell r="AQ1005" t="str">
            <v>NVD</v>
          </cell>
          <cell r="AR1005" t="str">
            <v>2002-12-</v>
          </cell>
          <cell r="AU1005" t="str">
            <v>INVOICE# 26749      W D COMMUNICATIONS I5000003546</v>
          </cell>
          <cell r="AV1005" t="str">
            <v>WF-BATCH</v>
          </cell>
          <cell r="AW1005" t="str">
            <v>000</v>
          </cell>
          <cell r="AX1005" t="str">
            <v>00</v>
          </cell>
          <cell r="AY1005" t="str">
            <v>0</v>
          </cell>
          <cell r="AZ1005" t="str">
            <v>FPL Fibernet</v>
          </cell>
        </row>
        <row r="1006">
          <cell r="A1006" t="str">
            <v>107100</v>
          </cell>
          <cell r="B1006" t="str">
            <v>0314</v>
          </cell>
          <cell r="C1006" t="str">
            <v>06600</v>
          </cell>
          <cell r="D1006" t="str">
            <v>0FIBER</v>
          </cell>
          <cell r="E1006" t="str">
            <v>314000</v>
          </cell>
          <cell r="F1006" t="str">
            <v>0662</v>
          </cell>
          <cell r="G1006" t="str">
            <v>51450</v>
          </cell>
          <cell r="H1006" t="str">
            <v>A</v>
          </cell>
          <cell r="I1006" t="str">
            <v>00000041</v>
          </cell>
          <cell r="J1006">
            <v>63</v>
          </cell>
          <cell r="K1006">
            <v>314</v>
          </cell>
          <cell r="L1006">
            <v>6632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 t="str">
            <v>0662</v>
          </cell>
          <cell r="R1006" t="str">
            <v>51450</v>
          </cell>
          <cell r="S1006" t="str">
            <v>200212</v>
          </cell>
          <cell r="T1006" t="str">
            <v>SA01</v>
          </cell>
          <cell r="U1006">
            <v>1392.13</v>
          </cell>
          <cell r="W1006">
            <v>0</v>
          </cell>
          <cell r="Y1006">
            <v>0</v>
          </cell>
          <cell r="Z1006">
            <v>1</v>
          </cell>
          <cell r="AA1006" t="str">
            <v>BCH</v>
          </cell>
          <cell r="AB1006" t="str">
            <v>450002350</v>
          </cell>
          <cell r="AC1006" t="str">
            <v>PO#</v>
          </cell>
          <cell r="AD1006" t="str">
            <v>4500030221</v>
          </cell>
          <cell r="AE1006" t="str">
            <v>S/R</v>
          </cell>
          <cell r="AF1006" t="str">
            <v>NET</v>
          </cell>
          <cell r="AI1006" t="str">
            <v>PYN</v>
          </cell>
          <cell r="AJ1006" t="str">
            <v>W D COMMUNICATIONS INC</v>
          </cell>
          <cell r="AK1006" t="str">
            <v>VND</v>
          </cell>
          <cell r="AL1006" t="str">
            <v>591953252</v>
          </cell>
          <cell r="AM1006" t="str">
            <v>FAC</v>
          </cell>
          <cell r="AN1006" t="str">
            <v>000</v>
          </cell>
          <cell r="AQ1006" t="str">
            <v>NVD</v>
          </cell>
          <cell r="AR1006" t="str">
            <v>2002-12-</v>
          </cell>
          <cell r="AU1006" t="str">
            <v>INVOICE# 26652      W D COMMUNICATIONS I5000003585</v>
          </cell>
          <cell r="AV1006" t="str">
            <v>WF-BATCH</v>
          </cell>
          <cell r="AW1006" t="str">
            <v>000</v>
          </cell>
          <cell r="AX1006" t="str">
            <v>00</v>
          </cell>
          <cell r="AY1006" t="str">
            <v>0</v>
          </cell>
          <cell r="AZ1006" t="str">
            <v>FPL Fibernet</v>
          </cell>
        </row>
        <row r="1007">
          <cell r="A1007" t="str">
            <v>107100</v>
          </cell>
          <cell r="B1007" t="str">
            <v>0314</v>
          </cell>
          <cell r="C1007" t="str">
            <v>06600</v>
          </cell>
          <cell r="D1007" t="str">
            <v>0FIBER</v>
          </cell>
          <cell r="E1007" t="str">
            <v>314000</v>
          </cell>
          <cell r="F1007" t="str">
            <v>0662</v>
          </cell>
          <cell r="G1007" t="str">
            <v>51450</v>
          </cell>
          <cell r="H1007" t="str">
            <v>A</v>
          </cell>
          <cell r="I1007" t="str">
            <v>00000041</v>
          </cell>
          <cell r="J1007">
            <v>63</v>
          </cell>
          <cell r="K1007">
            <v>314</v>
          </cell>
          <cell r="L1007">
            <v>6632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 t="str">
            <v>0662</v>
          </cell>
          <cell r="R1007" t="str">
            <v>51450</v>
          </cell>
          <cell r="S1007" t="str">
            <v>200212</v>
          </cell>
          <cell r="T1007" t="str">
            <v>SA01</v>
          </cell>
          <cell r="U1007">
            <v>1988.75</v>
          </cell>
          <cell r="W1007">
            <v>0</v>
          </cell>
          <cell r="Y1007">
            <v>0</v>
          </cell>
          <cell r="Z1007">
            <v>1</v>
          </cell>
          <cell r="AA1007" t="str">
            <v>BCH</v>
          </cell>
          <cell r="AB1007" t="str">
            <v>450002350</v>
          </cell>
          <cell r="AC1007" t="str">
            <v>PO#</v>
          </cell>
          <cell r="AD1007" t="str">
            <v>4500030221</v>
          </cell>
          <cell r="AE1007" t="str">
            <v>S/R</v>
          </cell>
          <cell r="AF1007" t="str">
            <v>NET</v>
          </cell>
          <cell r="AI1007" t="str">
            <v>PYN</v>
          </cell>
          <cell r="AJ1007" t="str">
            <v>W D COMMUNICATIONS INC</v>
          </cell>
          <cell r="AK1007" t="str">
            <v>VND</v>
          </cell>
          <cell r="AL1007" t="str">
            <v>591953252</v>
          </cell>
          <cell r="AM1007" t="str">
            <v>FAC</v>
          </cell>
          <cell r="AN1007" t="str">
            <v>000</v>
          </cell>
          <cell r="AQ1007" t="str">
            <v>NVD</v>
          </cell>
          <cell r="AR1007" t="str">
            <v>2002-12-</v>
          </cell>
          <cell r="AU1007" t="str">
            <v>INVOICE# 26555      W D COMMUNICATIONS I5000003544</v>
          </cell>
          <cell r="AV1007" t="str">
            <v>WF-BATCH</v>
          </cell>
          <cell r="AW1007" t="str">
            <v>000</v>
          </cell>
          <cell r="AX1007" t="str">
            <v>00</v>
          </cell>
          <cell r="AY1007" t="str">
            <v>0</v>
          </cell>
          <cell r="AZ1007" t="str">
            <v>FPL Fibernet</v>
          </cell>
        </row>
        <row r="1008">
          <cell r="A1008" t="str">
            <v>107100</v>
          </cell>
          <cell r="B1008" t="str">
            <v>0314</v>
          </cell>
          <cell r="C1008" t="str">
            <v>06600</v>
          </cell>
          <cell r="D1008" t="str">
            <v>0FIBER</v>
          </cell>
          <cell r="E1008" t="str">
            <v>314000</v>
          </cell>
          <cell r="F1008" t="str">
            <v>0662</v>
          </cell>
          <cell r="G1008" t="str">
            <v>51450</v>
          </cell>
          <cell r="H1008" t="str">
            <v>A</v>
          </cell>
          <cell r="I1008" t="str">
            <v>00000041</v>
          </cell>
          <cell r="J1008">
            <v>63</v>
          </cell>
          <cell r="K1008">
            <v>314</v>
          </cell>
          <cell r="L1008">
            <v>6632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 t="str">
            <v>0662</v>
          </cell>
          <cell r="R1008" t="str">
            <v>51450</v>
          </cell>
          <cell r="S1008" t="str">
            <v>200212</v>
          </cell>
          <cell r="T1008" t="str">
            <v>SA01</v>
          </cell>
          <cell r="U1008">
            <v>1988.75</v>
          </cell>
          <cell r="W1008">
            <v>0</v>
          </cell>
          <cell r="Y1008">
            <v>0</v>
          </cell>
          <cell r="Z1008">
            <v>1</v>
          </cell>
          <cell r="AA1008" t="str">
            <v>BCH</v>
          </cell>
          <cell r="AB1008" t="str">
            <v>450002350</v>
          </cell>
          <cell r="AC1008" t="str">
            <v>PO#</v>
          </cell>
          <cell r="AD1008" t="str">
            <v>4500030221</v>
          </cell>
          <cell r="AE1008" t="str">
            <v>S/R</v>
          </cell>
          <cell r="AF1008" t="str">
            <v>NET</v>
          </cell>
          <cell r="AI1008" t="str">
            <v>PYN</v>
          </cell>
          <cell r="AJ1008" t="str">
            <v>W D COMMUNICATIONS INC</v>
          </cell>
          <cell r="AK1008" t="str">
            <v>VND</v>
          </cell>
          <cell r="AL1008" t="str">
            <v>591953252</v>
          </cell>
          <cell r="AM1008" t="str">
            <v>FAC</v>
          </cell>
          <cell r="AN1008" t="str">
            <v>000</v>
          </cell>
          <cell r="AQ1008" t="str">
            <v>NVD</v>
          </cell>
          <cell r="AR1008" t="str">
            <v>2002-12-</v>
          </cell>
          <cell r="AU1008" t="str">
            <v>INVOICE# 26575      W D COMMUNICATIONS I5000003540</v>
          </cell>
          <cell r="AV1008" t="str">
            <v>WF-BATCH</v>
          </cell>
          <cell r="AW1008" t="str">
            <v>000</v>
          </cell>
          <cell r="AX1008" t="str">
            <v>00</v>
          </cell>
          <cell r="AY1008" t="str">
            <v>0</v>
          </cell>
          <cell r="AZ1008" t="str">
            <v>FPL Fibernet</v>
          </cell>
        </row>
        <row r="1009">
          <cell r="A1009" t="str">
            <v>107100</v>
          </cell>
          <cell r="B1009" t="str">
            <v>0314</v>
          </cell>
          <cell r="C1009" t="str">
            <v>06600</v>
          </cell>
          <cell r="D1009" t="str">
            <v>0FIBER</v>
          </cell>
          <cell r="E1009" t="str">
            <v>314000</v>
          </cell>
          <cell r="F1009" t="str">
            <v>0662</v>
          </cell>
          <cell r="G1009" t="str">
            <v>51450</v>
          </cell>
          <cell r="H1009" t="str">
            <v>A</v>
          </cell>
          <cell r="I1009" t="str">
            <v>00000041</v>
          </cell>
          <cell r="J1009">
            <v>63</v>
          </cell>
          <cell r="K1009">
            <v>314</v>
          </cell>
          <cell r="L1009">
            <v>6632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 t="str">
            <v>0662</v>
          </cell>
          <cell r="R1009" t="str">
            <v>51450</v>
          </cell>
          <cell r="S1009" t="str">
            <v>200212</v>
          </cell>
          <cell r="T1009" t="str">
            <v>SA01</v>
          </cell>
          <cell r="U1009">
            <v>1988.75</v>
          </cell>
          <cell r="W1009">
            <v>0</v>
          </cell>
          <cell r="Y1009">
            <v>0</v>
          </cell>
          <cell r="Z1009">
            <v>1</v>
          </cell>
          <cell r="AA1009" t="str">
            <v>BCH</v>
          </cell>
          <cell r="AB1009" t="str">
            <v>450002350</v>
          </cell>
          <cell r="AC1009" t="str">
            <v>PO#</v>
          </cell>
          <cell r="AD1009" t="str">
            <v>4500030221</v>
          </cell>
          <cell r="AE1009" t="str">
            <v>S/R</v>
          </cell>
          <cell r="AF1009" t="str">
            <v>NET</v>
          </cell>
          <cell r="AI1009" t="str">
            <v>PYN</v>
          </cell>
          <cell r="AJ1009" t="str">
            <v>W D COMMUNICATIONS INC</v>
          </cell>
          <cell r="AK1009" t="str">
            <v>VND</v>
          </cell>
          <cell r="AL1009" t="str">
            <v>591953252</v>
          </cell>
          <cell r="AM1009" t="str">
            <v>FAC</v>
          </cell>
          <cell r="AN1009" t="str">
            <v>000</v>
          </cell>
          <cell r="AQ1009" t="str">
            <v>NVD</v>
          </cell>
          <cell r="AR1009" t="str">
            <v>2002-12-</v>
          </cell>
          <cell r="AU1009" t="str">
            <v>INVOICE# 26605      W D COMMUNICATIONS I5000003545</v>
          </cell>
          <cell r="AV1009" t="str">
            <v>WF-BATCH</v>
          </cell>
          <cell r="AW1009" t="str">
            <v>000</v>
          </cell>
          <cell r="AX1009" t="str">
            <v>00</v>
          </cell>
          <cell r="AY1009" t="str">
            <v>0</v>
          </cell>
          <cell r="AZ1009" t="str">
            <v>FPL Fibernet</v>
          </cell>
        </row>
        <row r="1010">
          <cell r="A1010" t="str">
            <v>107100</v>
          </cell>
          <cell r="B1010" t="str">
            <v>0314</v>
          </cell>
          <cell r="C1010" t="str">
            <v>06600</v>
          </cell>
          <cell r="D1010" t="str">
            <v>0FIBER</v>
          </cell>
          <cell r="E1010" t="str">
            <v>314000</v>
          </cell>
          <cell r="F1010" t="str">
            <v>0662</v>
          </cell>
          <cell r="G1010" t="str">
            <v>65000</v>
          </cell>
          <cell r="H1010" t="str">
            <v>A</v>
          </cell>
          <cell r="I1010" t="str">
            <v>00000041</v>
          </cell>
          <cell r="J1010">
            <v>63</v>
          </cell>
          <cell r="K1010">
            <v>314</v>
          </cell>
          <cell r="L1010">
            <v>6632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 t="str">
            <v>0662</v>
          </cell>
          <cell r="R1010" t="str">
            <v>65000</v>
          </cell>
          <cell r="S1010" t="str">
            <v>200212</v>
          </cell>
          <cell r="T1010" t="str">
            <v>CA01</v>
          </cell>
          <cell r="U1010">
            <v>4932.1000000000004</v>
          </cell>
          <cell r="V1010" t="str">
            <v>LDB</v>
          </cell>
          <cell r="W1010">
            <v>0</v>
          </cell>
          <cell r="Y1010">
            <v>0</v>
          </cell>
          <cell r="Z1010">
            <v>0</v>
          </cell>
          <cell r="AA1010" t="str">
            <v>BCH</v>
          </cell>
          <cell r="AB1010" t="str">
            <v>0029</v>
          </cell>
          <cell r="AC1010" t="str">
            <v>WKS</v>
          </cell>
          <cell r="AE1010" t="str">
            <v>JV#</v>
          </cell>
          <cell r="AF1010" t="str">
            <v>1232</v>
          </cell>
          <cell r="AG1010" t="str">
            <v>FRN</v>
          </cell>
          <cell r="AH1010" t="str">
            <v>6632</v>
          </cell>
          <cell r="AI1010" t="str">
            <v>RP#</v>
          </cell>
          <cell r="AJ1010" t="str">
            <v>000</v>
          </cell>
          <cell r="AK1010" t="str">
            <v>CTL</v>
          </cell>
          <cell r="AM1010" t="str">
            <v>RF#</v>
          </cell>
          <cell r="AU1010" t="str">
            <v>ACCR WD COMM UNPAID INV</v>
          </cell>
          <cell r="AZ1010" t="str">
            <v>FPL Fibernet</v>
          </cell>
        </row>
        <row r="1011">
          <cell r="A1011" t="str">
            <v>107100</v>
          </cell>
          <cell r="B1011" t="str">
            <v>0314</v>
          </cell>
          <cell r="C1011" t="str">
            <v>06600</v>
          </cell>
          <cell r="D1011" t="str">
            <v>0FIBER</v>
          </cell>
          <cell r="E1011" t="str">
            <v>314000</v>
          </cell>
          <cell r="F1011" t="str">
            <v>0662</v>
          </cell>
          <cell r="G1011" t="str">
            <v>65000</v>
          </cell>
          <cell r="H1011" t="str">
            <v>A</v>
          </cell>
          <cell r="I1011" t="str">
            <v>00000041</v>
          </cell>
          <cell r="J1011">
            <v>63</v>
          </cell>
          <cell r="K1011">
            <v>314</v>
          </cell>
          <cell r="L1011">
            <v>6632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 t="str">
            <v>0662</v>
          </cell>
          <cell r="R1011" t="str">
            <v>65000</v>
          </cell>
          <cell r="S1011" t="str">
            <v>200212</v>
          </cell>
          <cell r="T1011" t="str">
            <v>CA01</v>
          </cell>
          <cell r="U1011">
            <v>4932.1000000000004</v>
          </cell>
          <cell r="V1011" t="str">
            <v>LDB</v>
          </cell>
          <cell r="W1011">
            <v>0</v>
          </cell>
          <cell r="Y1011">
            <v>0</v>
          </cell>
          <cell r="Z1011">
            <v>0</v>
          </cell>
          <cell r="AA1011" t="str">
            <v>BCH</v>
          </cell>
          <cell r="AB1011" t="str">
            <v>0033</v>
          </cell>
          <cell r="AC1011" t="str">
            <v>WKS</v>
          </cell>
          <cell r="AE1011" t="str">
            <v>JV#</v>
          </cell>
          <cell r="AF1011" t="str">
            <v>1232</v>
          </cell>
          <cell r="AG1011" t="str">
            <v>FRN</v>
          </cell>
          <cell r="AH1011" t="str">
            <v>6632</v>
          </cell>
          <cell r="AI1011" t="str">
            <v>RP#</v>
          </cell>
          <cell r="AJ1011" t="str">
            <v>000</v>
          </cell>
          <cell r="AK1011" t="str">
            <v>CTL</v>
          </cell>
          <cell r="AM1011" t="str">
            <v>RF#</v>
          </cell>
          <cell r="AU1011" t="str">
            <v>ACCR WD COMM UNPAID INV</v>
          </cell>
          <cell r="AZ1011" t="str">
            <v>FPL Fibernet</v>
          </cell>
        </row>
        <row r="1012">
          <cell r="A1012" t="str">
            <v>107100</v>
          </cell>
          <cell r="B1012" t="str">
            <v>0314</v>
          </cell>
          <cell r="C1012" t="str">
            <v>06600</v>
          </cell>
          <cell r="D1012" t="str">
            <v>0FIBER</v>
          </cell>
          <cell r="E1012" t="str">
            <v>314000</v>
          </cell>
          <cell r="F1012" t="str">
            <v>0662</v>
          </cell>
          <cell r="G1012" t="str">
            <v>65000</v>
          </cell>
          <cell r="H1012" t="str">
            <v>A</v>
          </cell>
          <cell r="I1012" t="str">
            <v>00000041</v>
          </cell>
          <cell r="J1012">
            <v>63</v>
          </cell>
          <cell r="K1012">
            <v>314</v>
          </cell>
          <cell r="L1012">
            <v>6632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 t="str">
            <v>0662</v>
          </cell>
          <cell r="R1012" t="str">
            <v>65000</v>
          </cell>
          <cell r="S1012" t="str">
            <v>200212</v>
          </cell>
          <cell r="T1012" t="str">
            <v>CA01</v>
          </cell>
          <cell r="U1012">
            <v>-4932.1000000000004</v>
          </cell>
          <cell r="V1012" t="str">
            <v>LDB</v>
          </cell>
          <cell r="W1012">
            <v>0</v>
          </cell>
          <cell r="Y1012">
            <v>0</v>
          </cell>
          <cell r="Z1012">
            <v>0</v>
          </cell>
          <cell r="AA1012" t="str">
            <v>BCH</v>
          </cell>
          <cell r="AB1012" t="str">
            <v>0034</v>
          </cell>
          <cell r="AC1012" t="str">
            <v>WKS</v>
          </cell>
          <cell r="AE1012" t="str">
            <v>JV#</v>
          </cell>
          <cell r="AF1012" t="str">
            <v>1232</v>
          </cell>
          <cell r="AG1012" t="str">
            <v>FRN</v>
          </cell>
          <cell r="AH1012" t="str">
            <v>6632</v>
          </cell>
          <cell r="AI1012" t="str">
            <v>RP#</v>
          </cell>
          <cell r="AJ1012" t="str">
            <v>000</v>
          </cell>
          <cell r="AK1012" t="str">
            <v>CTL</v>
          </cell>
          <cell r="AM1012" t="str">
            <v>RF#</v>
          </cell>
          <cell r="AU1012" t="str">
            <v>ACCR WD COMM UNPAID INV</v>
          </cell>
          <cell r="AZ1012" t="str">
            <v>FPL Fibernet</v>
          </cell>
        </row>
        <row r="1013">
          <cell r="A1013" t="str">
            <v>107100</v>
          </cell>
          <cell r="B1013" t="str">
            <v>0314</v>
          </cell>
          <cell r="C1013" t="str">
            <v>06600</v>
          </cell>
          <cell r="D1013" t="str">
            <v>0FIBER</v>
          </cell>
          <cell r="E1013" t="str">
            <v>314000</v>
          </cell>
          <cell r="F1013" t="str">
            <v>0675</v>
          </cell>
          <cell r="G1013" t="str">
            <v>52450</v>
          </cell>
          <cell r="H1013" t="str">
            <v>A</v>
          </cell>
          <cell r="I1013" t="str">
            <v>00000041</v>
          </cell>
          <cell r="J1013">
            <v>63</v>
          </cell>
          <cell r="K1013">
            <v>314</v>
          </cell>
          <cell r="L1013">
            <v>6632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 t="str">
            <v>0675</v>
          </cell>
          <cell r="R1013" t="str">
            <v>52450</v>
          </cell>
          <cell r="S1013" t="str">
            <v>200212</v>
          </cell>
          <cell r="T1013" t="str">
            <v>SA01</v>
          </cell>
          <cell r="U1013">
            <v>10.72</v>
          </cell>
          <cell r="W1013">
            <v>0</v>
          </cell>
          <cell r="Y1013">
            <v>0</v>
          </cell>
          <cell r="Z1013">
            <v>0</v>
          </cell>
          <cell r="AA1013" t="str">
            <v>BCH</v>
          </cell>
          <cell r="AB1013" t="str">
            <v>450002351</v>
          </cell>
          <cell r="AC1013" t="str">
            <v>PO#</v>
          </cell>
          <cell r="AE1013" t="str">
            <v>S/R</v>
          </cell>
          <cell r="AI1013" t="str">
            <v>PYN</v>
          </cell>
          <cell r="AJ1013" t="str">
            <v>UNITED PARCEL SVC OF AMER</v>
          </cell>
          <cell r="AK1013" t="str">
            <v>VND</v>
          </cell>
          <cell r="AL1013" t="str">
            <v>362407381</v>
          </cell>
          <cell r="AM1013" t="str">
            <v>FAC</v>
          </cell>
          <cell r="AN1013" t="str">
            <v>000</v>
          </cell>
          <cell r="AQ1013" t="str">
            <v>NVD</v>
          </cell>
          <cell r="AR1013" t="str">
            <v>2002-11-</v>
          </cell>
          <cell r="AU1013" t="str">
            <v>0000R454V3442       UNITED PARCEL SVC OF1900003361</v>
          </cell>
          <cell r="AV1013" t="str">
            <v>WF-BATCH</v>
          </cell>
          <cell r="AW1013" t="str">
            <v>000</v>
          </cell>
          <cell r="AX1013" t="str">
            <v>00</v>
          </cell>
          <cell r="AY1013" t="str">
            <v>0</v>
          </cell>
          <cell r="AZ1013" t="str">
            <v>FPL Fibernet</v>
          </cell>
        </row>
        <row r="1014">
          <cell r="A1014" t="str">
            <v>107100</v>
          </cell>
          <cell r="B1014" t="str">
            <v>0314</v>
          </cell>
          <cell r="C1014" t="str">
            <v>06600</v>
          </cell>
          <cell r="D1014" t="str">
            <v>0FIBER</v>
          </cell>
          <cell r="E1014" t="str">
            <v>314000</v>
          </cell>
          <cell r="F1014" t="str">
            <v>0803</v>
          </cell>
          <cell r="G1014" t="str">
            <v>36000</v>
          </cell>
          <cell r="H1014" t="str">
            <v>A</v>
          </cell>
          <cell r="I1014" t="str">
            <v>00000041</v>
          </cell>
          <cell r="J1014">
            <v>60</v>
          </cell>
          <cell r="K1014">
            <v>314</v>
          </cell>
          <cell r="L1014">
            <v>6632</v>
          </cell>
          <cell r="M1014">
            <v>107</v>
          </cell>
          <cell r="N1014">
            <v>10</v>
          </cell>
          <cell r="O1014">
            <v>0</v>
          </cell>
          <cell r="P1014">
            <v>107.1</v>
          </cell>
          <cell r="Q1014" t="str">
            <v>0803</v>
          </cell>
          <cell r="R1014" t="str">
            <v>36000</v>
          </cell>
          <cell r="S1014" t="str">
            <v>200212</v>
          </cell>
          <cell r="T1014" t="str">
            <v>PY42</v>
          </cell>
          <cell r="U1014">
            <v>68.849999999999994</v>
          </cell>
          <cell r="V1014" t="str">
            <v>LDB</v>
          </cell>
          <cell r="W1014">
            <v>0</v>
          </cell>
          <cell r="X1014" t="str">
            <v>SHR</v>
          </cell>
          <cell r="Y1014">
            <v>2</v>
          </cell>
          <cell r="Z1014">
            <v>2</v>
          </cell>
          <cell r="AA1014" t="str">
            <v>PYP</v>
          </cell>
          <cell r="AB1014" t="str">
            <v xml:space="preserve"> 0000026</v>
          </cell>
          <cell r="AC1014" t="str">
            <v>PYL</v>
          </cell>
          <cell r="AD1014" t="str">
            <v>004368</v>
          </cell>
          <cell r="AE1014" t="str">
            <v>EMP</v>
          </cell>
          <cell r="AF1014" t="str">
            <v>13648</v>
          </cell>
          <cell r="AG1014" t="str">
            <v>JUL</v>
          </cell>
          <cell r="AH1014" t="str">
            <v xml:space="preserve"> 000.00</v>
          </cell>
          <cell r="AI1014" t="str">
            <v>BCH</v>
          </cell>
          <cell r="AJ1014" t="str">
            <v>500</v>
          </cell>
          <cell r="AK1014" t="str">
            <v>CLS</v>
          </cell>
          <cell r="AL1014" t="str">
            <v>R445</v>
          </cell>
          <cell r="AM1014" t="str">
            <v>DTA</v>
          </cell>
          <cell r="AN1014" t="str">
            <v xml:space="preserve"> 00000000000.00</v>
          </cell>
          <cell r="AO1014" t="str">
            <v>DTH</v>
          </cell>
          <cell r="AP1014" t="str">
            <v xml:space="preserve"> 00000000000.00</v>
          </cell>
          <cell r="AV1014" t="str">
            <v>000000000</v>
          </cell>
          <cell r="AW1014" t="str">
            <v>000</v>
          </cell>
          <cell r="AX1014" t="str">
            <v>00</v>
          </cell>
          <cell r="AY1014" t="str">
            <v>0</v>
          </cell>
          <cell r="AZ1014" t="str">
            <v>FPL Fibernet</v>
          </cell>
        </row>
        <row r="1015">
          <cell r="A1015" t="str">
            <v>107100</v>
          </cell>
          <cell r="B1015" t="str">
            <v>0385</v>
          </cell>
          <cell r="C1015" t="str">
            <v>06600</v>
          </cell>
          <cell r="D1015" t="str">
            <v>0FIBER</v>
          </cell>
          <cell r="E1015" t="str">
            <v>385000</v>
          </cell>
          <cell r="F1015" t="str">
            <v>0662</v>
          </cell>
          <cell r="G1015" t="str">
            <v>51450</v>
          </cell>
          <cell r="H1015" t="str">
            <v>A</v>
          </cell>
          <cell r="I1015" t="str">
            <v>00000041</v>
          </cell>
          <cell r="J1015">
            <v>63</v>
          </cell>
          <cell r="K1015">
            <v>385</v>
          </cell>
          <cell r="L1015">
            <v>6632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 t="str">
            <v>0662</v>
          </cell>
          <cell r="R1015" t="str">
            <v>51450</v>
          </cell>
          <cell r="S1015" t="str">
            <v>200212</v>
          </cell>
          <cell r="T1015" t="str">
            <v>SA01</v>
          </cell>
          <cell r="U1015">
            <v>12262.5</v>
          </cell>
          <cell r="W1015">
            <v>0</v>
          </cell>
          <cell r="Y1015">
            <v>0</v>
          </cell>
          <cell r="Z1015">
            <v>1</v>
          </cell>
          <cell r="AA1015" t="str">
            <v>BCH</v>
          </cell>
          <cell r="AB1015" t="str">
            <v>450002350</v>
          </cell>
          <cell r="AC1015" t="str">
            <v>PO#</v>
          </cell>
          <cell r="AD1015" t="str">
            <v>4500094253</v>
          </cell>
          <cell r="AE1015" t="str">
            <v>S/R</v>
          </cell>
          <cell r="AF1015" t="str">
            <v>337</v>
          </cell>
          <cell r="AI1015" t="str">
            <v>PYN</v>
          </cell>
          <cell r="AJ1015" t="str">
            <v>YOUNGS COMMUNICATIONS CO</v>
          </cell>
          <cell r="AK1015" t="str">
            <v>VND</v>
          </cell>
          <cell r="AL1015" t="str">
            <v>591398816</v>
          </cell>
          <cell r="AM1015" t="str">
            <v>FAC</v>
          </cell>
          <cell r="AN1015" t="str">
            <v>000</v>
          </cell>
          <cell r="AQ1015" t="str">
            <v>NVD</v>
          </cell>
          <cell r="AR1015" t="str">
            <v>2002-12-</v>
          </cell>
          <cell r="AU1015" t="str">
            <v>INVOICE# 7086       YOUNGS COMMUNICATION5000003579</v>
          </cell>
          <cell r="AV1015" t="str">
            <v>WF-BATCH</v>
          </cell>
          <cell r="AW1015" t="str">
            <v>000</v>
          </cell>
          <cell r="AX1015" t="str">
            <v>00</v>
          </cell>
          <cell r="AY1015" t="str">
            <v>0</v>
          </cell>
          <cell r="AZ1015" t="str">
            <v>FPL Fibernet</v>
          </cell>
        </row>
        <row r="1016">
          <cell r="A1016" t="str">
            <v>107100</v>
          </cell>
          <cell r="B1016" t="str">
            <v>0313</v>
          </cell>
          <cell r="C1016" t="str">
            <v>06600</v>
          </cell>
          <cell r="D1016" t="str">
            <v>0FIBER</v>
          </cell>
          <cell r="E1016" t="str">
            <v>313000</v>
          </cell>
          <cell r="F1016" t="str">
            <v>0662</v>
          </cell>
          <cell r="G1016" t="str">
            <v>51450</v>
          </cell>
          <cell r="H1016" t="str">
            <v>A</v>
          </cell>
          <cell r="I1016" t="str">
            <v>00000041</v>
          </cell>
          <cell r="J1016">
            <v>63</v>
          </cell>
          <cell r="K1016">
            <v>313</v>
          </cell>
          <cell r="L1016">
            <v>6633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 t="str">
            <v>0662</v>
          </cell>
          <cell r="R1016" t="str">
            <v>51450</v>
          </cell>
          <cell r="S1016" t="str">
            <v>200212</v>
          </cell>
          <cell r="T1016" t="str">
            <v>SA01</v>
          </cell>
          <cell r="U1016">
            <v>477.3</v>
          </cell>
          <cell r="W1016">
            <v>0</v>
          </cell>
          <cell r="Y1016">
            <v>0</v>
          </cell>
          <cell r="Z1016">
            <v>1</v>
          </cell>
          <cell r="AA1016" t="str">
            <v>BCH</v>
          </cell>
          <cell r="AB1016" t="str">
            <v>450002350</v>
          </cell>
          <cell r="AC1016" t="str">
            <v>PO#</v>
          </cell>
          <cell r="AD1016" t="str">
            <v>4500030221</v>
          </cell>
          <cell r="AE1016" t="str">
            <v>S/R</v>
          </cell>
          <cell r="AF1016" t="str">
            <v>NET</v>
          </cell>
          <cell r="AI1016" t="str">
            <v>PYN</v>
          </cell>
          <cell r="AJ1016" t="str">
            <v>W D COMMUNICATIONS INC</v>
          </cell>
          <cell r="AK1016" t="str">
            <v>VND</v>
          </cell>
          <cell r="AL1016" t="str">
            <v>591953252</v>
          </cell>
          <cell r="AM1016" t="str">
            <v>FAC</v>
          </cell>
          <cell r="AN1016" t="str">
            <v>000</v>
          </cell>
          <cell r="AQ1016" t="str">
            <v>NVD</v>
          </cell>
          <cell r="AR1016" t="str">
            <v>2002-12-</v>
          </cell>
          <cell r="AU1016" t="str">
            <v>INVOICE# 26519      W D COMMUNICATIONS I5000003532</v>
          </cell>
          <cell r="AV1016" t="str">
            <v>WF-BATCH</v>
          </cell>
          <cell r="AW1016" t="str">
            <v>000</v>
          </cell>
          <cell r="AX1016" t="str">
            <v>00</v>
          </cell>
          <cell r="AY1016" t="str">
            <v>0</v>
          </cell>
          <cell r="AZ1016" t="str">
            <v>FPL Fibernet</v>
          </cell>
        </row>
        <row r="1017">
          <cell r="A1017" t="str">
            <v>107100</v>
          </cell>
          <cell r="B1017" t="str">
            <v>0313</v>
          </cell>
          <cell r="C1017" t="str">
            <v>06600</v>
          </cell>
          <cell r="D1017" t="str">
            <v>0FIBER</v>
          </cell>
          <cell r="E1017" t="str">
            <v>313000</v>
          </cell>
          <cell r="F1017" t="str">
            <v>0662</v>
          </cell>
          <cell r="G1017" t="str">
            <v>51450</v>
          </cell>
          <cell r="H1017" t="str">
            <v>A</v>
          </cell>
          <cell r="I1017" t="str">
            <v>00000041</v>
          </cell>
          <cell r="J1017">
            <v>63</v>
          </cell>
          <cell r="K1017">
            <v>313</v>
          </cell>
          <cell r="L1017">
            <v>6633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 t="str">
            <v>0662</v>
          </cell>
          <cell r="R1017" t="str">
            <v>51450</v>
          </cell>
          <cell r="S1017" t="str">
            <v>200212</v>
          </cell>
          <cell r="T1017" t="str">
            <v>SA01</v>
          </cell>
          <cell r="U1017">
            <v>598.5</v>
          </cell>
          <cell r="W1017">
            <v>0</v>
          </cell>
          <cell r="Y1017">
            <v>0</v>
          </cell>
          <cell r="Z1017">
            <v>1</v>
          </cell>
          <cell r="AA1017" t="str">
            <v>BCH</v>
          </cell>
          <cell r="AB1017" t="str">
            <v>450002350</v>
          </cell>
          <cell r="AC1017" t="str">
            <v>PO#</v>
          </cell>
          <cell r="AD1017" t="str">
            <v>4500030221</v>
          </cell>
          <cell r="AE1017" t="str">
            <v>S/R</v>
          </cell>
          <cell r="AF1017" t="str">
            <v>NET</v>
          </cell>
          <cell r="AI1017" t="str">
            <v>PYN</v>
          </cell>
          <cell r="AJ1017" t="str">
            <v>W D COMMUNICATIONS INC</v>
          </cell>
          <cell r="AK1017" t="str">
            <v>VND</v>
          </cell>
          <cell r="AL1017" t="str">
            <v>591953252</v>
          </cell>
          <cell r="AM1017" t="str">
            <v>FAC</v>
          </cell>
          <cell r="AN1017" t="str">
            <v>000</v>
          </cell>
          <cell r="AQ1017" t="str">
            <v>NVD</v>
          </cell>
          <cell r="AR1017" t="str">
            <v>2002-12-</v>
          </cell>
          <cell r="AU1017" t="str">
            <v>INVOICE# 26432      W D COMMUNICATIONS I5000003535</v>
          </cell>
          <cell r="AV1017" t="str">
            <v>WF-BATCH</v>
          </cell>
          <cell r="AW1017" t="str">
            <v>000</v>
          </cell>
          <cell r="AX1017" t="str">
            <v>00</v>
          </cell>
          <cell r="AY1017" t="str">
            <v>0</v>
          </cell>
          <cell r="AZ1017" t="str">
            <v>FPL Fibernet</v>
          </cell>
        </row>
        <row r="1018">
          <cell r="A1018" t="str">
            <v>107100</v>
          </cell>
          <cell r="B1018" t="str">
            <v>0313</v>
          </cell>
          <cell r="C1018" t="str">
            <v>06600</v>
          </cell>
          <cell r="D1018" t="str">
            <v>0FIBER</v>
          </cell>
          <cell r="E1018" t="str">
            <v>313000</v>
          </cell>
          <cell r="F1018" t="str">
            <v>0662</v>
          </cell>
          <cell r="G1018" t="str">
            <v>51450</v>
          </cell>
          <cell r="H1018" t="str">
            <v>A</v>
          </cell>
          <cell r="I1018" t="str">
            <v>00000041</v>
          </cell>
          <cell r="J1018">
            <v>63</v>
          </cell>
          <cell r="K1018">
            <v>313</v>
          </cell>
          <cell r="L1018">
            <v>6633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 t="str">
            <v>0662</v>
          </cell>
          <cell r="R1018" t="str">
            <v>51450</v>
          </cell>
          <cell r="S1018" t="str">
            <v>200212</v>
          </cell>
          <cell r="T1018" t="str">
            <v>SA01</v>
          </cell>
          <cell r="U1018">
            <v>795</v>
          </cell>
          <cell r="W1018">
            <v>0</v>
          </cell>
          <cell r="Y1018">
            <v>0</v>
          </cell>
          <cell r="Z1018">
            <v>1</v>
          </cell>
          <cell r="AA1018" t="str">
            <v>BCH</v>
          </cell>
          <cell r="AB1018" t="str">
            <v>450002350</v>
          </cell>
          <cell r="AC1018" t="str">
            <v>PO#</v>
          </cell>
          <cell r="AD1018" t="str">
            <v>4500030221</v>
          </cell>
          <cell r="AE1018" t="str">
            <v>S/R</v>
          </cell>
          <cell r="AF1018" t="str">
            <v>NET</v>
          </cell>
          <cell r="AI1018" t="str">
            <v>PYN</v>
          </cell>
          <cell r="AJ1018" t="str">
            <v>W D COMMUNICATIONS INC</v>
          </cell>
          <cell r="AK1018" t="str">
            <v>VND</v>
          </cell>
          <cell r="AL1018" t="str">
            <v>591953252</v>
          </cell>
          <cell r="AM1018" t="str">
            <v>FAC</v>
          </cell>
          <cell r="AN1018" t="str">
            <v>000</v>
          </cell>
          <cell r="AQ1018" t="str">
            <v>NVD</v>
          </cell>
          <cell r="AR1018" t="str">
            <v>2002-12-</v>
          </cell>
          <cell r="AU1018" t="str">
            <v>INVOICE# 26436      W D COMMUNICATIONS I5000003536</v>
          </cell>
          <cell r="AV1018" t="str">
            <v>WF-BATCH</v>
          </cell>
          <cell r="AW1018" t="str">
            <v>000</v>
          </cell>
          <cell r="AX1018" t="str">
            <v>00</v>
          </cell>
          <cell r="AY1018" t="str">
            <v>0</v>
          </cell>
          <cell r="AZ1018" t="str">
            <v>FPL Fibernet</v>
          </cell>
        </row>
        <row r="1019">
          <cell r="A1019" t="str">
            <v>107100</v>
          </cell>
          <cell r="B1019" t="str">
            <v>0313</v>
          </cell>
          <cell r="C1019" t="str">
            <v>06600</v>
          </cell>
          <cell r="D1019" t="str">
            <v>0FIBER</v>
          </cell>
          <cell r="E1019" t="str">
            <v>313000</v>
          </cell>
          <cell r="F1019" t="str">
            <v>0662</v>
          </cell>
          <cell r="G1019" t="str">
            <v>51450</v>
          </cell>
          <cell r="H1019" t="str">
            <v>A</v>
          </cell>
          <cell r="I1019" t="str">
            <v>00000041</v>
          </cell>
          <cell r="J1019">
            <v>63</v>
          </cell>
          <cell r="K1019">
            <v>313</v>
          </cell>
          <cell r="L1019">
            <v>6633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 t="str">
            <v>0662</v>
          </cell>
          <cell r="R1019" t="str">
            <v>51450</v>
          </cell>
          <cell r="S1019" t="str">
            <v>200212</v>
          </cell>
          <cell r="T1019" t="str">
            <v>SA01</v>
          </cell>
          <cell r="U1019">
            <v>2386.5</v>
          </cell>
          <cell r="W1019">
            <v>0</v>
          </cell>
          <cell r="Y1019">
            <v>0</v>
          </cell>
          <cell r="Z1019">
            <v>1</v>
          </cell>
          <cell r="AA1019" t="str">
            <v>BCH</v>
          </cell>
          <cell r="AB1019" t="str">
            <v>450002350</v>
          </cell>
          <cell r="AC1019" t="str">
            <v>PO#</v>
          </cell>
          <cell r="AD1019" t="str">
            <v>4500030221</v>
          </cell>
          <cell r="AE1019" t="str">
            <v>S/R</v>
          </cell>
          <cell r="AF1019" t="str">
            <v>NET</v>
          </cell>
          <cell r="AI1019" t="str">
            <v>PYN</v>
          </cell>
          <cell r="AJ1019" t="str">
            <v>W D COMMUNICATIONS INC</v>
          </cell>
          <cell r="AK1019" t="str">
            <v>VND</v>
          </cell>
          <cell r="AL1019" t="str">
            <v>591953252</v>
          </cell>
          <cell r="AM1019" t="str">
            <v>FAC</v>
          </cell>
          <cell r="AN1019" t="str">
            <v>000</v>
          </cell>
          <cell r="AQ1019" t="str">
            <v>NVD</v>
          </cell>
          <cell r="AR1019" t="str">
            <v>2002-12-</v>
          </cell>
          <cell r="AU1019" t="str">
            <v>INVOICE# 26348      W D COMMUNICATIONS I5000003548</v>
          </cell>
          <cell r="AV1019" t="str">
            <v>WF-BATCH</v>
          </cell>
          <cell r="AW1019" t="str">
            <v>000</v>
          </cell>
          <cell r="AX1019" t="str">
            <v>00</v>
          </cell>
          <cell r="AY1019" t="str">
            <v>0</v>
          </cell>
          <cell r="AZ1019" t="str">
            <v>FPL Fibernet</v>
          </cell>
        </row>
        <row r="1020">
          <cell r="A1020" t="str">
            <v>107100</v>
          </cell>
          <cell r="B1020" t="str">
            <v>0313</v>
          </cell>
          <cell r="C1020" t="str">
            <v>06600</v>
          </cell>
          <cell r="D1020" t="str">
            <v>0FIBER</v>
          </cell>
          <cell r="E1020" t="str">
            <v>313000</v>
          </cell>
          <cell r="F1020" t="str">
            <v>0662</v>
          </cell>
          <cell r="G1020" t="str">
            <v>65000</v>
          </cell>
          <cell r="H1020" t="str">
            <v>A</v>
          </cell>
          <cell r="I1020" t="str">
            <v>00000041</v>
          </cell>
          <cell r="J1020">
            <v>63</v>
          </cell>
          <cell r="K1020">
            <v>313</v>
          </cell>
          <cell r="L1020">
            <v>6633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 t="str">
            <v>0662</v>
          </cell>
          <cell r="R1020" t="str">
            <v>65000</v>
          </cell>
          <cell r="S1020" t="str">
            <v>200212</v>
          </cell>
          <cell r="T1020" t="str">
            <v>CA01</v>
          </cell>
          <cell r="U1020">
            <v>1987.5</v>
          </cell>
          <cell r="V1020" t="str">
            <v>LDB</v>
          </cell>
          <cell r="W1020">
            <v>0</v>
          </cell>
          <cell r="Y1020">
            <v>0</v>
          </cell>
          <cell r="Z1020">
            <v>0</v>
          </cell>
          <cell r="AA1020" t="str">
            <v>BCH</v>
          </cell>
          <cell r="AB1020" t="str">
            <v>0029</v>
          </cell>
          <cell r="AC1020" t="str">
            <v>WKS</v>
          </cell>
          <cell r="AE1020" t="str">
            <v>JV#</v>
          </cell>
          <cell r="AF1020" t="str">
            <v>1232</v>
          </cell>
          <cell r="AG1020" t="str">
            <v>FRN</v>
          </cell>
          <cell r="AH1020" t="str">
            <v>6633</v>
          </cell>
          <cell r="AI1020" t="str">
            <v>RP#</v>
          </cell>
          <cell r="AJ1020" t="str">
            <v>000</v>
          </cell>
          <cell r="AK1020" t="str">
            <v>CTL</v>
          </cell>
          <cell r="AM1020" t="str">
            <v>RF#</v>
          </cell>
          <cell r="AU1020" t="str">
            <v>ACCR WD COMM UNPAID INV</v>
          </cell>
          <cell r="AZ1020" t="str">
            <v>FPL Fibernet</v>
          </cell>
        </row>
        <row r="1021">
          <cell r="A1021" t="str">
            <v>107100</v>
          </cell>
          <cell r="B1021" t="str">
            <v>0313</v>
          </cell>
          <cell r="C1021" t="str">
            <v>06600</v>
          </cell>
          <cell r="D1021" t="str">
            <v>0FIBER</v>
          </cell>
          <cell r="E1021" t="str">
            <v>313000</v>
          </cell>
          <cell r="F1021" t="str">
            <v>0662</v>
          </cell>
          <cell r="G1021" t="str">
            <v>65000</v>
          </cell>
          <cell r="H1021" t="str">
            <v>A</v>
          </cell>
          <cell r="I1021" t="str">
            <v>00000041</v>
          </cell>
          <cell r="J1021">
            <v>63</v>
          </cell>
          <cell r="K1021">
            <v>313</v>
          </cell>
          <cell r="L1021">
            <v>6633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 t="str">
            <v>0662</v>
          </cell>
          <cell r="R1021" t="str">
            <v>65000</v>
          </cell>
          <cell r="S1021" t="str">
            <v>200212</v>
          </cell>
          <cell r="T1021" t="str">
            <v>CA01</v>
          </cell>
          <cell r="U1021">
            <v>1987.5</v>
          </cell>
          <cell r="V1021" t="str">
            <v>LDB</v>
          </cell>
          <cell r="W1021">
            <v>0</v>
          </cell>
          <cell r="Y1021">
            <v>0</v>
          </cell>
          <cell r="Z1021">
            <v>0</v>
          </cell>
          <cell r="AA1021" t="str">
            <v>BCH</v>
          </cell>
          <cell r="AB1021" t="str">
            <v>0033</v>
          </cell>
          <cell r="AC1021" t="str">
            <v>WKS</v>
          </cell>
          <cell r="AE1021" t="str">
            <v>JV#</v>
          </cell>
          <cell r="AF1021" t="str">
            <v>1232</v>
          </cell>
          <cell r="AG1021" t="str">
            <v>FRN</v>
          </cell>
          <cell r="AH1021" t="str">
            <v>6633</v>
          </cell>
          <cell r="AI1021" t="str">
            <v>RP#</v>
          </cell>
          <cell r="AJ1021" t="str">
            <v>000</v>
          </cell>
          <cell r="AK1021" t="str">
            <v>CTL</v>
          </cell>
          <cell r="AM1021" t="str">
            <v>RF#</v>
          </cell>
          <cell r="AU1021" t="str">
            <v>ACCR WD COMM UNPAID INV</v>
          </cell>
          <cell r="AZ1021" t="str">
            <v>FPL Fibernet</v>
          </cell>
        </row>
        <row r="1022">
          <cell r="A1022" t="str">
            <v>107100</v>
          </cell>
          <cell r="B1022" t="str">
            <v>0313</v>
          </cell>
          <cell r="C1022" t="str">
            <v>06600</v>
          </cell>
          <cell r="D1022" t="str">
            <v>0FIBER</v>
          </cell>
          <cell r="E1022" t="str">
            <v>313000</v>
          </cell>
          <cell r="F1022" t="str">
            <v>0662</v>
          </cell>
          <cell r="G1022" t="str">
            <v>65000</v>
          </cell>
          <cell r="H1022" t="str">
            <v>A</v>
          </cell>
          <cell r="I1022" t="str">
            <v>00000041</v>
          </cell>
          <cell r="J1022">
            <v>63</v>
          </cell>
          <cell r="K1022">
            <v>313</v>
          </cell>
          <cell r="L1022">
            <v>6633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 t="str">
            <v>0662</v>
          </cell>
          <cell r="R1022" t="str">
            <v>65000</v>
          </cell>
          <cell r="S1022" t="str">
            <v>200212</v>
          </cell>
          <cell r="T1022" t="str">
            <v>CA01</v>
          </cell>
          <cell r="U1022">
            <v>-1987.5</v>
          </cell>
          <cell r="V1022" t="str">
            <v>LDB</v>
          </cell>
          <cell r="W1022">
            <v>0</v>
          </cell>
          <cell r="Y1022">
            <v>0</v>
          </cell>
          <cell r="Z1022">
            <v>0</v>
          </cell>
          <cell r="AA1022" t="str">
            <v>BCH</v>
          </cell>
          <cell r="AB1022" t="str">
            <v>0034</v>
          </cell>
          <cell r="AC1022" t="str">
            <v>WKS</v>
          </cell>
          <cell r="AE1022" t="str">
            <v>JV#</v>
          </cell>
          <cell r="AF1022" t="str">
            <v>1232</v>
          </cell>
          <cell r="AG1022" t="str">
            <v>FRN</v>
          </cell>
          <cell r="AH1022" t="str">
            <v>6633</v>
          </cell>
          <cell r="AI1022" t="str">
            <v>RP#</v>
          </cell>
          <cell r="AJ1022" t="str">
            <v>000</v>
          </cell>
          <cell r="AK1022" t="str">
            <v>CTL</v>
          </cell>
          <cell r="AM1022" t="str">
            <v>RF#</v>
          </cell>
          <cell r="AU1022" t="str">
            <v>ACCR WD COMM UNPAID INV</v>
          </cell>
          <cell r="AZ1022" t="str">
            <v>FPL Fibernet</v>
          </cell>
        </row>
        <row r="1023">
          <cell r="A1023" t="str">
            <v>107100</v>
          </cell>
          <cell r="B1023" t="str">
            <v>0313</v>
          </cell>
          <cell r="C1023" t="str">
            <v>06600</v>
          </cell>
          <cell r="D1023" t="str">
            <v>0FIBER</v>
          </cell>
          <cell r="E1023" t="str">
            <v>313000</v>
          </cell>
          <cell r="F1023" t="str">
            <v>0790</v>
          </cell>
          <cell r="G1023" t="str">
            <v>65000</v>
          </cell>
          <cell r="H1023" t="str">
            <v>A</v>
          </cell>
          <cell r="I1023" t="str">
            <v>00000041</v>
          </cell>
          <cell r="J1023">
            <v>63</v>
          </cell>
          <cell r="K1023">
            <v>313</v>
          </cell>
          <cell r="L1023">
            <v>6633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 t="str">
            <v>0790</v>
          </cell>
          <cell r="R1023" t="str">
            <v>65000</v>
          </cell>
          <cell r="S1023" t="str">
            <v>200212</v>
          </cell>
          <cell r="T1023" t="str">
            <v>CA01</v>
          </cell>
          <cell r="U1023">
            <v>17786.5</v>
          </cell>
          <cell r="V1023" t="str">
            <v>LDB</v>
          </cell>
          <cell r="W1023">
            <v>0</v>
          </cell>
          <cell r="Y1023">
            <v>0</v>
          </cell>
          <cell r="Z1023">
            <v>0</v>
          </cell>
          <cell r="AA1023" t="str">
            <v>BCH</v>
          </cell>
          <cell r="AB1023" t="str">
            <v>0014</v>
          </cell>
          <cell r="AC1023" t="str">
            <v>WKS</v>
          </cell>
          <cell r="AE1023" t="str">
            <v>JV#</v>
          </cell>
          <cell r="AF1023" t="str">
            <v>1232</v>
          </cell>
          <cell r="AG1023" t="str">
            <v>FRN</v>
          </cell>
          <cell r="AH1023" t="str">
            <v>6633</v>
          </cell>
          <cell r="AI1023" t="str">
            <v>RP#</v>
          </cell>
          <cell r="AJ1023" t="str">
            <v>000</v>
          </cell>
          <cell r="AK1023" t="str">
            <v>CTL</v>
          </cell>
          <cell r="AM1023" t="str">
            <v>RF#</v>
          </cell>
          <cell r="AU1023" t="str">
            <v>ACCRUAL OF DEC 02 CAPITAL</v>
          </cell>
          <cell r="AZ1023" t="str">
            <v>FPL Fibernet</v>
          </cell>
        </row>
        <row r="1024">
          <cell r="A1024" t="str">
            <v>107100</v>
          </cell>
          <cell r="B1024" t="str">
            <v>0313</v>
          </cell>
          <cell r="C1024" t="str">
            <v>06600</v>
          </cell>
          <cell r="D1024" t="str">
            <v>0FIBER</v>
          </cell>
          <cell r="E1024" t="str">
            <v>313000</v>
          </cell>
          <cell r="F1024" t="str">
            <v>0790</v>
          </cell>
          <cell r="G1024" t="str">
            <v>65000</v>
          </cell>
          <cell r="H1024" t="str">
            <v>A</v>
          </cell>
          <cell r="I1024" t="str">
            <v>00000041</v>
          </cell>
          <cell r="J1024">
            <v>63</v>
          </cell>
          <cell r="K1024">
            <v>313</v>
          </cell>
          <cell r="L1024">
            <v>6633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 t="str">
            <v>0790</v>
          </cell>
          <cell r="R1024" t="str">
            <v>65000</v>
          </cell>
          <cell r="S1024" t="str">
            <v>200212</v>
          </cell>
          <cell r="T1024" t="str">
            <v>CA01</v>
          </cell>
          <cell r="U1024">
            <v>-17786.5</v>
          </cell>
          <cell r="V1024" t="str">
            <v>LDB</v>
          </cell>
          <cell r="W1024">
            <v>0</v>
          </cell>
          <cell r="Y1024">
            <v>0</v>
          </cell>
          <cell r="Z1024">
            <v>0</v>
          </cell>
          <cell r="AA1024" t="str">
            <v>BCH</v>
          </cell>
          <cell r="AB1024" t="str">
            <v>0049</v>
          </cell>
          <cell r="AC1024" t="str">
            <v>WKS</v>
          </cell>
          <cell r="AE1024" t="str">
            <v>JV#</v>
          </cell>
          <cell r="AF1024" t="str">
            <v>1232</v>
          </cell>
          <cell r="AG1024" t="str">
            <v>FRN</v>
          </cell>
          <cell r="AH1024" t="str">
            <v>6633</v>
          </cell>
          <cell r="AI1024" t="str">
            <v>RP#</v>
          </cell>
          <cell r="AJ1024" t="str">
            <v>000</v>
          </cell>
          <cell r="AK1024" t="str">
            <v>CTL</v>
          </cell>
          <cell r="AM1024" t="str">
            <v>RF#</v>
          </cell>
          <cell r="AU1024" t="str">
            <v>ACCR REVERSAL OF DEC 02</v>
          </cell>
          <cell r="AZ1024" t="str">
            <v>FPL Fibernet</v>
          </cell>
        </row>
        <row r="1025">
          <cell r="A1025" t="str">
            <v>107100</v>
          </cell>
          <cell r="B1025" t="str">
            <v>0313</v>
          </cell>
          <cell r="C1025" t="str">
            <v>06600</v>
          </cell>
          <cell r="D1025" t="str">
            <v>0FIBER</v>
          </cell>
          <cell r="E1025" t="str">
            <v>313000</v>
          </cell>
          <cell r="F1025" t="str">
            <v>0790</v>
          </cell>
          <cell r="G1025" t="str">
            <v>65000</v>
          </cell>
          <cell r="H1025" t="str">
            <v>A</v>
          </cell>
          <cell r="I1025" t="str">
            <v>00000041</v>
          </cell>
          <cell r="J1025">
            <v>63</v>
          </cell>
          <cell r="K1025">
            <v>313</v>
          </cell>
          <cell r="L1025">
            <v>6633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 t="str">
            <v>0790</v>
          </cell>
          <cell r="R1025" t="str">
            <v>65000</v>
          </cell>
          <cell r="S1025" t="str">
            <v>200212</v>
          </cell>
          <cell r="T1025" t="str">
            <v>CA01</v>
          </cell>
          <cell r="U1025">
            <v>-22044</v>
          </cell>
          <cell r="V1025" t="str">
            <v>LDB</v>
          </cell>
          <cell r="W1025">
            <v>0</v>
          </cell>
          <cell r="Y1025">
            <v>0</v>
          </cell>
          <cell r="Z1025">
            <v>0</v>
          </cell>
          <cell r="AA1025" t="str">
            <v>BCH</v>
          </cell>
          <cell r="AB1025" t="str">
            <v>0003</v>
          </cell>
          <cell r="AC1025" t="str">
            <v>WKS</v>
          </cell>
          <cell r="AE1025" t="str">
            <v>JV#</v>
          </cell>
          <cell r="AF1025" t="str">
            <v>1232</v>
          </cell>
          <cell r="AG1025" t="str">
            <v>FRN</v>
          </cell>
          <cell r="AH1025" t="str">
            <v>6633</v>
          </cell>
          <cell r="AI1025" t="str">
            <v>RP#</v>
          </cell>
          <cell r="AJ1025" t="str">
            <v>000</v>
          </cell>
          <cell r="AK1025" t="str">
            <v>CTL</v>
          </cell>
          <cell r="AM1025" t="str">
            <v>RF#</v>
          </cell>
          <cell r="AU1025" t="str">
            <v>AC-REV ACCRUAL OF OCT 02 CAPITA</v>
          </cell>
          <cell r="AZ1025" t="str">
            <v>FPL Fibernet</v>
          </cell>
        </row>
        <row r="1026">
          <cell r="A1026" t="str">
            <v>107100</v>
          </cell>
          <cell r="B1026" t="str">
            <v>0313</v>
          </cell>
          <cell r="C1026" t="str">
            <v>06600</v>
          </cell>
          <cell r="D1026" t="str">
            <v>0FIBER</v>
          </cell>
          <cell r="E1026" t="str">
            <v>313000</v>
          </cell>
          <cell r="F1026" t="str">
            <v>0790</v>
          </cell>
          <cell r="G1026" t="str">
            <v>65000</v>
          </cell>
          <cell r="H1026" t="str">
            <v>A</v>
          </cell>
          <cell r="I1026" t="str">
            <v>00000041</v>
          </cell>
          <cell r="J1026">
            <v>63</v>
          </cell>
          <cell r="K1026">
            <v>313</v>
          </cell>
          <cell r="L1026">
            <v>6633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 t="str">
            <v>0790</v>
          </cell>
          <cell r="R1026" t="str">
            <v>65000</v>
          </cell>
          <cell r="S1026" t="str">
            <v>200212</v>
          </cell>
          <cell r="T1026" t="str">
            <v>CA01</v>
          </cell>
          <cell r="U1026">
            <v>-28193.01</v>
          </cell>
          <cell r="V1026" t="str">
            <v>LDB</v>
          </cell>
          <cell r="W1026">
            <v>0</v>
          </cell>
          <cell r="Y1026">
            <v>0</v>
          </cell>
          <cell r="Z1026">
            <v>0</v>
          </cell>
          <cell r="AA1026" t="str">
            <v>BCH</v>
          </cell>
          <cell r="AB1026" t="str">
            <v>0023</v>
          </cell>
          <cell r="AC1026" t="str">
            <v>WKS</v>
          </cell>
          <cell r="AE1026" t="str">
            <v>JV#</v>
          </cell>
          <cell r="AF1026" t="str">
            <v>1232</v>
          </cell>
          <cell r="AG1026" t="str">
            <v>FRN</v>
          </cell>
          <cell r="AH1026" t="str">
            <v>6633</v>
          </cell>
          <cell r="AI1026" t="str">
            <v>RP#</v>
          </cell>
          <cell r="AJ1026" t="str">
            <v>000</v>
          </cell>
          <cell r="AK1026" t="str">
            <v>CTL</v>
          </cell>
          <cell r="AM1026" t="str">
            <v>RF#</v>
          </cell>
          <cell r="AU1026" t="str">
            <v>TO PLACE IN SERVICE</v>
          </cell>
          <cell r="AZ1026" t="str">
            <v>FPL Fibernet</v>
          </cell>
        </row>
        <row r="1027">
          <cell r="A1027" t="str">
            <v>107100</v>
          </cell>
          <cell r="B1027" t="str">
            <v>0312</v>
          </cell>
          <cell r="C1027" t="str">
            <v>06600</v>
          </cell>
          <cell r="D1027" t="str">
            <v>0FIBER</v>
          </cell>
          <cell r="E1027" t="str">
            <v>312000</v>
          </cell>
          <cell r="F1027" t="str">
            <v>0662</v>
          </cell>
          <cell r="G1027" t="str">
            <v>51450</v>
          </cell>
          <cell r="H1027" t="str">
            <v>A</v>
          </cell>
          <cell r="I1027" t="str">
            <v>00000041</v>
          </cell>
          <cell r="J1027">
            <v>63</v>
          </cell>
          <cell r="K1027">
            <v>312</v>
          </cell>
          <cell r="L1027">
            <v>6634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 t="str">
            <v>0662</v>
          </cell>
          <cell r="R1027" t="str">
            <v>51450</v>
          </cell>
          <cell r="S1027" t="str">
            <v>200212</v>
          </cell>
          <cell r="T1027" t="str">
            <v>SA01</v>
          </cell>
          <cell r="U1027">
            <v>1134</v>
          </cell>
          <cell r="W1027">
            <v>0</v>
          </cell>
          <cell r="Y1027">
            <v>0</v>
          </cell>
          <cell r="Z1027">
            <v>1</v>
          </cell>
          <cell r="AA1027" t="str">
            <v>BCH</v>
          </cell>
          <cell r="AB1027" t="str">
            <v>450002339</v>
          </cell>
          <cell r="AC1027" t="str">
            <v>PO#</v>
          </cell>
          <cell r="AD1027" t="str">
            <v>4500038164</v>
          </cell>
          <cell r="AE1027" t="str">
            <v>S/R</v>
          </cell>
          <cell r="AF1027" t="str">
            <v>337</v>
          </cell>
          <cell r="AI1027" t="str">
            <v>PYN</v>
          </cell>
          <cell r="AJ1027" t="str">
            <v>THE FISHEL COMPANY</v>
          </cell>
          <cell r="AK1027" t="str">
            <v>VND</v>
          </cell>
          <cell r="AL1027" t="str">
            <v>314360115</v>
          </cell>
          <cell r="AM1027" t="str">
            <v>FAC</v>
          </cell>
          <cell r="AN1027" t="str">
            <v>000</v>
          </cell>
          <cell r="AQ1027" t="str">
            <v>NVD</v>
          </cell>
          <cell r="AR1027" t="str">
            <v>2002-12-</v>
          </cell>
          <cell r="AU1027" t="str">
            <v>INVOICE# 3702-00109 THE FISHEL COMPANY  5000003466</v>
          </cell>
          <cell r="AV1027" t="str">
            <v>WF-BATCH</v>
          </cell>
          <cell r="AW1027" t="str">
            <v>000</v>
          </cell>
          <cell r="AX1027" t="str">
            <v>00</v>
          </cell>
          <cell r="AY1027" t="str">
            <v>0</v>
          </cell>
          <cell r="AZ1027" t="str">
            <v>FPL Fibernet</v>
          </cell>
        </row>
        <row r="1028">
          <cell r="A1028" t="str">
            <v>107100</v>
          </cell>
          <cell r="B1028" t="str">
            <v>0312</v>
          </cell>
          <cell r="C1028" t="str">
            <v>06600</v>
          </cell>
          <cell r="D1028" t="str">
            <v>0FIBER</v>
          </cell>
          <cell r="E1028" t="str">
            <v>312000</v>
          </cell>
          <cell r="F1028" t="str">
            <v>0790</v>
          </cell>
          <cell r="G1028" t="str">
            <v>65000</v>
          </cell>
          <cell r="H1028" t="str">
            <v>A</v>
          </cell>
          <cell r="I1028" t="str">
            <v>00000041</v>
          </cell>
          <cell r="J1028">
            <v>63</v>
          </cell>
          <cell r="K1028">
            <v>312</v>
          </cell>
          <cell r="L1028">
            <v>6634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 t="str">
            <v>0790</v>
          </cell>
          <cell r="R1028" t="str">
            <v>65000</v>
          </cell>
          <cell r="S1028" t="str">
            <v>200212</v>
          </cell>
          <cell r="T1028" t="str">
            <v>CA01</v>
          </cell>
          <cell r="U1028">
            <v>17000</v>
          </cell>
          <cell r="V1028" t="str">
            <v>LDB</v>
          </cell>
          <cell r="W1028">
            <v>0</v>
          </cell>
          <cell r="Y1028">
            <v>0</v>
          </cell>
          <cell r="Z1028">
            <v>0</v>
          </cell>
          <cell r="AA1028" t="str">
            <v>BCH</v>
          </cell>
          <cell r="AB1028" t="str">
            <v>0014</v>
          </cell>
          <cell r="AC1028" t="str">
            <v>WKS</v>
          </cell>
          <cell r="AE1028" t="str">
            <v>JV#</v>
          </cell>
          <cell r="AF1028" t="str">
            <v>1232</v>
          </cell>
          <cell r="AG1028" t="str">
            <v>FRN</v>
          </cell>
          <cell r="AH1028" t="str">
            <v>6634</v>
          </cell>
          <cell r="AI1028" t="str">
            <v>RP#</v>
          </cell>
          <cell r="AJ1028" t="str">
            <v>000</v>
          </cell>
          <cell r="AK1028" t="str">
            <v>CTL</v>
          </cell>
          <cell r="AM1028" t="str">
            <v>RF#</v>
          </cell>
          <cell r="AU1028" t="str">
            <v>ACCRUAL OF DEC 02 CAPITAL</v>
          </cell>
          <cell r="AZ1028" t="str">
            <v>FPL Fibernet</v>
          </cell>
        </row>
        <row r="1029">
          <cell r="A1029" t="str">
            <v>107100</v>
          </cell>
          <cell r="B1029" t="str">
            <v>0312</v>
          </cell>
          <cell r="C1029" t="str">
            <v>06600</v>
          </cell>
          <cell r="D1029" t="str">
            <v>0FIBER</v>
          </cell>
          <cell r="E1029" t="str">
            <v>312000</v>
          </cell>
          <cell r="F1029" t="str">
            <v>0790</v>
          </cell>
          <cell r="G1029" t="str">
            <v>65000</v>
          </cell>
          <cell r="H1029" t="str">
            <v>A</v>
          </cell>
          <cell r="I1029" t="str">
            <v>00000041</v>
          </cell>
          <cell r="J1029">
            <v>63</v>
          </cell>
          <cell r="K1029">
            <v>312</v>
          </cell>
          <cell r="L1029">
            <v>6634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 t="str">
            <v>0790</v>
          </cell>
          <cell r="R1029" t="str">
            <v>65000</v>
          </cell>
          <cell r="S1029" t="str">
            <v>200212</v>
          </cell>
          <cell r="T1029" t="str">
            <v>CA01</v>
          </cell>
          <cell r="U1029">
            <v>-23740.44</v>
          </cell>
          <cell r="V1029" t="str">
            <v>LDB</v>
          </cell>
          <cell r="W1029">
            <v>0</v>
          </cell>
          <cell r="Y1029">
            <v>0</v>
          </cell>
          <cell r="Z1029">
            <v>0</v>
          </cell>
          <cell r="AA1029" t="str">
            <v>BCH</v>
          </cell>
          <cell r="AB1029" t="str">
            <v>0023</v>
          </cell>
          <cell r="AC1029" t="str">
            <v>WKS</v>
          </cell>
          <cell r="AE1029" t="str">
            <v>JV#</v>
          </cell>
          <cell r="AF1029" t="str">
            <v>1232</v>
          </cell>
          <cell r="AG1029" t="str">
            <v>FRN</v>
          </cell>
          <cell r="AH1029" t="str">
            <v>6634</v>
          </cell>
          <cell r="AI1029" t="str">
            <v>RP#</v>
          </cell>
          <cell r="AJ1029" t="str">
            <v>000</v>
          </cell>
          <cell r="AK1029" t="str">
            <v>CTL</v>
          </cell>
          <cell r="AM1029" t="str">
            <v>RF#</v>
          </cell>
          <cell r="AU1029" t="str">
            <v>TO PLACE IN SERVICE</v>
          </cell>
          <cell r="AZ1029" t="str">
            <v>FPL Fibernet</v>
          </cell>
        </row>
        <row r="1030">
          <cell r="A1030" t="str">
            <v>107100</v>
          </cell>
          <cell r="B1030" t="str">
            <v>0312</v>
          </cell>
          <cell r="C1030" t="str">
            <v>06600</v>
          </cell>
          <cell r="D1030" t="str">
            <v>0FIBER</v>
          </cell>
          <cell r="E1030" t="str">
            <v>312000</v>
          </cell>
          <cell r="F1030" t="str">
            <v>0790</v>
          </cell>
          <cell r="G1030" t="str">
            <v>65000</v>
          </cell>
          <cell r="H1030" t="str">
            <v>A</v>
          </cell>
          <cell r="I1030" t="str">
            <v>00000041</v>
          </cell>
          <cell r="J1030">
            <v>63</v>
          </cell>
          <cell r="K1030">
            <v>312</v>
          </cell>
          <cell r="L1030">
            <v>6634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 t="str">
            <v>0790</v>
          </cell>
          <cell r="R1030" t="str">
            <v>65000</v>
          </cell>
          <cell r="S1030" t="str">
            <v>200212</v>
          </cell>
          <cell r="T1030" t="str">
            <v>CA01</v>
          </cell>
          <cell r="U1030">
            <v>-33117</v>
          </cell>
          <cell r="V1030" t="str">
            <v>LDB</v>
          </cell>
          <cell r="W1030">
            <v>0</v>
          </cell>
          <cell r="Y1030">
            <v>0</v>
          </cell>
          <cell r="Z1030">
            <v>0</v>
          </cell>
          <cell r="AA1030" t="str">
            <v>BCH</v>
          </cell>
          <cell r="AB1030" t="str">
            <v>0003</v>
          </cell>
          <cell r="AC1030" t="str">
            <v>WKS</v>
          </cell>
          <cell r="AE1030" t="str">
            <v>JV#</v>
          </cell>
          <cell r="AF1030" t="str">
            <v>1232</v>
          </cell>
          <cell r="AG1030" t="str">
            <v>FRN</v>
          </cell>
          <cell r="AH1030" t="str">
            <v>6634</v>
          </cell>
          <cell r="AI1030" t="str">
            <v>RP#</v>
          </cell>
          <cell r="AJ1030" t="str">
            <v>000</v>
          </cell>
          <cell r="AK1030" t="str">
            <v>CTL</v>
          </cell>
          <cell r="AM1030" t="str">
            <v>RF#</v>
          </cell>
          <cell r="AU1030" t="str">
            <v>AC-REV ACCRUAL OF OCT 02 CAPITA</v>
          </cell>
          <cell r="AZ1030" t="str">
            <v>FPL Fibernet</v>
          </cell>
        </row>
        <row r="1031">
          <cell r="A1031" t="str">
            <v>107100</v>
          </cell>
          <cell r="B1031" t="str">
            <v>0312</v>
          </cell>
          <cell r="C1031" t="str">
            <v>06600</v>
          </cell>
          <cell r="D1031" t="str">
            <v>0FIBER</v>
          </cell>
          <cell r="E1031" t="str">
            <v>312000</v>
          </cell>
          <cell r="F1031" t="str">
            <v>0675</v>
          </cell>
          <cell r="G1031" t="str">
            <v>65000</v>
          </cell>
          <cell r="H1031" t="str">
            <v>A</v>
          </cell>
          <cell r="I1031" t="str">
            <v>00000041</v>
          </cell>
          <cell r="J1031">
            <v>63</v>
          </cell>
          <cell r="K1031">
            <v>312</v>
          </cell>
          <cell r="L1031">
            <v>6636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 t="str">
            <v>0675</v>
          </cell>
          <cell r="R1031" t="str">
            <v>65000</v>
          </cell>
          <cell r="S1031" t="str">
            <v>200212</v>
          </cell>
          <cell r="T1031" t="str">
            <v>CA01</v>
          </cell>
          <cell r="U1031">
            <v>18.420000000000002</v>
          </cell>
          <cell r="V1031" t="str">
            <v>LDB</v>
          </cell>
          <cell r="W1031">
            <v>0</v>
          </cell>
          <cell r="Y1031">
            <v>0</v>
          </cell>
          <cell r="Z1031">
            <v>0</v>
          </cell>
          <cell r="AA1031" t="str">
            <v>BCH</v>
          </cell>
          <cell r="AB1031" t="str">
            <v>0037</v>
          </cell>
          <cell r="AC1031" t="str">
            <v>WKS</v>
          </cell>
          <cell r="AE1031" t="str">
            <v>JV#</v>
          </cell>
          <cell r="AF1031" t="str">
            <v>1232</v>
          </cell>
          <cell r="AG1031" t="str">
            <v>FRN</v>
          </cell>
          <cell r="AH1031" t="str">
            <v>6636</v>
          </cell>
          <cell r="AI1031" t="str">
            <v>RP#</v>
          </cell>
          <cell r="AJ1031" t="str">
            <v>000</v>
          </cell>
          <cell r="AK1031" t="str">
            <v>CTL</v>
          </cell>
          <cell r="AM1031" t="str">
            <v>RF#</v>
          </cell>
          <cell r="AU1031" t="str">
            <v>RECLASS FROM 3229 ER 95</v>
          </cell>
          <cell r="AZ1031" t="str">
            <v>FPL Fibernet</v>
          </cell>
        </row>
        <row r="1032">
          <cell r="A1032" t="str">
            <v>107100</v>
          </cell>
          <cell r="B1032" t="str">
            <v>0312</v>
          </cell>
          <cell r="C1032" t="str">
            <v>06600</v>
          </cell>
          <cell r="D1032" t="str">
            <v>0FIBER</v>
          </cell>
          <cell r="E1032" t="str">
            <v>312000</v>
          </cell>
          <cell r="F1032" t="str">
            <v>0803</v>
          </cell>
          <cell r="G1032" t="str">
            <v>36000</v>
          </cell>
          <cell r="H1032" t="str">
            <v>A</v>
          </cell>
          <cell r="I1032" t="str">
            <v>00000041</v>
          </cell>
          <cell r="J1032">
            <v>60</v>
          </cell>
          <cell r="K1032">
            <v>312</v>
          </cell>
          <cell r="L1032">
            <v>6636</v>
          </cell>
          <cell r="M1032">
            <v>107</v>
          </cell>
          <cell r="N1032">
            <v>10</v>
          </cell>
          <cell r="O1032">
            <v>0</v>
          </cell>
          <cell r="P1032">
            <v>107.1</v>
          </cell>
          <cell r="Q1032" t="str">
            <v>0803</v>
          </cell>
          <cell r="R1032" t="str">
            <v>36000</v>
          </cell>
          <cell r="S1032" t="str">
            <v>200212</v>
          </cell>
          <cell r="T1032" t="str">
            <v>PY42</v>
          </cell>
          <cell r="U1032">
            <v>175.7</v>
          </cell>
          <cell r="V1032" t="str">
            <v>LDB</v>
          </cell>
          <cell r="W1032">
            <v>0</v>
          </cell>
          <cell r="X1032" t="str">
            <v>SHR</v>
          </cell>
          <cell r="Y1032">
            <v>4</v>
          </cell>
          <cell r="Z1032">
            <v>4</v>
          </cell>
          <cell r="AA1032" t="str">
            <v>PYP</v>
          </cell>
          <cell r="AB1032" t="str">
            <v xml:space="preserve"> 0000025</v>
          </cell>
          <cell r="AC1032" t="str">
            <v>PYL</v>
          </cell>
          <cell r="AD1032" t="str">
            <v>003054</v>
          </cell>
          <cell r="AE1032" t="str">
            <v>EMP</v>
          </cell>
          <cell r="AF1032" t="str">
            <v>70702</v>
          </cell>
          <cell r="AG1032" t="str">
            <v>JUL</v>
          </cell>
          <cell r="AH1032" t="str">
            <v xml:space="preserve"> 000.00</v>
          </cell>
          <cell r="AI1032" t="str">
            <v>BCH</v>
          </cell>
          <cell r="AJ1032" t="str">
            <v>500</v>
          </cell>
          <cell r="AK1032" t="str">
            <v>CLS</v>
          </cell>
          <cell r="AL1032" t="str">
            <v>R513</v>
          </cell>
          <cell r="AM1032" t="str">
            <v>DTA</v>
          </cell>
          <cell r="AN1032" t="str">
            <v xml:space="preserve"> 00000000000.00</v>
          </cell>
          <cell r="AO1032" t="str">
            <v>DTH</v>
          </cell>
          <cell r="AP1032" t="str">
            <v xml:space="preserve"> 00000000000.00</v>
          </cell>
          <cell r="AV1032" t="str">
            <v>000000000</v>
          </cell>
          <cell r="AW1032" t="str">
            <v>000</v>
          </cell>
          <cell r="AX1032" t="str">
            <v>00</v>
          </cell>
          <cell r="AY1032" t="str">
            <v>0</v>
          </cell>
          <cell r="AZ1032" t="str">
            <v>FPL Fibernet</v>
          </cell>
        </row>
        <row r="1033">
          <cell r="A1033" t="str">
            <v>107100</v>
          </cell>
          <cell r="B1033" t="str">
            <v>0312</v>
          </cell>
          <cell r="C1033" t="str">
            <v>06600</v>
          </cell>
          <cell r="D1033" t="str">
            <v>0FIBER</v>
          </cell>
          <cell r="E1033" t="str">
            <v>312000</v>
          </cell>
          <cell r="F1033" t="str">
            <v>0803</v>
          </cell>
          <cell r="G1033" t="str">
            <v>36000</v>
          </cell>
          <cell r="H1033" t="str">
            <v>A</v>
          </cell>
          <cell r="I1033" t="str">
            <v>00000041</v>
          </cell>
          <cell r="J1033">
            <v>60</v>
          </cell>
          <cell r="K1033">
            <v>312</v>
          </cell>
          <cell r="L1033">
            <v>6636</v>
          </cell>
          <cell r="M1033">
            <v>107</v>
          </cell>
          <cell r="N1033">
            <v>10</v>
          </cell>
          <cell r="O1033">
            <v>0</v>
          </cell>
          <cell r="P1033">
            <v>107.1</v>
          </cell>
          <cell r="Q1033" t="str">
            <v>0803</v>
          </cell>
          <cell r="R1033" t="str">
            <v>36000</v>
          </cell>
          <cell r="S1033" t="str">
            <v>200212</v>
          </cell>
          <cell r="T1033" t="str">
            <v>PY42</v>
          </cell>
          <cell r="U1033">
            <v>255.76</v>
          </cell>
          <cell r="V1033" t="str">
            <v>LDB</v>
          </cell>
          <cell r="W1033">
            <v>0</v>
          </cell>
          <cell r="X1033" t="str">
            <v>SHR</v>
          </cell>
          <cell r="Y1033">
            <v>7</v>
          </cell>
          <cell r="Z1033">
            <v>7</v>
          </cell>
          <cell r="AA1033" t="str">
            <v>PYP</v>
          </cell>
          <cell r="AB1033" t="str">
            <v xml:space="preserve"> 0000025</v>
          </cell>
          <cell r="AC1033" t="str">
            <v>PYL</v>
          </cell>
          <cell r="AD1033" t="str">
            <v>004382</v>
          </cell>
          <cell r="AE1033" t="str">
            <v>EMP</v>
          </cell>
          <cell r="AF1033" t="str">
            <v>90017</v>
          </cell>
          <cell r="AG1033" t="str">
            <v>JUL</v>
          </cell>
          <cell r="AH1033" t="str">
            <v xml:space="preserve"> 000.00</v>
          </cell>
          <cell r="AI1033" t="str">
            <v>BCH</v>
          </cell>
          <cell r="AJ1033" t="str">
            <v>500</v>
          </cell>
          <cell r="AK1033" t="str">
            <v>CLS</v>
          </cell>
          <cell r="AL1033" t="str">
            <v>R449</v>
          </cell>
          <cell r="AM1033" t="str">
            <v>DTA</v>
          </cell>
          <cell r="AN1033" t="str">
            <v xml:space="preserve"> 00000000000.00</v>
          </cell>
          <cell r="AO1033" t="str">
            <v>DTH</v>
          </cell>
          <cell r="AP1033" t="str">
            <v xml:space="preserve"> 00000000000.00</v>
          </cell>
          <cell r="AV1033" t="str">
            <v>000000000</v>
          </cell>
          <cell r="AW1033" t="str">
            <v>000</v>
          </cell>
          <cell r="AX1033" t="str">
            <v>00</v>
          </cell>
          <cell r="AY1033" t="str">
            <v>0</v>
          </cell>
          <cell r="AZ1033" t="str">
            <v>FPL Fibernet</v>
          </cell>
        </row>
        <row r="1034">
          <cell r="A1034" t="str">
            <v>107100</v>
          </cell>
          <cell r="B1034" t="str">
            <v>0312</v>
          </cell>
          <cell r="C1034" t="str">
            <v>06600</v>
          </cell>
          <cell r="D1034" t="str">
            <v>0FIBER</v>
          </cell>
          <cell r="E1034" t="str">
            <v>312000</v>
          </cell>
          <cell r="F1034" t="str">
            <v>0803</v>
          </cell>
          <cell r="G1034" t="str">
            <v>36000</v>
          </cell>
          <cell r="H1034" t="str">
            <v>A</v>
          </cell>
          <cell r="I1034" t="str">
            <v>00000041</v>
          </cell>
          <cell r="J1034">
            <v>60</v>
          </cell>
          <cell r="K1034">
            <v>312</v>
          </cell>
          <cell r="L1034">
            <v>6636</v>
          </cell>
          <cell r="M1034">
            <v>107</v>
          </cell>
          <cell r="N1034">
            <v>10</v>
          </cell>
          <cell r="O1034">
            <v>0</v>
          </cell>
          <cell r="P1034">
            <v>107.1</v>
          </cell>
          <cell r="Q1034" t="str">
            <v>0803</v>
          </cell>
          <cell r="R1034" t="str">
            <v>36000</v>
          </cell>
          <cell r="S1034" t="str">
            <v>200212</v>
          </cell>
          <cell r="T1034" t="str">
            <v>PY42</v>
          </cell>
          <cell r="U1034">
            <v>438.45</v>
          </cell>
          <cell r="V1034" t="str">
            <v>LDB</v>
          </cell>
          <cell r="W1034">
            <v>0</v>
          </cell>
          <cell r="X1034" t="str">
            <v>SHR</v>
          </cell>
          <cell r="Y1034">
            <v>12</v>
          </cell>
          <cell r="Z1034">
            <v>12</v>
          </cell>
          <cell r="AA1034" t="str">
            <v>PYP</v>
          </cell>
          <cell r="AB1034" t="str">
            <v xml:space="preserve"> 0000026</v>
          </cell>
          <cell r="AC1034" t="str">
            <v>PYL</v>
          </cell>
          <cell r="AD1034" t="str">
            <v>004382</v>
          </cell>
          <cell r="AE1034" t="str">
            <v>EMP</v>
          </cell>
          <cell r="AF1034" t="str">
            <v>90017</v>
          </cell>
          <cell r="AG1034" t="str">
            <v>JUL</v>
          </cell>
          <cell r="AH1034" t="str">
            <v xml:space="preserve"> 000.00</v>
          </cell>
          <cell r="AI1034" t="str">
            <v>BCH</v>
          </cell>
          <cell r="AJ1034" t="str">
            <v>500</v>
          </cell>
          <cell r="AK1034" t="str">
            <v>CLS</v>
          </cell>
          <cell r="AL1034" t="str">
            <v>R449</v>
          </cell>
          <cell r="AM1034" t="str">
            <v>DTA</v>
          </cell>
          <cell r="AN1034" t="str">
            <v xml:space="preserve"> 00000000000.00</v>
          </cell>
          <cell r="AO1034" t="str">
            <v>DTH</v>
          </cell>
          <cell r="AP1034" t="str">
            <v xml:space="preserve"> 00000000000.00</v>
          </cell>
          <cell r="AV1034" t="str">
            <v>000000000</v>
          </cell>
          <cell r="AW1034" t="str">
            <v>000</v>
          </cell>
          <cell r="AX1034" t="str">
            <v>00</v>
          </cell>
          <cell r="AY1034" t="str">
            <v>0</v>
          </cell>
          <cell r="AZ1034" t="str">
            <v>FPL Fibernet</v>
          </cell>
        </row>
        <row r="1035">
          <cell r="A1035" t="str">
            <v>107100</v>
          </cell>
          <cell r="B1035" t="str">
            <v>0313</v>
          </cell>
          <cell r="C1035" t="str">
            <v>06600</v>
          </cell>
          <cell r="D1035" t="str">
            <v>0FIBER</v>
          </cell>
          <cell r="E1035" t="str">
            <v>313000</v>
          </cell>
          <cell r="F1035" t="str">
            <v>0790</v>
          </cell>
          <cell r="G1035" t="str">
            <v>65000</v>
          </cell>
          <cell r="H1035" t="str">
            <v>A</v>
          </cell>
          <cell r="I1035" t="str">
            <v>00000041</v>
          </cell>
          <cell r="J1035">
            <v>63</v>
          </cell>
          <cell r="K1035">
            <v>313</v>
          </cell>
          <cell r="L1035">
            <v>6637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 t="str">
            <v>0790</v>
          </cell>
          <cell r="R1035" t="str">
            <v>65000</v>
          </cell>
          <cell r="S1035" t="str">
            <v>200212</v>
          </cell>
          <cell r="T1035" t="str">
            <v>CA01</v>
          </cell>
          <cell r="U1035">
            <v>107200</v>
          </cell>
          <cell r="V1035" t="str">
            <v>LDB</v>
          </cell>
          <cell r="W1035">
            <v>0</v>
          </cell>
          <cell r="Y1035">
            <v>0</v>
          </cell>
          <cell r="Z1035">
            <v>0</v>
          </cell>
          <cell r="AA1035" t="str">
            <v>BCH</v>
          </cell>
          <cell r="AB1035" t="str">
            <v>0044</v>
          </cell>
          <cell r="AC1035" t="str">
            <v>WKS</v>
          </cell>
          <cell r="AE1035" t="str">
            <v>JV#</v>
          </cell>
          <cell r="AF1035" t="str">
            <v>1232</v>
          </cell>
          <cell r="AG1035" t="str">
            <v>FRN</v>
          </cell>
          <cell r="AH1035" t="str">
            <v>6637</v>
          </cell>
          <cell r="AI1035" t="str">
            <v>RP#</v>
          </cell>
          <cell r="AJ1035" t="str">
            <v>000</v>
          </cell>
          <cell r="AK1035" t="str">
            <v>CTL</v>
          </cell>
          <cell r="AM1035" t="str">
            <v>RF#</v>
          </cell>
          <cell r="AU1035" t="str">
            <v>ACCRUAL OF DEC 02 CAPITAL</v>
          </cell>
          <cell r="AZ1035" t="str">
            <v>FPL Fibernet</v>
          </cell>
        </row>
        <row r="1036">
          <cell r="A1036" t="str">
            <v>107100</v>
          </cell>
          <cell r="B1036" t="str">
            <v>0313</v>
          </cell>
          <cell r="C1036" t="str">
            <v>06600</v>
          </cell>
          <cell r="D1036" t="str">
            <v>0FIBER</v>
          </cell>
          <cell r="E1036" t="str">
            <v>313000</v>
          </cell>
          <cell r="F1036" t="str">
            <v>0790</v>
          </cell>
          <cell r="G1036" t="str">
            <v>65000</v>
          </cell>
          <cell r="H1036" t="str">
            <v>A</v>
          </cell>
          <cell r="I1036" t="str">
            <v>00000041</v>
          </cell>
          <cell r="J1036">
            <v>63</v>
          </cell>
          <cell r="K1036">
            <v>313</v>
          </cell>
          <cell r="L1036">
            <v>6637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 t="str">
            <v>0790</v>
          </cell>
          <cell r="R1036" t="str">
            <v>65000</v>
          </cell>
          <cell r="S1036" t="str">
            <v>200212</v>
          </cell>
          <cell r="T1036" t="str">
            <v>CA01</v>
          </cell>
          <cell r="U1036">
            <v>203000</v>
          </cell>
          <cell r="V1036" t="str">
            <v>LDB</v>
          </cell>
          <cell r="W1036">
            <v>0</v>
          </cell>
          <cell r="Y1036">
            <v>0</v>
          </cell>
          <cell r="Z1036">
            <v>0</v>
          </cell>
          <cell r="AA1036" t="str">
            <v>BCH</v>
          </cell>
          <cell r="AB1036" t="str">
            <v>0014</v>
          </cell>
          <cell r="AC1036" t="str">
            <v>WKS</v>
          </cell>
          <cell r="AE1036" t="str">
            <v>JV#</v>
          </cell>
          <cell r="AF1036" t="str">
            <v>1232</v>
          </cell>
          <cell r="AG1036" t="str">
            <v>FRN</v>
          </cell>
          <cell r="AH1036" t="str">
            <v>6637</v>
          </cell>
          <cell r="AI1036" t="str">
            <v>RP#</v>
          </cell>
          <cell r="AJ1036" t="str">
            <v>000</v>
          </cell>
          <cell r="AK1036" t="str">
            <v>CTL</v>
          </cell>
          <cell r="AM1036" t="str">
            <v>RF#</v>
          </cell>
          <cell r="AU1036" t="str">
            <v>ACCRUAL OF DEC 02 CAPITAL</v>
          </cell>
          <cell r="AZ1036" t="str">
            <v>FPL Fibernet</v>
          </cell>
        </row>
        <row r="1037">
          <cell r="A1037" t="str">
            <v>107100</v>
          </cell>
          <cell r="B1037" t="str">
            <v>0313</v>
          </cell>
          <cell r="C1037" t="str">
            <v>06600</v>
          </cell>
          <cell r="D1037" t="str">
            <v>0FIBER</v>
          </cell>
          <cell r="E1037" t="str">
            <v>313000</v>
          </cell>
          <cell r="F1037" t="str">
            <v>0790</v>
          </cell>
          <cell r="G1037" t="str">
            <v>65000</v>
          </cell>
          <cell r="H1037" t="str">
            <v>A</v>
          </cell>
          <cell r="I1037" t="str">
            <v>00000041</v>
          </cell>
          <cell r="J1037">
            <v>63</v>
          </cell>
          <cell r="K1037">
            <v>313</v>
          </cell>
          <cell r="L1037">
            <v>6637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 t="str">
            <v>0790</v>
          </cell>
          <cell r="R1037" t="str">
            <v>65000</v>
          </cell>
          <cell r="S1037" t="str">
            <v>200212</v>
          </cell>
          <cell r="T1037" t="str">
            <v>CA01</v>
          </cell>
          <cell r="U1037">
            <v>-203000</v>
          </cell>
          <cell r="V1037" t="str">
            <v>LDB</v>
          </cell>
          <cell r="W1037">
            <v>0</v>
          </cell>
          <cell r="Y1037">
            <v>0</v>
          </cell>
          <cell r="Z1037">
            <v>0</v>
          </cell>
          <cell r="AA1037" t="str">
            <v>BCH</v>
          </cell>
          <cell r="AB1037" t="str">
            <v>0049</v>
          </cell>
          <cell r="AC1037" t="str">
            <v>WKS</v>
          </cell>
          <cell r="AE1037" t="str">
            <v>JV#</v>
          </cell>
          <cell r="AF1037" t="str">
            <v>1232</v>
          </cell>
          <cell r="AG1037" t="str">
            <v>FRN</v>
          </cell>
          <cell r="AH1037" t="str">
            <v>6637</v>
          </cell>
          <cell r="AI1037" t="str">
            <v>RP#</v>
          </cell>
          <cell r="AJ1037" t="str">
            <v>000</v>
          </cell>
          <cell r="AK1037" t="str">
            <v>CTL</v>
          </cell>
          <cell r="AM1037" t="str">
            <v>RF#</v>
          </cell>
          <cell r="AU1037" t="str">
            <v>ACCR REVERSAL OF DEC 02</v>
          </cell>
          <cell r="AZ1037" t="str">
            <v>FPL Fibernet</v>
          </cell>
        </row>
        <row r="1038">
          <cell r="A1038" t="str">
            <v>107100</v>
          </cell>
          <cell r="B1038" t="str">
            <v>0313</v>
          </cell>
          <cell r="C1038" t="str">
            <v>06600</v>
          </cell>
          <cell r="D1038" t="str">
            <v>0FIBER</v>
          </cell>
          <cell r="E1038" t="str">
            <v>313000</v>
          </cell>
          <cell r="F1038" t="str">
            <v>0803</v>
          </cell>
          <cell r="G1038" t="str">
            <v>36000</v>
          </cell>
          <cell r="H1038" t="str">
            <v>A</v>
          </cell>
          <cell r="I1038" t="str">
            <v>00000041</v>
          </cell>
          <cell r="J1038">
            <v>63</v>
          </cell>
          <cell r="K1038">
            <v>313</v>
          </cell>
          <cell r="L1038">
            <v>6637</v>
          </cell>
          <cell r="M1038">
            <v>107</v>
          </cell>
          <cell r="N1038">
            <v>10</v>
          </cell>
          <cell r="O1038">
            <v>0</v>
          </cell>
          <cell r="P1038">
            <v>107.1</v>
          </cell>
          <cell r="Q1038" t="str">
            <v>0803</v>
          </cell>
          <cell r="R1038" t="str">
            <v>36000</v>
          </cell>
          <cell r="S1038" t="str">
            <v>200212</v>
          </cell>
          <cell r="T1038" t="str">
            <v>PY42</v>
          </cell>
          <cell r="U1038">
            <v>830.7</v>
          </cell>
          <cell r="V1038" t="str">
            <v>LDB</v>
          </cell>
          <cell r="W1038">
            <v>0</v>
          </cell>
          <cell r="X1038" t="str">
            <v>SHR</v>
          </cell>
          <cell r="Y1038">
            <v>24</v>
          </cell>
          <cell r="Z1038">
            <v>24</v>
          </cell>
          <cell r="AA1038" t="str">
            <v>PYP</v>
          </cell>
          <cell r="AB1038" t="str">
            <v xml:space="preserve"> 0000001</v>
          </cell>
          <cell r="AC1038" t="str">
            <v>PYL</v>
          </cell>
          <cell r="AD1038" t="str">
            <v>004368</v>
          </cell>
          <cell r="AE1038" t="str">
            <v>EMP</v>
          </cell>
          <cell r="AF1038" t="str">
            <v>35483</v>
          </cell>
          <cell r="AG1038" t="str">
            <v>JUL</v>
          </cell>
          <cell r="AH1038" t="str">
            <v xml:space="preserve"> 000.00</v>
          </cell>
          <cell r="AI1038" t="str">
            <v>BCH</v>
          </cell>
          <cell r="AJ1038" t="str">
            <v>500</v>
          </cell>
          <cell r="AK1038" t="str">
            <v>CLS</v>
          </cell>
          <cell r="AL1038" t="str">
            <v>R445</v>
          </cell>
          <cell r="AM1038" t="str">
            <v>DTA</v>
          </cell>
          <cell r="AN1038" t="str">
            <v xml:space="preserve"> 00000000000.00</v>
          </cell>
          <cell r="AO1038" t="str">
            <v>DTH</v>
          </cell>
          <cell r="AP1038" t="str">
            <v xml:space="preserve"> 00000000000.00</v>
          </cell>
          <cell r="AV1038" t="str">
            <v>000000000</v>
          </cell>
          <cell r="AW1038" t="str">
            <v>000</v>
          </cell>
          <cell r="AX1038" t="str">
            <v>00</v>
          </cell>
          <cell r="AY1038" t="str">
            <v>0</v>
          </cell>
          <cell r="AZ1038" t="str">
            <v>FPL Fibernet</v>
          </cell>
        </row>
        <row r="1039">
          <cell r="A1039" t="str">
            <v>107100</v>
          </cell>
          <cell r="B1039" t="str">
            <v>0385</v>
          </cell>
          <cell r="C1039" t="str">
            <v>06600</v>
          </cell>
          <cell r="D1039" t="str">
            <v>0FIBER</v>
          </cell>
          <cell r="E1039" t="str">
            <v>385000</v>
          </cell>
          <cell r="F1039" t="str">
            <v>0676</v>
          </cell>
          <cell r="G1039" t="str">
            <v>11450</v>
          </cell>
          <cell r="H1039" t="str">
            <v>A</v>
          </cell>
          <cell r="I1039" t="str">
            <v>00000041</v>
          </cell>
          <cell r="J1039">
            <v>60</v>
          </cell>
          <cell r="K1039">
            <v>385</v>
          </cell>
          <cell r="L1039">
            <v>6637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 t="str">
            <v>0676</v>
          </cell>
          <cell r="R1039" t="str">
            <v>11450</v>
          </cell>
          <cell r="S1039" t="str">
            <v>200212</v>
          </cell>
          <cell r="T1039" t="str">
            <v>SA01</v>
          </cell>
          <cell r="U1039">
            <v>0.13</v>
          </cell>
          <cell r="V1039" t="str">
            <v>LDB</v>
          </cell>
          <cell r="W1039">
            <v>0</v>
          </cell>
          <cell r="Y1039">
            <v>0</v>
          </cell>
          <cell r="Z1039">
            <v>1</v>
          </cell>
          <cell r="AA1039" t="str">
            <v>MS#</v>
          </cell>
          <cell r="AB1039" t="str">
            <v xml:space="preserve">   998000404</v>
          </cell>
          <cell r="AC1039" t="str">
            <v>BCH</v>
          </cell>
          <cell r="AD1039" t="str">
            <v>012636</v>
          </cell>
          <cell r="AE1039" t="str">
            <v>TML</v>
          </cell>
          <cell r="AF1039" t="str">
            <v>12027</v>
          </cell>
          <cell r="AG1039" t="str">
            <v>SRL</v>
          </cell>
          <cell r="AH1039" t="str">
            <v>0368</v>
          </cell>
          <cell r="AI1039" t="str">
            <v>DLV</v>
          </cell>
          <cell r="AJ1039" t="str">
            <v>000</v>
          </cell>
          <cell r="AK1039" t="str">
            <v>REL</v>
          </cell>
          <cell r="AL1039" t="str">
            <v>000</v>
          </cell>
          <cell r="AM1039" t="str">
            <v>LN#</v>
          </cell>
          <cell r="AO1039" t="str">
            <v>UOI</v>
          </cell>
          <cell r="AP1039" t="str">
            <v>EA</v>
          </cell>
          <cell r="AU1039" t="str">
            <v>0</v>
          </cell>
          <cell r="AW1039" t="str">
            <v>000</v>
          </cell>
          <cell r="AX1039" t="str">
            <v>00</v>
          </cell>
          <cell r="AY1039" t="str">
            <v>0</v>
          </cell>
          <cell r="AZ1039" t="str">
            <v>FPL Fibernet</v>
          </cell>
        </row>
        <row r="1040">
          <cell r="A1040" t="str">
            <v>107100</v>
          </cell>
          <cell r="B1040" t="str">
            <v>0385</v>
          </cell>
          <cell r="C1040" t="str">
            <v>06600</v>
          </cell>
          <cell r="D1040" t="str">
            <v>0FIBER</v>
          </cell>
          <cell r="E1040" t="str">
            <v>385000</v>
          </cell>
          <cell r="F1040" t="str">
            <v>0676</v>
          </cell>
          <cell r="G1040" t="str">
            <v>11450</v>
          </cell>
          <cell r="H1040" t="str">
            <v>A</v>
          </cell>
          <cell r="I1040" t="str">
            <v>00000041</v>
          </cell>
          <cell r="J1040">
            <v>60</v>
          </cell>
          <cell r="K1040">
            <v>385</v>
          </cell>
          <cell r="L1040">
            <v>6637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 t="str">
            <v>0676</v>
          </cell>
          <cell r="R1040" t="str">
            <v>11450</v>
          </cell>
          <cell r="S1040" t="str">
            <v>200212</v>
          </cell>
          <cell r="T1040" t="str">
            <v>SA01</v>
          </cell>
          <cell r="U1040">
            <v>8.2799999999999994</v>
          </cell>
          <cell r="V1040" t="str">
            <v>LDB</v>
          </cell>
          <cell r="W1040">
            <v>0</v>
          </cell>
          <cell r="Y1040">
            <v>0</v>
          </cell>
          <cell r="Z1040">
            <v>11</v>
          </cell>
          <cell r="AA1040" t="str">
            <v>MS#</v>
          </cell>
          <cell r="AB1040" t="str">
            <v xml:space="preserve">   998000409</v>
          </cell>
          <cell r="AC1040" t="str">
            <v>BCH</v>
          </cell>
          <cell r="AD1040" t="str">
            <v>012636</v>
          </cell>
          <cell r="AE1040" t="str">
            <v>TML</v>
          </cell>
          <cell r="AF1040" t="str">
            <v>12027</v>
          </cell>
          <cell r="AG1040" t="str">
            <v>SRL</v>
          </cell>
          <cell r="AH1040" t="str">
            <v>0368</v>
          </cell>
          <cell r="AI1040" t="str">
            <v>DLV</v>
          </cell>
          <cell r="AJ1040" t="str">
            <v>000</v>
          </cell>
          <cell r="AK1040" t="str">
            <v>REL</v>
          </cell>
          <cell r="AL1040" t="str">
            <v>000</v>
          </cell>
          <cell r="AM1040" t="str">
            <v>LN#</v>
          </cell>
          <cell r="AO1040" t="str">
            <v>UOI</v>
          </cell>
          <cell r="AP1040" t="str">
            <v>EA</v>
          </cell>
          <cell r="AU1040" t="str">
            <v>0</v>
          </cell>
          <cell r="AW1040" t="str">
            <v>000</v>
          </cell>
          <cell r="AX1040" t="str">
            <v>00</v>
          </cell>
          <cell r="AY1040" t="str">
            <v>0</v>
          </cell>
          <cell r="AZ1040" t="str">
            <v>FPL Fibernet</v>
          </cell>
        </row>
        <row r="1041">
          <cell r="A1041" t="str">
            <v>107100</v>
          </cell>
          <cell r="B1041" t="str">
            <v>0385</v>
          </cell>
          <cell r="C1041" t="str">
            <v>06600</v>
          </cell>
          <cell r="D1041" t="str">
            <v>0FIBER</v>
          </cell>
          <cell r="E1041" t="str">
            <v>385000</v>
          </cell>
          <cell r="F1041" t="str">
            <v>0676</v>
          </cell>
          <cell r="G1041" t="str">
            <v>11450</v>
          </cell>
          <cell r="H1041" t="str">
            <v>A</v>
          </cell>
          <cell r="I1041" t="str">
            <v>00000041</v>
          </cell>
          <cell r="J1041">
            <v>60</v>
          </cell>
          <cell r="K1041">
            <v>385</v>
          </cell>
          <cell r="L1041">
            <v>6637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 t="str">
            <v>0676</v>
          </cell>
          <cell r="R1041" t="str">
            <v>11450</v>
          </cell>
          <cell r="S1041" t="str">
            <v>200212</v>
          </cell>
          <cell r="T1041" t="str">
            <v>SA01</v>
          </cell>
          <cell r="U1041">
            <v>119.51</v>
          </cell>
          <cell r="V1041" t="str">
            <v>LDB</v>
          </cell>
          <cell r="W1041">
            <v>0</v>
          </cell>
          <cell r="Y1041">
            <v>0</v>
          </cell>
          <cell r="Z1041">
            <v>11</v>
          </cell>
          <cell r="AA1041" t="str">
            <v>MS#</v>
          </cell>
          <cell r="AB1041" t="str">
            <v xml:space="preserve">   998000407</v>
          </cell>
          <cell r="AC1041" t="str">
            <v>BCH</v>
          </cell>
          <cell r="AD1041" t="str">
            <v>012636</v>
          </cell>
          <cell r="AE1041" t="str">
            <v>TML</v>
          </cell>
          <cell r="AF1041" t="str">
            <v>12027</v>
          </cell>
          <cell r="AG1041" t="str">
            <v>SRL</v>
          </cell>
          <cell r="AH1041" t="str">
            <v>0368</v>
          </cell>
          <cell r="AI1041" t="str">
            <v>DLV</v>
          </cell>
          <cell r="AJ1041" t="str">
            <v>000</v>
          </cell>
          <cell r="AK1041" t="str">
            <v>REL</v>
          </cell>
          <cell r="AL1041" t="str">
            <v>000</v>
          </cell>
          <cell r="AM1041" t="str">
            <v>LN#</v>
          </cell>
          <cell r="AO1041" t="str">
            <v>UOI</v>
          </cell>
          <cell r="AP1041" t="str">
            <v>EA</v>
          </cell>
          <cell r="AU1041" t="str">
            <v>0</v>
          </cell>
          <cell r="AW1041" t="str">
            <v>000</v>
          </cell>
          <cell r="AX1041" t="str">
            <v>00</v>
          </cell>
          <cell r="AY1041" t="str">
            <v>0</v>
          </cell>
          <cell r="AZ1041" t="str">
            <v>FPL Fibernet</v>
          </cell>
        </row>
        <row r="1042">
          <cell r="A1042" t="str">
            <v>107100</v>
          </cell>
          <cell r="B1042" t="str">
            <v>0385</v>
          </cell>
          <cell r="C1042" t="str">
            <v>06600</v>
          </cell>
          <cell r="D1042" t="str">
            <v>0FIBER</v>
          </cell>
          <cell r="E1042" t="str">
            <v>385000</v>
          </cell>
          <cell r="F1042" t="str">
            <v>0676</v>
          </cell>
          <cell r="G1042" t="str">
            <v>11450</v>
          </cell>
          <cell r="H1042" t="str">
            <v>A</v>
          </cell>
          <cell r="I1042" t="str">
            <v>00000041</v>
          </cell>
          <cell r="J1042">
            <v>60</v>
          </cell>
          <cell r="K1042">
            <v>385</v>
          </cell>
          <cell r="L1042">
            <v>6637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 t="str">
            <v>0676</v>
          </cell>
          <cell r="R1042" t="str">
            <v>11450</v>
          </cell>
          <cell r="S1042" t="str">
            <v>200212</v>
          </cell>
          <cell r="T1042" t="str">
            <v>SA01</v>
          </cell>
          <cell r="U1042">
            <v>291.72000000000003</v>
          </cell>
          <cell r="V1042" t="str">
            <v>LDB</v>
          </cell>
          <cell r="W1042">
            <v>0</v>
          </cell>
          <cell r="Y1042">
            <v>0</v>
          </cell>
          <cell r="Z1042">
            <v>156</v>
          </cell>
          <cell r="AA1042" t="str">
            <v>MS#</v>
          </cell>
          <cell r="AB1042" t="str">
            <v xml:space="preserve">   998000366</v>
          </cell>
          <cell r="AC1042" t="str">
            <v>BCH</v>
          </cell>
          <cell r="AD1042" t="str">
            <v>012636</v>
          </cell>
          <cell r="AE1042" t="str">
            <v>TML</v>
          </cell>
          <cell r="AF1042" t="str">
            <v>12027</v>
          </cell>
          <cell r="AG1042" t="str">
            <v>SRL</v>
          </cell>
          <cell r="AH1042" t="str">
            <v>0368</v>
          </cell>
          <cell r="AI1042" t="str">
            <v>DLV</v>
          </cell>
          <cell r="AJ1042" t="str">
            <v>000</v>
          </cell>
          <cell r="AK1042" t="str">
            <v>REL</v>
          </cell>
          <cell r="AL1042" t="str">
            <v>000</v>
          </cell>
          <cell r="AM1042" t="str">
            <v>LN#</v>
          </cell>
          <cell r="AO1042" t="str">
            <v>UOI</v>
          </cell>
          <cell r="AP1042" t="str">
            <v>EA</v>
          </cell>
          <cell r="AU1042" t="str">
            <v>0</v>
          </cell>
          <cell r="AW1042" t="str">
            <v>000</v>
          </cell>
          <cell r="AX1042" t="str">
            <v>00</v>
          </cell>
          <cell r="AY1042" t="str">
            <v>0</v>
          </cell>
          <cell r="AZ1042" t="str">
            <v>FPL Fibernet</v>
          </cell>
        </row>
        <row r="1043">
          <cell r="A1043" t="str">
            <v>107100</v>
          </cell>
          <cell r="B1043" t="str">
            <v>0385</v>
          </cell>
          <cell r="C1043" t="str">
            <v>06600</v>
          </cell>
          <cell r="D1043" t="str">
            <v>0FIBER</v>
          </cell>
          <cell r="E1043" t="str">
            <v>385000</v>
          </cell>
          <cell r="F1043" t="str">
            <v>0676</v>
          </cell>
          <cell r="G1043" t="str">
            <v>11450</v>
          </cell>
          <cell r="H1043" t="str">
            <v>A</v>
          </cell>
          <cell r="I1043" t="str">
            <v>00000041</v>
          </cell>
          <cell r="J1043">
            <v>60</v>
          </cell>
          <cell r="K1043">
            <v>385</v>
          </cell>
          <cell r="L1043">
            <v>6637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 t="str">
            <v>0676</v>
          </cell>
          <cell r="R1043" t="str">
            <v>11450</v>
          </cell>
          <cell r="S1043" t="str">
            <v>200212</v>
          </cell>
          <cell r="T1043" t="str">
            <v>SA01</v>
          </cell>
          <cell r="U1043">
            <v>398.6</v>
          </cell>
          <cell r="V1043" t="str">
            <v>LDB</v>
          </cell>
          <cell r="W1043">
            <v>0</v>
          </cell>
          <cell r="Y1043">
            <v>0</v>
          </cell>
          <cell r="Z1043">
            <v>11</v>
          </cell>
          <cell r="AA1043" t="str">
            <v>MS#</v>
          </cell>
          <cell r="AB1043" t="str">
            <v xml:space="preserve">   998000318</v>
          </cell>
          <cell r="AC1043" t="str">
            <v>BCH</v>
          </cell>
          <cell r="AD1043" t="str">
            <v>012636</v>
          </cell>
          <cell r="AE1043" t="str">
            <v>TML</v>
          </cell>
          <cell r="AF1043" t="str">
            <v>12027</v>
          </cell>
          <cell r="AG1043" t="str">
            <v>SRL</v>
          </cell>
          <cell r="AH1043" t="str">
            <v>0368</v>
          </cell>
          <cell r="AI1043" t="str">
            <v>DLV</v>
          </cell>
          <cell r="AJ1043" t="str">
            <v>000</v>
          </cell>
          <cell r="AK1043" t="str">
            <v>REL</v>
          </cell>
          <cell r="AL1043" t="str">
            <v>000</v>
          </cell>
          <cell r="AM1043" t="str">
            <v>LN#</v>
          </cell>
          <cell r="AO1043" t="str">
            <v>UOI</v>
          </cell>
          <cell r="AP1043" t="str">
            <v>EA</v>
          </cell>
          <cell r="AU1043" t="str">
            <v>0</v>
          </cell>
          <cell r="AW1043" t="str">
            <v>000</v>
          </cell>
          <cell r="AX1043" t="str">
            <v>00</v>
          </cell>
          <cell r="AY1043" t="str">
            <v>0</v>
          </cell>
          <cell r="AZ1043" t="str">
            <v>FPL Fibernet</v>
          </cell>
        </row>
        <row r="1044">
          <cell r="A1044" t="str">
            <v>107100</v>
          </cell>
          <cell r="B1044" t="str">
            <v>0385</v>
          </cell>
          <cell r="C1044" t="str">
            <v>06600</v>
          </cell>
          <cell r="D1044" t="str">
            <v>0FIBER</v>
          </cell>
          <cell r="E1044" t="str">
            <v>385000</v>
          </cell>
          <cell r="F1044" t="str">
            <v>0676</v>
          </cell>
          <cell r="G1044" t="str">
            <v>11450</v>
          </cell>
          <cell r="H1044" t="str">
            <v>A</v>
          </cell>
          <cell r="I1044" t="str">
            <v>00000041</v>
          </cell>
          <cell r="J1044">
            <v>60</v>
          </cell>
          <cell r="K1044">
            <v>385</v>
          </cell>
          <cell r="L1044">
            <v>6637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 t="str">
            <v>0676</v>
          </cell>
          <cell r="R1044" t="str">
            <v>11450</v>
          </cell>
          <cell r="S1044" t="str">
            <v>200212</v>
          </cell>
          <cell r="T1044" t="str">
            <v>SA01</v>
          </cell>
          <cell r="U1044">
            <v>492</v>
          </cell>
          <cell r="V1044" t="str">
            <v>LDB</v>
          </cell>
          <cell r="W1044">
            <v>0</v>
          </cell>
          <cell r="Y1044">
            <v>0</v>
          </cell>
          <cell r="Z1044">
            <v>49200</v>
          </cell>
          <cell r="AA1044" t="str">
            <v>MS#</v>
          </cell>
          <cell r="AB1044" t="str">
            <v xml:space="preserve">   998000449</v>
          </cell>
          <cell r="AC1044" t="str">
            <v>BCH</v>
          </cell>
          <cell r="AD1044" t="str">
            <v>012637</v>
          </cell>
          <cell r="AE1044" t="str">
            <v>TML</v>
          </cell>
          <cell r="AF1044" t="str">
            <v>12027</v>
          </cell>
          <cell r="AG1044" t="str">
            <v>SRL</v>
          </cell>
          <cell r="AH1044" t="str">
            <v>0350</v>
          </cell>
          <cell r="AI1044" t="str">
            <v>DLV</v>
          </cell>
          <cell r="AJ1044" t="str">
            <v>000</v>
          </cell>
          <cell r="AK1044" t="str">
            <v>REL</v>
          </cell>
          <cell r="AL1044" t="str">
            <v>000</v>
          </cell>
          <cell r="AM1044" t="str">
            <v>LN#</v>
          </cell>
          <cell r="AO1044" t="str">
            <v>UOI</v>
          </cell>
          <cell r="AP1044" t="str">
            <v>FT</v>
          </cell>
          <cell r="AU1044" t="str">
            <v>0</v>
          </cell>
          <cell r="AW1044" t="str">
            <v>000</v>
          </cell>
          <cell r="AX1044" t="str">
            <v>00</v>
          </cell>
          <cell r="AY1044" t="str">
            <v>0</v>
          </cell>
          <cell r="AZ1044" t="str">
            <v>FPL Fibernet</v>
          </cell>
        </row>
        <row r="1045">
          <cell r="A1045" t="str">
            <v>107100</v>
          </cell>
          <cell r="B1045" t="str">
            <v>0385</v>
          </cell>
          <cell r="C1045" t="str">
            <v>06600</v>
          </cell>
          <cell r="D1045" t="str">
            <v>0FIBER</v>
          </cell>
          <cell r="E1045" t="str">
            <v>385000</v>
          </cell>
          <cell r="F1045" t="str">
            <v>0676</v>
          </cell>
          <cell r="G1045" t="str">
            <v>11450</v>
          </cell>
          <cell r="H1045" t="str">
            <v>A</v>
          </cell>
          <cell r="I1045" t="str">
            <v>00000041</v>
          </cell>
          <cell r="J1045">
            <v>60</v>
          </cell>
          <cell r="K1045">
            <v>385</v>
          </cell>
          <cell r="L1045">
            <v>6637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 t="str">
            <v>0676</v>
          </cell>
          <cell r="R1045" t="str">
            <v>11450</v>
          </cell>
          <cell r="S1045" t="str">
            <v>200212</v>
          </cell>
          <cell r="T1045" t="str">
            <v>SA01</v>
          </cell>
          <cell r="U1045">
            <v>500</v>
          </cell>
          <cell r="V1045" t="str">
            <v>LDB</v>
          </cell>
          <cell r="W1045">
            <v>0</v>
          </cell>
          <cell r="Y1045">
            <v>0</v>
          </cell>
          <cell r="Z1045">
            <v>12500</v>
          </cell>
          <cell r="AA1045" t="str">
            <v>MS#</v>
          </cell>
          <cell r="AB1045" t="str">
            <v xml:space="preserve">   998000535</v>
          </cell>
          <cell r="AC1045" t="str">
            <v>BCH</v>
          </cell>
          <cell r="AD1045" t="str">
            <v>012636</v>
          </cell>
          <cell r="AE1045" t="str">
            <v>TML</v>
          </cell>
          <cell r="AF1045" t="str">
            <v>12027</v>
          </cell>
          <cell r="AG1045" t="str">
            <v>SRL</v>
          </cell>
          <cell r="AH1045" t="str">
            <v>0368</v>
          </cell>
          <cell r="AI1045" t="str">
            <v>DLV</v>
          </cell>
          <cell r="AJ1045" t="str">
            <v>000</v>
          </cell>
          <cell r="AK1045" t="str">
            <v>REL</v>
          </cell>
          <cell r="AL1045" t="str">
            <v>000</v>
          </cell>
          <cell r="AM1045" t="str">
            <v>LN#</v>
          </cell>
          <cell r="AO1045" t="str">
            <v>UOI</v>
          </cell>
          <cell r="AP1045" t="str">
            <v>FT</v>
          </cell>
          <cell r="AU1045" t="str">
            <v>0</v>
          </cell>
          <cell r="AW1045" t="str">
            <v>000</v>
          </cell>
          <cell r="AX1045" t="str">
            <v>00</v>
          </cell>
          <cell r="AY1045" t="str">
            <v>0</v>
          </cell>
          <cell r="AZ1045" t="str">
            <v>FPL Fibernet</v>
          </cell>
        </row>
        <row r="1046">
          <cell r="A1046" t="str">
            <v>107100</v>
          </cell>
          <cell r="B1046" t="str">
            <v>0385</v>
          </cell>
          <cell r="C1046" t="str">
            <v>06600</v>
          </cell>
          <cell r="D1046" t="str">
            <v>0FIBER</v>
          </cell>
          <cell r="E1046" t="str">
            <v>385000</v>
          </cell>
          <cell r="F1046" t="str">
            <v>0676</v>
          </cell>
          <cell r="G1046" t="str">
            <v>11450</v>
          </cell>
          <cell r="H1046" t="str">
            <v>A</v>
          </cell>
          <cell r="I1046" t="str">
            <v>00000041</v>
          </cell>
          <cell r="J1046">
            <v>60</v>
          </cell>
          <cell r="K1046">
            <v>385</v>
          </cell>
          <cell r="L1046">
            <v>6637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 t="str">
            <v>0676</v>
          </cell>
          <cell r="R1046" t="str">
            <v>11450</v>
          </cell>
          <cell r="S1046" t="str">
            <v>200212</v>
          </cell>
          <cell r="T1046" t="str">
            <v>SA01</v>
          </cell>
          <cell r="U1046">
            <v>556.79999999999995</v>
          </cell>
          <cell r="V1046" t="str">
            <v>LDB</v>
          </cell>
          <cell r="W1046">
            <v>0</v>
          </cell>
          <cell r="Y1046">
            <v>0</v>
          </cell>
          <cell r="Z1046">
            <v>48</v>
          </cell>
          <cell r="AA1046" t="str">
            <v>MS#</v>
          </cell>
          <cell r="AB1046" t="str">
            <v xml:space="preserve">   998000317</v>
          </cell>
          <cell r="AC1046" t="str">
            <v>BCH</v>
          </cell>
          <cell r="AD1046" t="str">
            <v>012636</v>
          </cell>
          <cell r="AE1046" t="str">
            <v>TML</v>
          </cell>
          <cell r="AF1046" t="str">
            <v>12027</v>
          </cell>
          <cell r="AG1046" t="str">
            <v>SRL</v>
          </cell>
          <cell r="AH1046" t="str">
            <v>0368</v>
          </cell>
          <cell r="AI1046" t="str">
            <v>DLV</v>
          </cell>
          <cell r="AJ1046" t="str">
            <v>000</v>
          </cell>
          <cell r="AK1046" t="str">
            <v>REL</v>
          </cell>
          <cell r="AL1046" t="str">
            <v>000</v>
          </cell>
          <cell r="AM1046" t="str">
            <v>LN#</v>
          </cell>
          <cell r="AO1046" t="str">
            <v>UOI</v>
          </cell>
          <cell r="AP1046" t="str">
            <v>EA</v>
          </cell>
          <cell r="AU1046" t="str">
            <v>0</v>
          </cell>
          <cell r="AW1046" t="str">
            <v>000</v>
          </cell>
          <cell r="AX1046" t="str">
            <v>00</v>
          </cell>
          <cell r="AY1046" t="str">
            <v>0</v>
          </cell>
          <cell r="AZ1046" t="str">
            <v>FPL Fibernet</v>
          </cell>
        </row>
        <row r="1047">
          <cell r="A1047" t="str">
            <v>107100</v>
          </cell>
          <cell r="B1047" t="str">
            <v>0385</v>
          </cell>
          <cell r="C1047" t="str">
            <v>06600</v>
          </cell>
          <cell r="D1047" t="str">
            <v>0FIBER</v>
          </cell>
          <cell r="E1047" t="str">
            <v>385000</v>
          </cell>
          <cell r="F1047" t="str">
            <v>0676</v>
          </cell>
          <cell r="G1047" t="str">
            <v>11450</v>
          </cell>
          <cell r="H1047" t="str">
            <v>A</v>
          </cell>
          <cell r="I1047" t="str">
            <v>00000041</v>
          </cell>
          <cell r="J1047">
            <v>60</v>
          </cell>
          <cell r="K1047">
            <v>385</v>
          </cell>
          <cell r="L1047">
            <v>6637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 t="str">
            <v>0676</v>
          </cell>
          <cell r="R1047" t="str">
            <v>11450</v>
          </cell>
          <cell r="S1047" t="str">
            <v>200212</v>
          </cell>
          <cell r="T1047" t="str">
            <v>SA01</v>
          </cell>
          <cell r="U1047">
            <v>3068.45</v>
          </cell>
          <cell r="V1047" t="str">
            <v>LDB</v>
          </cell>
          <cell r="W1047">
            <v>0</v>
          </cell>
          <cell r="Y1047">
            <v>0</v>
          </cell>
          <cell r="Z1047">
            <v>11</v>
          </cell>
          <cell r="AA1047" t="str">
            <v>MS#</v>
          </cell>
          <cell r="AB1047" t="str">
            <v xml:space="preserve">   998000309</v>
          </cell>
          <cell r="AC1047" t="str">
            <v>BCH</v>
          </cell>
          <cell r="AD1047" t="str">
            <v>012367</v>
          </cell>
          <cell r="AE1047" t="str">
            <v>TML</v>
          </cell>
          <cell r="AF1047" t="str">
            <v>12026</v>
          </cell>
          <cell r="AG1047" t="str">
            <v>SRL</v>
          </cell>
          <cell r="AH1047" t="str">
            <v>0368</v>
          </cell>
          <cell r="AI1047" t="str">
            <v>DLV</v>
          </cell>
          <cell r="AJ1047" t="str">
            <v>000</v>
          </cell>
          <cell r="AK1047" t="str">
            <v>REL</v>
          </cell>
          <cell r="AL1047" t="str">
            <v>000</v>
          </cell>
          <cell r="AM1047" t="str">
            <v>LN#</v>
          </cell>
          <cell r="AO1047" t="str">
            <v>UOI</v>
          </cell>
          <cell r="AP1047" t="str">
            <v>EA</v>
          </cell>
          <cell r="AU1047" t="str">
            <v>0</v>
          </cell>
          <cell r="AW1047" t="str">
            <v>000</v>
          </cell>
          <cell r="AX1047" t="str">
            <v>00</v>
          </cell>
          <cell r="AY1047" t="str">
            <v>0</v>
          </cell>
          <cell r="AZ1047" t="str">
            <v>FPL Fibernet</v>
          </cell>
        </row>
        <row r="1048">
          <cell r="A1048" t="str">
            <v>107100</v>
          </cell>
          <cell r="B1048" t="str">
            <v>0385</v>
          </cell>
          <cell r="C1048" t="str">
            <v>06600</v>
          </cell>
          <cell r="D1048" t="str">
            <v>0FIBER</v>
          </cell>
          <cell r="E1048" t="str">
            <v>385000</v>
          </cell>
          <cell r="F1048" t="str">
            <v>0676</v>
          </cell>
          <cell r="G1048" t="str">
            <v>11450</v>
          </cell>
          <cell r="H1048" t="str">
            <v>A</v>
          </cell>
          <cell r="I1048" t="str">
            <v>00000041</v>
          </cell>
          <cell r="J1048">
            <v>60</v>
          </cell>
          <cell r="K1048">
            <v>385</v>
          </cell>
          <cell r="L1048">
            <v>6637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 t="str">
            <v>0676</v>
          </cell>
          <cell r="R1048" t="str">
            <v>11450</v>
          </cell>
          <cell r="S1048" t="str">
            <v>200212</v>
          </cell>
          <cell r="T1048" t="str">
            <v>SA01</v>
          </cell>
          <cell r="U1048">
            <v>12740</v>
          </cell>
          <cell r="V1048" t="str">
            <v>LDB</v>
          </cell>
          <cell r="W1048">
            <v>0</v>
          </cell>
          <cell r="Y1048">
            <v>0</v>
          </cell>
          <cell r="Z1048">
            <v>45500</v>
          </cell>
          <cell r="AA1048" t="str">
            <v>MS#</v>
          </cell>
          <cell r="AB1048" t="str">
            <v xml:space="preserve">   998000098</v>
          </cell>
          <cell r="AC1048" t="str">
            <v>BCH</v>
          </cell>
          <cell r="AD1048" t="str">
            <v>012367</v>
          </cell>
          <cell r="AE1048" t="str">
            <v>TML</v>
          </cell>
          <cell r="AF1048" t="str">
            <v>12026</v>
          </cell>
          <cell r="AG1048" t="str">
            <v>SRL</v>
          </cell>
          <cell r="AH1048" t="str">
            <v>0368</v>
          </cell>
          <cell r="AI1048" t="str">
            <v>DLV</v>
          </cell>
          <cell r="AJ1048" t="str">
            <v>000</v>
          </cell>
          <cell r="AK1048" t="str">
            <v>REL</v>
          </cell>
          <cell r="AL1048" t="str">
            <v>000</v>
          </cell>
          <cell r="AM1048" t="str">
            <v>LN#</v>
          </cell>
          <cell r="AO1048" t="str">
            <v>UOI</v>
          </cell>
          <cell r="AP1048" t="str">
            <v>FT</v>
          </cell>
          <cell r="AU1048" t="str">
            <v>0</v>
          </cell>
          <cell r="AW1048" t="str">
            <v>000</v>
          </cell>
          <cell r="AX1048" t="str">
            <v>00</v>
          </cell>
          <cell r="AY1048" t="str">
            <v>0</v>
          </cell>
          <cell r="AZ1048" t="str">
            <v>FPL Fibernet</v>
          </cell>
        </row>
        <row r="1049">
          <cell r="A1049" t="str">
            <v>107100</v>
          </cell>
          <cell r="B1049" t="str">
            <v>0385</v>
          </cell>
          <cell r="C1049" t="str">
            <v>06600</v>
          </cell>
          <cell r="D1049" t="str">
            <v>0FIBER</v>
          </cell>
          <cell r="E1049" t="str">
            <v>385000</v>
          </cell>
          <cell r="F1049" t="str">
            <v>0803</v>
          </cell>
          <cell r="G1049" t="str">
            <v>36000</v>
          </cell>
          <cell r="H1049" t="str">
            <v>A</v>
          </cell>
          <cell r="I1049" t="str">
            <v>00000041</v>
          </cell>
          <cell r="J1049">
            <v>60</v>
          </cell>
          <cell r="K1049">
            <v>385</v>
          </cell>
          <cell r="L1049">
            <v>6637</v>
          </cell>
          <cell r="M1049">
            <v>107</v>
          </cell>
          <cell r="N1049">
            <v>10</v>
          </cell>
          <cell r="O1049">
            <v>0</v>
          </cell>
          <cell r="P1049">
            <v>107.1</v>
          </cell>
          <cell r="Q1049" t="str">
            <v>0803</v>
          </cell>
          <cell r="R1049" t="str">
            <v>36000</v>
          </cell>
          <cell r="S1049" t="str">
            <v>200212</v>
          </cell>
          <cell r="T1049" t="str">
            <v>PY42</v>
          </cell>
          <cell r="U1049">
            <v>286.39999999999998</v>
          </cell>
          <cell r="V1049" t="str">
            <v>LDB</v>
          </cell>
          <cell r="W1049">
            <v>0</v>
          </cell>
          <cell r="X1049" t="str">
            <v>SHR</v>
          </cell>
          <cell r="Y1049">
            <v>8</v>
          </cell>
          <cell r="Z1049">
            <v>8</v>
          </cell>
          <cell r="AA1049" t="str">
            <v>PYP</v>
          </cell>
          <cell r="AB1049" t="str">
            <v xml:space="preserve"> 0000026</v>
          </cell>
          <cell r="AC1049" t="str">
            <v>PYL</v>
          </cell>
          <cell r="AD1049" t="str">
            <v>004382</v>
          </cell>
          <cell r="AE1049" t="str">
            <v>EMP</v>
          </cell>
          <cell r="AF1049" t="str">
            <v>46869</v>
          </cell>
          <cell r="AG1049" t="str">
            <v>JUL</v>
          </cell>
          <cell r="AH1049" t="str">
            <v xml:space="preserve"> 000.00</v>
          </cell>
          <cell r="AI1049" t="str">
            <v>BCH</v>
          </cell>
          <cell r="AJ1049" t="str">
            <v>500</v>
          </cell>
          <cell r="AK1049" t="str">
            <v>CLS</v>
          </cell>
          <cell r="AL1049" t="str">
            <v>R431</v>
          </cell>
          <cell r="AM1049" t="str">
            <v>DTA</v>
          </cell>
          <cell r="AN1049" t="str">
            <v xml:space="preserve"> 00000000000.00</v>
          </cell>
          <cell r="AO1049" t="str">
            <v>DTH</v>
          </cell>
          <cell r="AP1049" t="str">
            <v xml:space="preserve"> 00000000000.00</v>
          </cell>
          <cell r="AV1049" t="str">
            <v>000000000</v>
          </cell>
          <cell r="AW1049" t="str">
            <v>000</v>
          </cell>
          <cell r="AX1049" t="str">
            <v>00</v>
          </cell>
          <cell r="AY1049" t="str">
            <v>0</v>
          </cell>
          <cell r="AZ1049" t="str">
            <v>FPL Fibernet</v>
          </cell>
        </row>
        <row r="1050">
          <cell r="A1050" t="str">
            <v>107100</v>
          </cell>
          <cell r="B1050" t="str">
            <v>0385</v>
          </cell>
          <cell r="C1050" t="str">
            <v>06600</v>
          </cell>
          <cell r="D1050" t="str">
            <v>0FIBER</v>
          </cell>
          <cell r="E1050" t="str">
            <v>385000</v>
          </cell>
          <cell r="F1050" t="str">
            <v>0662</v>
          </cell>
          <cell r="G1050" t="str">
            <v>65000</v>
          </cell>
          <cell r="H1050" t="str">
            <v>A</v>
          </cell>
          <cell r="I1050" t="str">
            <v>00000041</v>
          </cell>
          <cell r="J1050">
            <v>63</v>
          </cell>
          <cell r="K1050">
            <v>385</v>
          </cell>
          <cell r="L1050">
            <v>6639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 t="str">
            <v>0662</v>
          </cell>
          <cell r="R1050" t="str">
            <v>65000</v>
          </cell>
          <cell r="S1050" t="str">
            <v>200212</v>
          </cell>
          <cell r="T1050" t="str">
            <v>CA01</v>
          </cell>
          <cell r="U1050">
            <v>3420.99</v>
          </cell>
          <cell r="V1050" t="str">
            <v>LDB</v>
          </cell>
          <cell r="W1050">
            <v>0</v>
          </cell>
          <cell r="Y1050">
            <v>0</v>
          </cell>
          <cell r="Z1050">
            <v>0</v>
          </cell>
          <cell r="AA1050" t="str">
            <v>BCH</v>
          </cell>
          <cell r="AB1050" t="str">
            <v>0037</v>
          </cell>
          <cell r="AC1050" t="str">
            <v>WKS</v>
          </cell>
          <cell r="AE1050" t="str">
            <v>JV#</v>
          </cell>
          <cell r="AF1050" t="str">
            <v>1232</v>
          </cell>
          <cell r="AG1050" t="str">
            <v>FRN</v>
          </cell>
          <cell r="AH1050" t="str">
            <v>6639</v>
          </cell>
          <cell r="AI1050" t="str">
            <v>RP#</v>
          </cell>
          <cell r="AJ1050" t="str">
            <v>000</v>
          </cell>
          <cell r="AK1050" t="str">
            <v>CTL</v>
          </cell>
          <cell r="AM1050" t="str">
            <v>RF#</v>
          </cell>
          <cell r="AU1050" t="str">
            <v>RECLASS FROM 3229 ER 95</v>
          </cell>
          <cell r="AZ1050" t="str">
            <v>FPL Fibernet</v>
          </cell>
        </row>
        <row r="1051">
          <cell r="A1051" t="str">
            <v>107100</v>
          </cell>
          <cell r="B1051" t="str">
            <v>0385</v>
          </cell>
          <cell r="C1051" t="str">
            <v>06600</v>
          </cell>
          <cell r="D1051" t="str">
            <v>0FIBER</v>
          </cell>
          <cell r="E1051" t="str">
            <v>385000</v>
          </cell>
          <cell r="F1051" t="str">
            <v>0803</v>
          </cell>
          <cell r="G1051" t="str">
            <v>36000</v>
          </cell>
          <cell r="H1051" t="str">
            <v>A</v>
          </cell>
          <cell r="I1051" t="str">
            <v>00000041</v>
          </cell>
          <cell r="J1051">
            <v>60</v>
          </cell>
          <cell r="K1051">
            <v>385</v>
          </cell>
          <cell r="L1051">
            <v>6639</v>
          </cell>
          <cell r="M1051">
            <v>107</v>
          </cell>
          <cell r="N1051">
            <v>10</v>
          </cell>
          <cell r="O1051">
            <v>0</v>
          </cell>
          <cell r="P1051">
            <v>107.1</v>
          </cell>
          <cell r="Q1051" t="str">
            <v>0803</v>
          </cell>
          <cell r="R1051" t="str">
            <v>36000</v>
          </cell>
          <cell r="S1051" t="str">
            <v>200212</v>
          </cell>
          <cell r="T1051" t="str">
            <v>PY42</v>
          </cell>
          <cell r="U1051">
            <v>75</v>
          </cell>
          <cell r="V1051" t="str">
            <v>LDB</v>
          </cell>
          <cell r="W1051">
            <v>0</v>
          </cell>
          <cell r="X1051" t="str">
            <v>SHR</v>
          </cell>
          <cell r="Y1051">
            <v>2</v>
          </cell>
          <cell r="Z1051">
            <v>2</v>
          </cell>
          <cell r="AA1051" t="str">
            <v>PYP</v>
          </cell>
          <cell r="AB1051" t="str">
            <v xml:space="preserve"> 0000025</v>
          </cell>
          <cell r="AC1051" t="str">
            <v>PYL</v>
          </cell>
          <cell r="AD1051" t="str">
            <v>004382</v>
          </cell>
          <cell r="AE1051" t="str">
            <v>EMP</v>
          </cell>
          <cell r="AF1051" t="str">
            <v>29440</v>
          </cell>
          <cell r="AG1051" t="str">
            <v>JUL</v>
          </cell>
          <cell r="AH1051" t="str">
            <v xml:space="preserve"> 000.00</v>
          </cell>
          <cell r="AI1051" t="str">
            <v>BCH</v>
          </cell>
          <cell r="AJ1051" t="str">
            <v>500</v>
          </cell>
          <cell r="AK1051" t="str">
            <v>CLS</v>
          </cell>
          <cell r="AL1051" t="str">
            <v>R449</v>
          </cell>
          <cell r="AM1051" t="str">
            <v>DTA</v>
          </cell>
          <cell r="AN1051" t="str">
            <v xml:space="preserve"> 00000000000.00</v>
          </cell>
          <cell r="AO1051" t="str">
            <v>DTH</v>
          </cell>
          <cell r="AP1051" t="str">
            <v xml:space="preserve"> 00000000000.00</v>
          </cell>
          <cell r="AV1051" t="str">
            <v>000000000</v>
          </cell>
          <cell r="AW1051" t="str">
            <v>000</v>
          </cell>
          <cell r="AX1051" t="str">
            <v>00</v>
          </cell>
          <cell r="AY1051" t="str">
            <v>0</v>
          </cell>
          <cell r="AZ1051" t="str">
            <v>FPL Fibernet</v>
          </cell>
        </row>
        <row r="1052">
          <cell r="A1052" t="str">
            <v>107100</v>
          </cell>
          <cell r="B1052" t="str">
            <v>0385</v>
          </cell>
          <cell r="C1052" t="str">
            <v>06600</v>
          </cell>
          <cell r="D1052" t="str">
            <v>0FIBER</v>
          </cell>
          <cell r="E1052" t="str">
            <v>385000</v>
          </cell>
          <cell r="F1052" t="str">
            <v>0802</v>
          </cell>
          <cell r="G1052" t="str">
            <v>31000</v>
          </cell>
          <cell r="H1052" t="str">
            <v>A</v>
          </cell>
          <cell r="I1052" t="str">
            <v>00000041</v>
          </cell>
          <cell r="J1052">
            <v>60</v>
          </cell>
          <cell r="K1052">
            <v>385</v>
          </cell>
          <cell r="L1052">
            <v>6640</v>
          </cell>
          <cell r="M1052">
            <v>107</v>
          </cell>
          <cell r="N1052">
            <v>10</v>
          </cell>
          <cell r="O1052">
            <v>0</v>
          </cell>
          <cell r="P1052">
            <v>107.1</v>
          </cell>
          <cell r="Q1052" t="str">
            <v>0802</v>
          </cell>
          <cell r="R1052" t="str">
            <v>31000</v>
          </cell>
          <cell r="S1052" t="str">
            <v>200212</v>
          </cell>
          <cell r="T1052" t="str">
            <v>PY42</v>
          </cell>
          <cell r="U1052">
            <v>346.2</v>
          </cell>
          <cell r="V1052" t="str">
            <v>LDB</v>
          </cell>
          <cell r="W1052">
            <v>0</v>
          </cell>
          <cell r="X1052" t="str">
            <v>SHR</v>
          </cell>
          <cell r="Y1052">
            <v>16</v>
          </cell>
          <cell r="Z1052">
            <v>16</v>
          </cell>
          <cell r="AA1052" t="str">
            <v>PYP</v>
          </cell>
          <cell r="AB1052" t="str">
            <v xml:space="preserve"> 0000025</v>
          </cell>
          <cell r="AC1052" t="str">
            <v>PYL</v>
          </cell>
          <cell r="AD1052" t="str">
            <v>004385</v>
          </cell>
          <cell r="AE1052" t="str">
            <v>EMP</v>
          </cell>
          <cell r="AF1052" t="str">
            <v>NWADI</v>
          </cell>
          <cell r="AG1052" t="str">
            <v>JUL</v>
          </cell>
          <cell r="AH1052" t="str">
            <v xml:space="preserve"> 000.00</v>
          </cell>
          <cell r="AI1052" t="str">
            <v>BCH</v>
          </cell>
          <cell r="AJ1052" t="str">
            <v>500</v>
          </cell>
          <cell r="AK1052" t="str">
            <v>CLS</v>
          </cell>
          <cell r="AL1052" t="str">
            <v>1XD9</v>
          </cell>
          <cell r="AM1052" t="str">
            <v>DTA</v>
          </cell>
          <cell r="AN1052" t="str">
            <v xml:space="preserve"> 00000000000.00</v>
          </cell>
          <cell r="AO1052" t="str">
            <v>DTH</v>
          </cell>
          <cell r="AP1052" t="str">
            <v xml:space="preserve"> 00000000000.00</v>
          </cell>
          <cell r="AV1052" t="str">
            <v>000000000</v>
          </cell>
          <cell r="AW1052" t="str">
            <v>000</v>
          </cell>
          <cell r="AX1052" t="str">
            <v>00</v>
          </cell>
          <cell r="AY1052" t="str">
            <v>0</v>
          </cell>
          <cell r="AZ1052" t="str">
            <v>FPL Fibernet</v>
          </cell>
        </row>
        <row r="1053">
          <cell r="A1053" t="str">
            <v>107100</v>
          </cell>
          <cell r="B1053" t="str">
            <v>0385</v>
          </cell>
          <cell r="C1053" t="str">
            <v>06600</v>
          </cell>
          <cell r="D1053" t="str">
            <v>0FIBER</v>
          </cell>
          <cell r="E1053" t="str">
            <v>385000</v>
          </cell>
          <cell r="F1053" t="str">
            <v>0803</v>
          </cell>
          <cell r="G1053" t="str">
            <v>36000</v>
          </cell>
          <cell r="H1053" t="str">
            <v>A</v>
          </cell>
          <cell r="I1053" t="str">
            <v>00000041</v>
          </cell>
          <cell r="J1053">
            <v>60</v>
          </cell>
          <cell r="K1053">
            <v>385</v>
          </cell>
          <cell r="L1053">
            <v>6640</v>
          </cell>
          <cell r="M1053">
            <v>107</v>
          </cell>
          <cell r="N1053">
            <v>10</v>
          </cell>
          <cell r="O1053">
            <v>0</v>
          </cell>
          <cell r="P1053">
            <v>107.1</v>
          </cell>
          <cell r="Q1053" t="str">
            <v>0803</v>
          </cell>
          <cell r="R1053" t="str">
            <v>36000</v>
          </cell>
          <cell r="S1053" t="str">
            <v>200212</v>
          </cell>
          <cell r="T1053" t="str">
            <v>PY42</v>
          </cell>
          <cell r="U1053">
            <v>37.5</v>
          </cell>
          <cell r="V1053" t="str">
            <v>LDB</v>
          </cell>
          <cell r="W1053">
            <v>0</v>
          </cell>
          <cell r="X1053" t="str">
            <v>SHR</v>
          </cell>
          <cell r="Y1053">
            <v>1</v>
          </cell>
          <cell r="Z1053">
            <v>1</v>
          </cell>
          <cell r="AA1053" t="str">
            <v>PYP</v>
          </cell>
          <cell r="AB1053" t="str">
            <v xml:space="preserve"> 0000025</v>
          </cell>
          <cell r="AC1053" t="str">
            <v>PYL</v>
          </cell>
          <cell r="AD1053" t="str">
            <v>004382</v>
          </cell>
          <cell r="AE1053" t="str">
            <v>EMP</v>
          </cell>
          <cell r="AF1053" t="str">
            <v>29440</v>
          </cell>
          <cell r="AG1053" t="str">
            <v>JUL</v>
          </cell>
          <cell r="AH1053" t="str">
            <v xml:space="preserve"> 000.00</v>
          </cell>
          <cell r="AI1053" t="str">
            <v>BCH</v>
          </cell>
          <cell r="AJ1053" t="str">
            <v>500</v>
          </cell>
          <cell r="AK1053" t="str">
            <v>CLS</v>
          </cell>
          <cell r="AL1053" t="str">
            <v>R449</v>
          </cell>
          <cell r="AM1053" t="str">
            <v>DTA</v>
          </cell>
          <cell r="AN1053" t="str">
            <v xml:space="preserve"> 00000000000.00</v>
          </cell>
          <cell r="AO1053" t="str">
            <v>DTH</v>
          </cell>
          <cell r="AP1053" t="str">
            <v xml:space="preserve"> 00000000000.00</v>
          </cell>
          <cell r="AV1053" t="str">
            <v>000000000</v>
          </cell>
          <cell r="AW1053" t="str">
            <v>000</v>
          </cell>
          <cell r="AX1053" t="str">
            <v>00</v>
          </cell>
          <cell r="AY1053" t="str">
            <v>0</v>
          </cell>
          <cell r="AZ1053" t="str">
            <v>FPL Fibernet</v>
          </cell>
        </row>
        <row r="1054">
          <cell r="A1054" t="str">
            <v>107100</v>
          </cell>
          <cell r="B1054" t="str">
            <v>0385</v>
          </cell>
          <cell r="C1054" t="str">
            <v>06600</v>
          </cell>
          <cell r="D1054" t="str">
            <v>0FIBER</v>
          </cell>
          <cell r="E1054" t="str">
            <v>385000</v>
          </cell>
          <cell r="F1054" t="str">
            <v>0803</v>
          </cell>
          <cell r="G1054" t="str">
            <v>36000</v>
          </cell>
          <cell r="H1054" t="str">
            <v>A</v>
          </cell>
          <cell r="I1054" t="str">
            <v>00000041</v>
          </cell>
          <cell r="J1054">
            <v>60</v>
          </cell>
          <cell r="K1054">
            <v>385</v>
          </cell>
          <cell r="L1054">
            <v>6640</v>
          </cell>
          <cell r="M1054">
            <v>107</v>
          </cell>
          <cell r="N1054">
            <v>10</v>
          </cell>
          <cell r="O1054">
            <v>0</v>
          </cell>
          <cell r="P1054">
            <v>107.1</v>
          </cell>
          <cell r="Q1054" t="str">
            <v>0803</v>
          </cell>
          <cell r="R1054" t="str">
            <v>36000</v>
          </cell>
          <cell r="S1054" t="str">
            <v>200212</v>
          </cell>
          <cell r="T1054" t="str">
            <v>PY42</v>
          </cell>
          <cell r="U1054">
            <v>143.19999999999999</v>
          </cell>
          <cell r="V1054" t="str">
            <v>LDB</v>
          </cell>
          <cell r="W1054">
            <v>0</v>
          </cell>
          <cell r="X1054" t="str">
            <v>SHR</v>
          </cell>
          <cell r="Y1054">
            <v>4</v>
          </cell>
          <cell r="Z1054">
            <v>4</v>
          </cell>
          <cell r="AA1054" t="str">
            <v>PYP</v>
          </cell>
          <cell r="AB1054" t="str">
            <v xml:space="preserve"> 0000026</v>
          </cell>
          <cell r="AC1054" t="str">
            <v>PYL</v>
          </cell>
          <cell r="AD1054" t="str">
            <v>004382</v>
          </cell>
          <cell r="AE1054" t="str">
            <v>EMP</v>
          </cell>
          <cell r="AF1054" t="str">
            <v>46869</v>
          </cell>
          <cell r="AG1054" t="str">
            <v>JUL</v>
          </cell>
          <cell r="AH1054" t="str">
            <v xml:space="preserve"> 000.00</v>
          </cell>
          <cell r="AI1054" t="str">
            <v>BCH</v>
          </cell>
          <cell r="AJ1054" t="str">
            <v>500</v>
          </cell>
          <cell r="AK1054" t="str">
            <v>CLS</v>
          </cell>
          <cell r="AL1054" t="str">
            <v>R431</v>
          </cell>
          <cell r="AM1054" t="str">
            <v>DTA</v>
          </cell>
          <cell r="AN1054" t="str">
            <v xml:space="preserve"> 00000000000.00</v>
          </cell>
          <cell r="AO1054" t="str">
            <v>DTH</v>
          </cell>
          <cell r="AP1054" t="str">
            <v xml:space="preserve"> 00000000000.00</v>
          </cell>
          <cell r="AV1054" t="str">
            <v>000000000</v>
          </cell>
          <cell r="AW1054" t="str">
            <v>000</v>
          </cell>
          <cell r="AX1054" t="str">
            <v>00</v>
          </cell>
          <cell r="AY1054" t="str">
            <v>0</v>
          </cell>
          <cell r="AZ1054" t="str">
            <v>FPL Fibernet</v>
          </cell>
        </row>
        <row r="1055">
          <cell r="A1055" t="str">
            <v>107100</v>
          </cell>
          <cell r="B1055" t="str">
            <v>0312</v>
          </cell>
          <cell r="C1055" t="str">
            <v>06600</v>
          </cell>
          <cell r="D1055" t="str">
            <v>0FIBER</v>
          </cell>
          <cell r="E1055" t="str">
            <v>312000</v>
          </cell>
          <cell r="F1055" t="str">
            <v>0803</v>
          </cell>
          <cell r="G1055" t="str">
            <v>65000</v>
          </cell>
          <cell r="H1055" t="str">
            <v>A</v>
          </cell>
          <cell r="I1055" t="str">
            <v>00000041</v>
          </cell>
          <cell r="J1055">
            <v>63</v>
          </cell>
          <cell r="K1055">
            <v>312</v>
          </cell>
          <cell r="L1055">
            <v>6641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 t="str">
            <v>0803</v>
          </cell>
          <cell r="R1055" t="str">
            <v>65000</v>
          </cell>
          <cell r="S1055" t="str">
            <v>200212</v>
          </cell>
          <cell r="T1055" t="str">
            <v>CA01</v>
          </cell>
          <cell r="U1055">
            <v>1311.99</v>
          </cell>
          <cell r="V1055" t="str">
            <v>LDB</v>
          </cell>
          <cell r="W1055">
            <v>0</v>
          </cell>
          <cell r="Y1055">
            <v>0</v>
          </cell>
          <cell r="Z1055">
            <v>0</v>
          </cell>
          <cell r="AA1055" t="str">
            <v>BCH</v>
          </cell>
          <cell r="AB1055" t="str">
            <v>0037</v>
          </cell>
          <cell r="AC1055" t="str">
            <v>WKS</v>
          </cell>
          <cell r="AE1055" t="str">
            <v>JV#</v>
          </cell>
          <cell r="AF1055" t="str">
            <v>1232</v>
          </cell>
          <cell r="AG1055" t="str">
            <v>FRN</v>
          </cell>
          <cell r="AH1055" t="str">
            <v>6641</v>
          </cell>
          <cell r="AI1055" t="str">
            <v>RP#</v>
          </cell>
          <cell r="AJ1055" t="str">
            <v>000</v>
          </cell>
          <cell r="AK1055" t="str">
            <v>CTL</v>
          </cell>
          <cell r="AM1055" t="str">
            <v>RF#</v>
          </cell>
          <cell r="AU1055" t="str">
            <v>RECLASS FROM 3229 ER 95</v>
          </cell>
          <cell r="AZ1055" t="str">
            <v>FPL Fibernet</v>
          </cell>
        </row>
        <row r="1056">
          <cell r="A1056" t="str">
            <v>107100</v>
          </cell>
          <cell r="B1056" t="str">
            <v>0306</v>
          </cell>
          <cell r="C1056" t="str">
            <v>06600</v>
          </cell>
          <cell r="D1056" t="str">
            <v>0FIBER</v>
          </cell>
          <cell r="E1056" t="str">
            <v>313000</v>
          </cell>
          <cell r="F1056" t="str">
            <v>0790</v>
          </cell>
          <cell r="G1056" t="str">
            <v>65000</v>
          </cell>
          <cell r="H1056" t="str">
            <v>A</v>
          </cell>
          <cell r="I1056" t="str">
            <v>00000041</v>
          </cell>
          <cell r="J1056">
            <v>63</v>
          </cell>
          <cell r="K1056">
            <v>306</v>
          </cell>
          <cell r="L1056">
            <v>6642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 t="str">
            <v>0790</v>
          </cell>
          <cell r="R1056" t="str">
            <v>65000</v>
          </cell>
          <cell r="S1056" t="str">
            <v>200212</v>
          </cell>
          <cell r="T1056" t="str">
            <v>CA01</v>
          </cell>
          <cell r="U1056">
            <v>7708.68</v>
          </cell>
          <cell r="V1056" t="str">
            <v>LDB</v>
          </cell>
          <cell r="W1056">
            <v>0</v>
          </cell>
          <cell r="Y1056">
            <v>0</v>
          </cell>
          <cell r="Z1056">
            <v>0</v>
          </cell>
          <cell r="AA1056" t="str">
            <v>BCH</v>
          </cell>
          <cell r="AB1056" t="str">
            <v>0037</v>
          </cell>
          <cell r="AC1056" t="str">
            <v>WKS</v>
          </cell>
          <cell r="AE1056" t="str">
            <v>JV#</v>
          </cell>
          <cell r="AF1056" t="str">
            <v>1232</v>
          </cell>
          <cell r="AG1056" t="str">
            <v>FRN</v>
          </cell>
          <cell r="AH1056" t="str">
            <v>6642</v>
          </cell>
          <cell r="AI1056" t="str">
            <v>RP#</v>
          </cell>
          <cell r="AJ1056" t="str">
            <v>000</v>
          </cell>
          <cell r="AK1056" t="str">
            <v>CTL</v>
          </cell>
          <cell r="AM1056" t="str">
            <v>RF#</v>
          </cell>
          <cell r="AU1056" t="str">
            <v>RECLASS FROM 3229 ER 95</v>
          </cell>
          <cell r="AZ1056" t="str">
            <v>FPL Fibernet</v>
          </cell>
        </row>
        <row r="1057">
          <cell r="A1057" t="str">
            <v>107100</v>
          </cell>
          <cell r="B1057" t="str">
            <v>0306</v>
          </cell>
          <cell r="C1057" t="str">
            <v>06600</v>
          </cell>
          <cell r="D1057" t="str">
            <v>0FIBER</v>
          </cell>
          <cell r="E1057" t="str">
            <v>313000</v>
          </cell>
          <cell r="F1057" t="str">
            <v>0790</v>
          </cell>
          <cell r="G1057" t="str">
            <v>65000</v>
          </cell>
          <cell r="H1057" t="str">
            <v>A</v>
          </cell>
          <cell r="I1057" t="str">
            <v>00000041</v>
          </cell>
          <cell r="J1057">
            <v>63</v>
          </cell>
          <cell r="K1057">
            <v>306</v>
          </cell>
          <cell r="L1057">
            <v>6642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 t="str">
            <v>0790</v>
          </cell>
          <cell r="R1057" t="str">
            <v>65000</v>
          </cell>
          <cell r="S1057" t="str">
            <v>200212</v>
          </cell>
          <cell r="T1057" t="str">
            <v>CA01</v>
          </cell>
          <cell r="U1057">
            <v>33931</v>
          </cell>
          <cell r="V1057" t="str">
            <v>LDB</v>
          </cell>
          <cell r="W1057">
            <v>0</v>
          </cell>
          <cell r="Y1057">
            <v>0</v>
          </cell>
          <cell r="Z1057">
            <v>0</v>
          </cell>
          <cell r="AA1057" t="str">
            <v>BCH</v>
          </cell>
          <cell r="AB1057" t="str">
            <v>0014</v>
          </cell>
          <cell r="AC1057" t="str">
            <v>WKS</v>
          </cell>
          <cell r="AE1057" t="str">
            <v>JV#</v>
          </cell>
          <cell r="AF1057" t="str">
            <v>1232</v>
          </cell>
          <cell r="AG1057" t="str">
            <v>FRN</v>
          </cell>
          <cell r="AH1057" t="str">
            <v>6642</v>
          </cell>
          <cell r="AI1057" t="str">
            <v>RP#</v>
          </cell>
          <cell r="AJ1057" t="str">
            <v>000</v>
          </cell>
          <cell r="AK1057" t="str">
            <v>CTL</v>
          </cell>
          <cell r="AM1057" t="str">
            <v>RF#</v>
          </cell>
          <cell r="AU1057" t="str">
            <v>ACCRUAL OF DEC 02 CAPITAL</v>
          </cell>
          <cell r="AZ1057" t="str">
            <v>FPL Fibernet</v>
          </cell>
        </row>
        <row r="1058">
          <cell r="A1058" t="str">
            <v>107100</v>
          </cell>
          <cell r="B1058" t="str">
            <v>0306</v>
          </cell>
          <cell r="C1058" t="str">
            <v>06600</v>
          </cell>
          <cell r="D1058" t="str">
            <v>0FIBER</v>
          </cell>
          <cell r="E1058" t="str">
            <v>313000</v>
          </cell>
          <cell r="F1058" t="str">
            <v>0803</v>
          </cell>
          <cell r="G1058" t="str">
            <v>36000</v>
          </cell>
          <cell r="H1058" t="str">
            <v>A</v>
          </cell>
          <cell r="I1058" t="str">
            <v>00000041</v>
          </cell>
          <cell r="J1058">
            <v>60</v>
          </cell>
          <cell r="K1058">
            <v>306</v>
          </cell>
          <cell r="L1058">
            <v>6642</v>
          </cell>
          <cell r="M1058">
            <v>107</v>
          </cell>
          <cell r="N1058">
            <v>10</v>
          </cell>
          <cell r="O1058">
            <v>0</v>
          </cell>
          <cell r="P1058">
            <v>107.1</v>
          </cell>
          <cell r="Q1058" t="str">
            <v>0803</v>
          </cell>
          <cell r="R1058" t="str">
            <v>36000</v>
          </cell>
          <cell r="S1058" t="str">
            <v>200212</v>
          </cell>
          <cell r="T1058" t="str">
            <v>PY42</v>
          </cell>
          <cell r="U1058">
            <v>150</v>
          </cell>
          <cell r="V1058" t="str">
            <v>LDB</v>
          </cell>
          <cell r="W1058">
            <v>0</v>
          </cell>
          <cell r="X1058" t="str">
            <v>SHR</v>
          </cell>
          <cell r="Y1058">
            <v>4</v>
          </cell>
          <cell r="Z1058">
            <v>4</v>
          </cell>
          <cell r="AA1058" t="str">
            <v>PYP</v>
          </cell>
          <cell r="AB1058" t="str">
            <v xml:space="preserve"> 0000001</v>
          </cell>
          <cell r="AC1058" t="str">
            <v>PYL</v>
          </cell>
          <cell r="AD1058" t="str">
            <v>004382</v>
          </cell>
          <cell r="AE1058" t="str">
            <v>EMP</v>
          </cell>
          <cell r="AF1058" t="str">
            <v>29440</v>
          </cell>
          <cell r="AG1058" t="str">
            <v>JUL</v>
          </cell>
          <cell r="AH1058" t="str">
            <v xml:space="preserve"> 000.00</v>
          </cell>
          <cell r="AI1058" t="str">
            <v>BCH</v>
          </cell>
          <cell r="AJ1058" t="str">
            <v>500</v>
          </cell>
          <cell r="AK1058" t="str">
            <v>CLS</v>
          </cell>
          <cell r="AL1058" t="str">
            <v>R449</v>
          </cell>
          <cell r="AM1058" t="str">
            <v>DTA</v>
          </cell>
          <cell r="AN1058" t="str">
            <v xml:space="preserve"> 00000000000.00</v>
          </cell>
          <cell r="AO1058" t="str">
            <v>DTH</v>
          </cell>
          <cell r="AP1058" t="str">
            <v xml:space="preserve"> 00000000000.00</v>
          </cell>
          <cell r="AV1058" t="str">
            <v>000000000</v>
          </cell>
          <cell r="AW1058" t="str">
            <v>000</v>
          </cell>
          <cell r="AX1058" t="str">
            <v>00</v>
          </cell>
          <cell r="AY1058" t="str">
            <v>0</v>
          </cell>
          <cell r="AZ1058" t="str">
            <v>FPL Fibernet</v>
          </cell>
        </row>
        <row r="1059">
          <cell r="A1059" t="str">
            <v>107100</v>
          </cell>
          <cell r="B1059" t="str">
            <v>0313</v>
          </cell>
          <cell r="C1059" t="str">
            <v>06600</v>
          </cell>
          <cell r="D1059" t="str">
            <v>0FIBER</v>
          </cell>
          <cell r="E1059" t="str">
            <v>313000</v>
          </cell>
          <cell r="F1059" t="str">
            <v>0662</v>
          </cell>
          <cell r="G1059" t="str">
            <v>65000</v>
          </cell>
          <cell r="H1059" t="str">
            <v>A</v>
          </cell>
          <cell r="I1059" t="str">
            <v>00000041</v>
          </cell>
          <cell r="J1059">
            <v>63</v>
          </cell>
          <cell r="K1059">
            <v>313</v>
          </cell>
          <cell r="L1059">
            <v>6643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 t="str">
            <v>0662</v>
          </cell>
          <cell r="R1059" t="str">
            <v>65000</v>
          </cell>
          <cell r="S1059" t="str">
            <v>200212</v>
          </cell>
          <cell r="T1059" t="str">
            <v>CA01</v>
          </cell>
          <cell r="U1059">
            <v>8439.75</v>
          </cell>
          <cell r="V1059" t="str">
            <v>LDB</v>
          </cell>
          <cell r="W1059">
            <v>0</v>
          </cell>
          <cell r="Y1059">
            <v>0</v>
          </cell>
          <cell r="Z1059">
            <v>0</v>
          </cell>
          <cell r="AA1059" t="str">
            <v>BCH</v>
          </cell>
          <cell r="AB1059" t="str">
            <v>0037</v>
          </cell>
          <cell r="AC1059" t="str">
            <v>WKS</v>
          </cell>
          <cell r="AE1059" t="str">
            <v>JV#</v>
          </cell>
          <cell r="AF1059" t="str">
            <v>1232</v>
          </cell>
          <cell r="AG1059" t="str">
            <v>FRN</v>
          </cell>
          <cell r="AH1059" t="str">
            <v>6643</v>
          </cell>
          <cell r="AI1059" t="str">
            <v>RP#</v>
          </cell>
          <cell r="AJ1059" t="str">
            <v>000</v>
          </cell>
          <cell r="AK1059" t="str">
            <v>CTL</v>
          </cell>
          <cell r="AM1059" t="str">
            <v>RF#</v>
          </cell>
          <cell r="AU1059" t="str">
            <v>RECLASS FROM 3229-ER 95</v>
          </cell>
          <cell r="AZ1059" t="str">
            <v>FPL Fibernet</v>
          </cell>
        </row>
        <row r="1060">
          <cell r="A1060" t="str">
            <v>107100</v>
          </cell>
          <cell r="B1060" t="str">
            <v>0313</v>
          </cell>
          <cell r="C1060" t="str">
            <v>06600</v>
          </cell>
          <cell r="D1060" t="str">
            <v>0FIBER</v>
          </cell>
          <cell r="E1060" t="str">
            <v>313000</v>
          </cell>
          <cell r="F1060" t="str">
            <v>0790</v>
          </cell>
          <cell r="G1060" t="str">
            <v>65000</v>
          </cell>
          <cell r="H1060" t="str">
            <v>A</v>
          </cell>
          <cell r="I1060" t="str">
            <v>00000041</v>
          </cell>
          <cell r="J1060">
            <v>63</v>
          </cell>
          <cell r="K1060">
            <v>313</v>
          </cell>
          <cell r="L1060">
            <v>6643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 t="str">
            <v>0790</v>
          </cell>
          <cell r="R1060" t="str">
            <v>65000</v>
          </cell>
          <cell r="S1060" t="str">
            <v>200212</v>
          </cell>
          <cell r="T1060" t="str">
            <v>CA01</v>
          </cell>
          <cell r="U1060">
            <v>80000</v>
          </cell>
          <cell r="V1060" t="str">
            <v>LDB</v>
          </cell>
          <cell r="W1060">
            <v>0</v>
          </cell>
          <cell r="Y1060">
            <v>0</v>
          </cell>
          <cell r="Z1060">
            <v>0</v>
          </cell>
          <cell r="AA1060" t="str">
            <v>BCH</v>
          </cell>
          <cell r="AB1060" t="str">
            <v>0014</v>
          </cell>
          <cell r="AC1060" t="str">
            <v>WKS</v>
          </cell>
          <cell r="AE1060" t="str">
            <v>JV#</v>
          </cell>
          <cell r="AF1060" t="str">
            <v>1232</v>
          </cell>
          <cell r="AG1060" t="str">
            <v>FRN</v>
          </cell>
          <cell r="AH1060" t="str">
            <v>6643</v>
          </cell>
          <cell r="AI1060" t="str">
            <v>RP#</v>
          </cell>
          <cell r="AJ1060" t="str">
            <v>000</v>
          </cell>
          <cell r="AK1060" t="str">
            <v>CTL</v>
          </cell>
          <cell r="AM1060" t="str">
            <v>RF#</v>
          </cell>
          <cell r="AU1060" t="str">
            <v>ACCRUAL OF DEC 02 CAPITAL</v>
          </cell>
          <cell r="AZ1060" t="str">
            <v>FPL Fibernet</v>
          </cell>
        </row>
        <row r="1061">
          <cell r="A1061" t="str">
            <v>107100</v>
          </cell>
          <cell r="B1061" t="str">
            <v>0313</v>
          </cell>
          <cell r="C1061" t="str">
            <v>06600</v>
          </cell>
          <cell r="D1061" t="str">
            <v>0FIBER</v>
          </cell>
          <cell r="E1061" t="str">
            <v>313000</v>
          </cell>
          <cell r="F1061" t="str">
            <v>0803</v>
          </cell>
          <cell r="G1061" t="str">
            <v>36000</v>
          </cell>
          <cell r="H1061" t="str">
            <v>A</v>
          </cell>
          <cell r="I1061" t="str">
            <v>00000041</v>
          </cell>
          <cell r="J1061">
            <v>60</v>
          </cell>
          <cell r="K1061">
            <v>313</v>
          </cell>
          <cell r="L1061">
            <v>6643</v>
          </cell>
          <cell r="M1061">
            <v>107</v>
          </cell>
          <cell r="N1061">
            <v>10</v>
          </cell>
          <cell r="O1061">
            <v>0</v>
          </cell>
          <cell r="P1061">
            <v>107.1</v>
          </cell>
          <cell r="Q1061" t="str">
            <v>0803</v>
          </cell>
          <cell r="R1061" t="str">
            <v>36000</v>
          </cell>
          <cell r="S1061" t="str">
            <v>200212</v>
          </cell>
          <cell r="T1061" t="str">
            <v>PY42</v>
          </cell>
          <cell r="U1061">
            <v>375</v>
          </cell>
          <cell r="V1061" t="str">
            <v>LDB</v>
          </cell>
          <cell r="W1061">
            <v>0</v>
          </cell>
          <cell r="X1061" t="str">
            <v>SHR</v>
          </cell>
          <cell r="Y1061">
            <v>10</v>
          </cell>
          <cell r="Z1061">
            <v>10</v>
          </cell>
          <cell r="AA1061" t="str">
            <v>PYP</v>
          </cell>
          <cell r="AB1061" t="str">
            <v xml:space="preserve"> 0000001</v>
          </cell>
          <cell r="AC1061" t="str">
            <v>PYL</v>
          </cell>
          <cell r="AD1061" t="str">
            <v>004382</v>
          </cell>
          <cell r="AE1061" t="str">
            <v>EMP</v>
          </cell>
          <cell r="AF1061" t="str">
            <v>29440</v>
          </cell>
          <cell r="AG1061" t="str">
            <v>JUL</v>
          </cell>
          <cell r="AH1061" t="str">
            <v xml:space="preserve"> 000.00</v>
          </cell>
          <cell r="AI1061" t="str">
            <v>BCH</v>
          </cell>
          <cell r="AJ1061" t="str">
            <v>500</v>
          </cell>
          <cell r="AK1061" t="str">
            <v>CLS</v>
          </cell>
          <cell r="AL1061" t="str">
            <v>R449</v>
          </cell>
          <cell r="AM1061" t="str">
            <v>DTA</v>
          </cell>
          <cell r="AN1061" t="str">
            <v xml:space="preserve"> 00000000000.00</v>
          </cell>
          <cell r="AO1061" t="str">
            <v>DTH</v>
          </cell>
          <cell r="AP1061" t="str">
            <v xml:space="preserve"> 00000000000.00</v>
          </cell>
          <cell r="AV1061" t="str">
            <v>000000000</v>
          </cell>
          <cell r="AW1061" t="str">
            <v>000</v>
          </cell>
          <cell r="AX1061" t="str">
            <v>00</v>
          </cell>
          <cell r="AY1061" t="str">
            <v>0</v>
          </cell>
          <cell r="AZ1061" t="str">
            <v>FPL Fibernet</v>
          </cell>
        </row>
        <row r="1062">
          <cell r="A1062" t="str">
            <v>107100</v>
          </cell>
          <cell r="B1062" t="str">
            <v>0314</v>
          </cell>
          <cell r="C1062" t="str">
            <v>06600</v>
          </cell>
          <cell r="D1062" t="str">
            <v>0FIBER</v>
          </cell>
          <cell r="E1062" t="str">
            <v>314000</v>
          </cell>
          <cell r="F1062" t="str">
            <v>0803</v>
          </cell>
          <cell r="G1062" t="str">
            <v>36000</v>
          </cell>
          <cell r="H1062" t="str">
            <v>A</v>
          </cell>
          <cell r="I1062" t="str">
            <v>00000041</v>
          </cell>
          <cell r="J1062">
            <v>60</v>
          </cell>
          <cell r="K1062">
            <v>314</v>
          </cell>
          <cell r="L1062">
            <v>6644</v>
          </cell>
          <cell r="M1062">
            <v>107</v>
          </cell>
          <cell r="N1062">
            <v>10</v>
          </cell>
          <cell r="O1062">
            <v>0</v>
          </cell>
          <cell r="P1062">
            <v>107.1</v>
          </cell>
          <cell r="Q1062" t="str">
            <v>0803</v>
          </cell>
          <cell r="R1062" t="str">
            <v>36000</v>
          </cell>
          <cell r="S1062" t="str">
            <v>200212</v>
          </cell>
          <cell r="T1062" t="str">
            <v>PY42</v>
          </cell>
          <cell r="U1062">
            <v>112.5</v>
          </cell>
          <cell r="V1062" t="str">
            <v>LDB</v>
          </cell>
          <cell r="W1062">
            <v>0</v>
          </cell>
          <cell r="X1062" t="str">
            <v>SHR</v>
          </cell>
          <cell r="Y1062">
            <v>3</v>
          </cell>
          <cell r="Z1062">
            <v>3</v>
          </cell>
          <cell r="AA1062" t="str">
            <v>PYP</v>
          </cell>
          <cell r="AB1062" t="str">
            <v xml:space="preserve"> 0000001</v>
          </cell>
          <cell r="AC1062" t="str">
            <v>PYL</v>
          </cell>
          <cell r="AD1062" t="str">
            <v>004382</v>
          </cell>
          <cell r="AE1062" t="str">
            <v>EMP</v>
          </cell>
          <cell r="AF1062" t="str">
            <v>29440</v>
          </cell>
          <cell r="AG1062" t="str">
            <v>JUL</v>
          </cell>
          <cell r="AH1062" t="str">
            <v xml:space="preserve"> 000.00</v>
          </cell>
          <cell r="AI1062" t="str">
            <v>BCH</v>
          </cell>
          <cell r="AJ1062" t="str">
            <v>500</v>
          </cell>
          <cell r="AK1062" t="str">
            <v>CLS</v>
          </cell>
          <cell r="AL1062" t="str">
            <v>R449</v>
          </cell>
          <cell r="AM1062" t="str">
            <v>DTA</v>
          </cell>
          <cell r="AN1062" t="str">
            <v xml:space="preserve"> 00000000000.00</v>
          </cell>
          <cell r="AO1062" t="str">
            <v>DTH</v>
          </cell>
          <cell r="AP1062" t="str">
            <v xml:space="preserve"> 00000000000.00</v>
          </cell>
          <cell r="AV1062" t="str">
            <v>000000000</v>
          </cell>
          <cell r="AW1062" t="str">
            <v>000</v>
          </cell>
          <cell r="AX1062" t="str">
            <v>00</v>
          </cell>
          <cell r="AY1062" t="str">
            <v>0</v>
          </cell>
          <cell r="AZ1062" t="str">
            <v>FPL Fibernet</v>
          </cell>
        </row>
        <row r="1063">
          <cell r="A1063" t="str">
            <v>107100</v>
          </cell>
          <cell r="B1063" t="str">
            <v>0399</v>
          </cell>
          <cell r="C1063" t="str">
            <v>06600</v>
          </cell>
          <cell r="D1063" t="str">
            <v>0FIBER</v>
          </cell>
          <cell r="E1063" t="str">
            <v>399000</v>
          </cell>
          <cell r="F1063" t="str">
            <v>0802</v>
          </cell>
          <cell r="G1063" t="str">
            <v>65000</v>
          </cell>
          <cell r="H1063" t="str">
            <v>A</v>
          </cell>
          <cell r="I1063" t="str">
            <v>00000041</v>
          </cell>
          <cell r="J1063">
            <v>63</v>
          </cell>
          <cell r="K1063">
            <v>399</v>
          </cell>
          <cell r="L1063">
            <v>6644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 t="str">
            <v>0802</v>
          </cell>
          <cell r="R1063" t="str">
            <v>65000</v>
          </cell>
          <cell r="S1063" t="str">
            <v>200212</v>
          </cell>
          <cell r="T1063" t="str">
            <v>CA01</v>
          </cell>
          <cell r="U1063">
            <v>302.93</v>
          </cell>
          <cell r="V1063" t="str">
            <v>LDB</v>
          </cell>
          <cell r="W1063">
            <v>0</v>
          </cell>
          <cell r="Y1063">
            <v>0</v>
          </cell>
          <cell r="Z1063">
            <v>0</v>
          </cell>
          <cell r="AA1063" t="str">
            <v>BCH</v>
          </cell>
          <cell r="AB1063" t="str">
            <v>0037</v>
          </cell>
          <cell r="AC1063" t="str">
            <v>WKS</v>
          </cell>
          <cell r="AE1063" t="str">
            <v>JV#</v>
          </cell>
          <cell r="AF1063" t="str">
            <v>1232</v>
          </cell>
          <cell r="AG1063" t="str">
            <v>FRN</v>
          </cell>
          <cell r="AH1063" t="str">
            <v>6644</v>
          </cell>
          <cell r="AI1063" t="str">
            <v>RP#</v>
          </cell>
          <cell r="AJ1063" t="str">
            <v>000</v>
          </cell>
          <cell r="AK1063" t="str">
            <v>CTL</v>
          </cell>
          <cell r="AM1063" t="str">
            <v>RF#</v>
          </cell>
          <cell r="AU1063" t="str">
            <v>RECLASS FROM 3229 ER 95</v>
          </cell>
          <cell r="AZ1063" t="str">
            <v>FPL Fibernet</v>
          </cell>
        </row>
        <row r="1064">
          <cell r="A1064" t="str">
            <v>107100</v>
          </cell>
          <cell r="B1064" t="str">
            <v>0350</v>
          </cell>
          <cell r="C1064" t="str">
            <v>06997</v>
          </cell>
          <cell r="D1064" t="str">
            <v>0OTHER</v>
          </cell>
          <cell r="E1064" t="str">
            <v>350000</v>
          </cell>
          <cell r="F1064" t="str">
            <v>0790</v>
          </cell>
          <cell r="G1064" t="str">
            <v>65000</v>
          </cell>
          <cell r="H1064" t="str">
            <v>A</v>
          </cell>
          <cell r="I1064" t="str">
            <v>00000041</v>
          </cell>
          <cell r="J1064">
            <v>64</v>
          </cell>
          <cell r="K1064">
            <v>350</v>
          </cell>
          <cell r="L1064">
            <v>6997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 t="str">
            <v>0790</v>
          </cell>
          <cell r="R1064" t="str">
            <v>65000</v>
          </cell>
          <cell r="S1064" t="str">
            <v>200212</v>
          </cell>
          <cell r="T1064" t="str">
            <v>CA01</v>
          </cell>
          <cell r="U1064">
            <v>-1086008.3899999999</v>
          </cell>
          <cell r="V1064" t="str">
            <v>LDB</v>
          </cell>
          <cell r="W1064">
            <v>0</v>
          </cell>
          <cell r="Y1064">
            <v>0</v>
          </cell>
          <cell r="Z1064">
            <v>0</v>
          </cell>
          <cell r="AA1064" t="str">
            <v>BCH</v>
          </cell>
          <cell r="AB1064" t="str">
            <v>0023</v>
          </cell>
          <cell r="AC1064" t="str">
            <v>WKS</v>
          </cell>
          <cell r="AE1064" t="str">
            <v>JV#</v>
          </cell>
          <cell r="AF1064" t="str">
            <v>1232</v>
          </cell>
          <cell r="AG1064" t="str">
            <v>FRN</v>
          </cell>
          <cell r="AH1064" t="str">
            <v>6997</v>
          </cell>
          <cell r="AI1064" t="str">
            <v>RP#</v>
          </cell>
          <cell r="AJ1064" t="str">
            <v>000</v>
          </cell>
          <cell r="AK1064" t="str">
            <v>CTL</v>
          </cell>
          <cell r="AM1064" t="str">
            <v>RF#</v>
          </cell>
          <cell r="AU1064" t="str">
            <v>TO PLACE IN SERVICE</v>
          </cell>
          <cell r="AZ1064" t="str">
            <v>FPL Fibernet</v>
          </cell>
        </row>
        <row r="1065">
          <cell r="A1065" t="str">
            <v>107100</v>
          </cell>
          <cell r="B1065" t="str">
            <v>0335</v>
          </cell>
          <cell r="C1065" t="str">
            <v>06998</v>
          </cell>
          <cell r="D1065" t="str">
            <v>0OTHER</v>
          </cell>
          <cell r="E1065" t="str">
            <v>335000</v>
          </cell>
          <cell r="F1065" t="str">
            <v>0676</v>
          </cell>
          <cell r="G1065" t="str">
            <v>65000</v>
          </cell>
          <cell r="H1065" t="str">
            <v>A</v>
          </cell>
          <cell r="I1065" t="str">
            <v>00000041</v>
          </cell>
          <cell r="J1065">
            <v>64</v>
          </cell>
          <cell r="K1065">
            <v>335</v>
          </cell>
          <cell r="L1065">
            <v>6998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 t="str">
            <v>0676</v>
          </cell>
          <cell r="R1065" t="str">
            <v>65000</v>
          </cell>
          <cell r="S1065" t="str">
            <v>200212</v>
          </cell>
          <cell r="T1065" t="str">
            <v>CA01</v>
          </cell>
          <cell r="U1065">
            <v>1376172.47</v>
          </cell>
          <cell r="V1065" t="str">
            <v>LDB</v>
          </cell>
          <cell r="W1065">
            <v>0</v>
          </cell>
          <cell r="Y1065">
            <v>0</v>
          </cell>
          <cell r="Z1065">
            <v>0</v>
          </cell>
          <cell r="AA1065" t="str">
            <v>BCH</v>
          </cell>
          <cell r="AB1065" t="str">
            <v>0010</v>
          </cell>
          <cell r="AC1065" t="str">
            <v>WKS</v>
          </cell>
          <cell r="AE1065" t="str">
            <v>JV#</v>
          </cell>
          <cell r="AF1065" t="str">
            <v>1232</v>
          </cell>
          <cell r="AG1065" t="str">
            <v>FRN</v>
          </cell>
          <cell r="AH1065" t="str">
            <v>6998</v>
          </cell>
          <cell r="AI1065" t="str">
            <v>RP#</v>
          </cell>
          <cell r="AJ1065" t="str">
            <v>000</v>
          </cell>
          <cell r="AK1065" t="str">
            <v>CTL</v>
          </cell>
          <cell r="AM1065" t="str">
            <v>RF#</v>
          </cell>
          <cell r="AU1065" t="str">
            <v>CORR WO# SPARES INV ADJ</v>
          </cell>
          <cell r="AZ1065" t="str">
            <v>FPL Fibernet</v>
          </cell>
        </row>
        <row r="1066">
          <cell r="A1066" t="str">
            <v>107100</v>
          </cell>
          <cell r="B1066" t="str">
            <v>0336</v>
          </cell>
          <cell r="C1066" t="str">
            <v>06998</v>
          </cell>
          <cell r="D1066" t="str">
            <v>0OTHER</v>
          </cell>
          <cell r="E1066" t="str">
            <v>336000</v>
          </cell>
          <cell r="F1066" t="str">
            <v>0677</v>
          </cell>
          <cell r="G1066" t="str">
            <v>65000</v>
          </cell>
          <cell r="H1066" t="str">
            <v>A</v>
          </cell>
          <cell r="I1066" t="str">
            <v>00000041</v>
          </cell>
          <cell r="J1066">
            <v>64</v>
          </cell>
          <cell r="K1066">
            <v>336</v>
          </cell>
          <cell r="L1066">
            <v>6998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 t="str">
            <v>0677</v>
          </cell>
          <cell r="R1066" t="str">
            <v>65000</v>
          </cell>
          <cell r="S1066" t="str">
            <v>200212</v>
          </cell>
          <cell r="T1066" t="str">
            <v>CA01</v>
          </cell>
          <cell r="U1066">
            <v>6208.76</v>
          </cell>
          <cell r="V1066" t="str">
            <v>LDB</v>
          </cell>
          <cell r="W1066">
            <v>0</v>
          </cell>
          <cell r="Y1066">
            <v>0</v>
          </cell>
          <cell r="Z1066">
            <v>0</v>
          </cell>
          <cell r="AA1066" t="str">
            <v>BCH</v>
          </cell>
          <cell r="AB1066" t="str">
            <v>0061</v>
          </cell>
          <cell r="AC1066" t="str">
            <v>WKS</v>
          </cell>
          <cell r="AE1066" t="str">
            <v>JV#</v>
          </cell>
          <cell r="AF1066" t="str">
            <v>1232</v>
          </cell>
          <cell r="AG1066" t="str">
            <v>FRN</v>
          </cell>
          <cell r="AH1066" t="str">
            <v>6998</v>
          </cell>
          <cell r="AI1066" t="str">
            <v>RP#</v>
          </cell>
          <cell r="AJ1066" t="str">
            <v>000</v>
          </cell>
          <cell r="AK1066" t="str">
            <v>CTL</v>
          </cell>
          <cell r="AM1066" t="str">
            <v>RF#</v>
          </cell>
          <cell r="AU1066" t="str">
            <v>TELCO SALES INC</v>
          </cell>
          <cell r="AZ1066" t="str">
            <v>FPL Fibernet</v>
          </cell>
        </row>
        <row r="1067">
          <cell r="A1067" t="str">
            <v>107100</v>
          </cell>
          <cell r="B1067" t="str">
            <v>0338</v>
          </cell>
          <cell r="C1067" t="str">
            <v>06998</v>
          </cell>
          <cell r="D1067" t="str">
            <v>0OTHER</v>
          </cell>
          <cell r="E1067" t="str">
            <v>338000</v>
          </cell>
          <cell r="F1067" t="str">
            <v>0790</v>
          </cell>
          <cell r="G1067" t="str">
            <v>65000</v>
          </cell>
          <cell r="H1067" t="str">
            <v>A</v>
          </cell>
          <cell r="I1067" t="str">
            <v>00000041</v>
          </cell>
          <cell r="J1067">
            <v>64</v>
          </cell>
          <cell r="K1067">
            <v>338</v>
          </cell>
          <cell r="L1067">
            <v>6998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 t="str">
            <v>0790</v>
          </cell>
          <cell r="R1067" t="str">
            <v>65000</v>
          </cell>
          <cell r="S1067" t="str">
            <v>200212</v>
          </cell>
          <cell r="T1067" t="str">
            <v>CA01</v>
          </cell>
          <cell r="U1067">
            <v>-1115027.3500000001</v>
          </cell>
          <cell r="V1067" t="str">
            <v>LDB</v>
          </cell>
          <cell r="W1067">
            <v>0</v>
          </cell>
          <cell r="Y1067">
            <v>0</v>
          </cell>
          <cell r="Z1067">
            <v>0</v>
          </cell>
          <cell r="AA1067" t="str">
            <v>BCH</v>
          </cell>
          <cell r="AB1067" t="str">
            <v>0023</v>
          </cell>
          <cell r="AC1067" t="str">
            <v>WKS</v>
          </cell>
          <cell r="AE1067" t="str">
            <v>JV#</v>
          </cell>
          <cell r="AF1067" t="str">
            <v>1232</v>
          </cell>
          <cell r="AG1067" t="str">
            <v>FRN</v>
          </cell>
          <cell r="AH1067" t="str">
            <v>6998</v>
          </cell>
          <cell r="AI1067" t="str">
            <v>RP#</v>
          </cell>
          <cell r="AJ1067" t="str">
            <v>000</v>
          </cell>
          <cell r="AK1067" t="str">
            <v>CTL</v>
          </cell>
          <cell r="AM1067" t="str">
            <v>RF#</v>
          </cell>
          <cell r="AU1067" t="str">
            <v>TO PLACE IN SERVICE</v>
          </cell>
          <cell r="AZ1067" t="str">
            <v>FPL Fibernet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Cap-ex (2)"/>
      <sheetName val="Feb Cap-ex "/>
      <sheetName val="data"/>
      <sheetName val="description"/>
      <sheetName val="new data"/>
      <sheetName val="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0</v>
          </cell>
          <cell r="B2">
            <v>55408.98</v>
          </cell>
        </row>
        <row r="3">
          <cell r="A3" t="str">
            <v>1005</v>
          </cell>
          <cell r="B3">
            <v>28076.92</v>
          </cell>
        </row>
        <row r="4">
          <cell r="A4" t="str">
            <v>3213</v>
          </cell>
          <cell r="B4">
            <v>71866.759999999995</v>
          </cell>
        </row>
        <row r="5">
          <cell r="A5" t="str">
            <v>3218</v>
          </cell>
          <cell r="B5">
            <v>37959.410000000003</v>
          </cell>
        </row>
        <row r="6">
          <cell r="A6" t="str">
            <v>3219</v>
          </cell>
          <cell r="B6">
            <v>29586.93</v>
          </cell>
        </row>
        <row r="7">
          <cell r="A7" t="str">
            <v>3231</v>
          </cell>
          <cell r="B7">
            <v>35807.11</v>
          </cell>
        </row>
        <row r="8">
          <cell r="A8" t="str">
            <v>3333</v>
          </cell>
          <cell r="B8">
            <v>13282.17</v>
          </cell>
        </row>
        <row r="9">
          <cell r="A9" t="str">
            <v>6002</v>
          </cell>
          <cell r="B9">
            <v>14482.35</v>
          </cell>
        </row>
        <row r="10">
          <cell r="A10" t="str">
            <v>6004</v>
          </cell>
          <cell r="B10">
            <v>-179605.44</v>
          </cell>
        </row>
        <row r="11">
          <cell r="A11" t="str">
            <v>6005</v>
          </cell>
          <cell r="B11">
            <v>4731.03</v>
          </cell>
        </row>
        <row r="12">
          <cell r="A12" t="str">
            <v>6006</v>
          </cell>
          <cell r="B12">
            <v>5388.08</v>
          </cell>
        </row>
        <row r="13">
          <cell r="A13" t="str">
            <v>6007</v>
          </cell>
          <cell r="B13">
            <v>2221.4300000000094</v>
          </cell>
        </row>
        <row r="14">
          <cell r="A14" t="str">
            <v>6008</v>
          </cell>
          <cell r="B14">
            <v>181.19</v>
          </cell>
        </row>
        <row r="15">
          <cell r="A15" t="str">
            <v>6036</v>
          </cell>
          <cell r="B15">
            <v>63949.39</v>
          </cell>
        </row>
        <row r="16">
          <cell r="A16" t="str">
            <v>6042</v>
          </cell>
          <cell r="B16">
            <v>736.19</v>
          </cell>
        </row>
        <row r="17">
          <cell r="A17" t="str">
            <v>6061</v>
          </cell>
          <cell r="B17">
            <v>118.95</v>
          </cell>
        </row>
        <row r="18">
          <cell r="A18" t="str">
            <v>6062</v>
          </cell>
          <cell r="B18">
            <v>1699</v>
          </cell>
        </row>
        <row r="19">
          <cell r="A19" t="str">
            <v>6063</v>
          </cell>
          <cell r="B19">
            <v>1850</v>
          </cell>
        </row>
        <row r="20">
          <cell r="A20" t="str">
            <v>6064</v>
          </cell>
          <cell r="B20">
            <v>5694.2300000000132</v>
          </cell>
        </row>
        <row r="21">
          <cell r="A21" t="str">
            <v>6065</v>
          </cell>
          <cell r="B21">
            <v>1629.4</v>
          </cell>
        </row>
        <row r="22">
          <cell r="A22" t="str">
            <v>6067</v>
          </cell>
          <cell r="B22">
            <v>16616.759999999998</v>
          </cell>
        </row>
        <row r="23">
          <cell r="A23" t="str">
            <v>6068</v>
          </cell>
          <cell r="B23">
            <v>0</v>
          </cell>
        </row>
        <row r="24">
          <cell r="A24" t="str">
            <v>6069</v>
          </cell>
          <cell r="B24">
            <v>1358</v>
          </cell>
        </row>
        <row r="25">
          <cell r="A25" t="str">
            <v>6073</v>
          </cell>
          <cell r="B25">
            <v>-25</v>
          </cell>
        </row>
        <row r="26">
          <cell r="A26" t="str">
            <v>6075</v>
          </cell>
          <cell r="B26">
            <v>623.05999999999995</v>
          </cell>
        </row>
        <row r="27">
          <cell r="A27" t="str">
            <v>6076</v>
          </cell>
          <cell r="B27">
            <v>419</v>
          </cell>
        </row>
        <row r="28">
          <cell r="A28" t="str">
            <v>6077</v>
          </cell>
          <cell r="B28">
            <v>16463.599999999999</v>
          </cell>
        </row>
        <row r="29">
          <cell r="A29" t="str">
            <v>6078</v>
          </cell>
          <cell r="B29">
            <v>927.37</v>
          </cell>
        </row>
        <row r="30">
          <cell r="A30" t="str">
            <v>6102</v>
          </cell>
          <cell r="B30">
            <v>1820.92</v>
          </cell>
        </row>
        <row r="31">
          <cell r="A31" t="str">
            <v>6116</v>
          </cell>
          <cell r="B31">
            <v>61008.63</v>
          </cell>
        </row>
        <row r="32">
          <cell r="A32" t="str">
            <v>6119</v>
          </cell>
          <cell r="B32">
            <v>-61008.63</v>
          </cell>
        </row>
        <row r="33">
          <cell r="A33" t="str">
            <v>6124</v>
          </cell>
          <cell r="B33">
            <v>793.38</v>
          </cell>
        </row>
        <row r="34">
          <cell r="A34" t="str">
            <v>6133</v>
          </cell>
          <cell r="B34">
            <v>1799.45</v>
          </cell>
        </row>
        <row r="35">
          <cell r="A35" t="str">
            <v>6134</v>
          </cell>
          <cell r="B35">
            <v>-6093.75</v>
          </cell>
        </row>
        <row r="36">
          <cell r="A36" t="str">
            <v>6135</v>
          </cell>
          <cell r="B36">
            <v>197.33</v>
          </cell>
        </row>
        <row r="37">
          <cell r="A37" t="str">
            <v>6136</v>
          </cell>
          <cell r="B37">
            <v>3576.13</v>
          </cell>
        </row>
        <row r="38">
          <cell r="A38" t="str">
            <v>6139</v>
          </cell>
          <cell r="B38">
            <v>-15362.51</v>
          </cell>
        </row>
        <row r="39">
          <cell r="A39" t="str">
            <v>6140</v>
          </cell>
          <cell r="B39">
            <v>945.81</v>
          </cell>
        </row>
        <row r="40">
          <cell r="A40" t="str">
            <v>6141</v>
          </cell>
          <cell r="B40">
            <v>131687.54</v>
          </cell>
        </row>
        <row r="41">
          <cell r="A41" t="str">
            <v>6146</v>
          </cell>
          <cell r="B41">
            <v>-34921.339999999997</v>
          </cell>
        </row>
        <row r="42">
          <cell r="A42" t="str">
            <v>6147</v>
          </cell>
          <cell r="B42">
            <v>-14.62</v>
          </cell>
        </row>
        <row r="43">
          <cell r="A43" t="str">
            <v>6149</v>
          </cell>
          <cell r="B43">
            <v>1967.82</v>
          </cell>
        </row>
        <row r="44">
          <cell r="A44" t="str">
            <v>6152</v>
          </cell>
          <cell r="B44">
            <v>7838.21</v>
          </cell>
        </row>
        <row r="45">
          <cell r="A45" t="str">
            <v>6153</v>
          </cell>
          <cell r="B45">
            <v>1882.46</v>
          </cell>
        </row>
        <row r="46">
          <cell r="A46" t="str">
            <v>6154</v>
          </cell>
          <cell r="B46">
            <v>0</v>
          </cell>
        </row>
        <row r="47">
          <cell r="A47" t="str">
            <v>6157</v>
          </cell>
          <cell r="B47">
            <v>63921.53</v>
          </cell>
        </row>
        <row r="48">
          <cell r="A48" t="str">
            <v>6158</v>
          </cell>
          <cell r="B48">
            <v>9450.7900000000009</v>
          </cell>
        </row>
        <row r="49">
          <cell r="A49" t="str">
            <v>6161</v>
          </cell>
          <cell r="B49">
            <v>63516.13</v>
          </cell>
        </row>
        <row r="50">
          <cell r="A50" t="str">
            <v>6162</v>
          </cell>
          <cell r="B50">
            <v>2386.21</v>
          </cell>
        </row>
        <row r="51">
          <cell r="A51" t="str">
            <v>6163</v>
          </cell>
          <cell r="B51">
            <v>3524.87</v>
          </cell>
        </row>
        <row r="52">
          <cell r="A52" t="str">
            <v>6164</v>
          </cell>
          <cell r="B52">
            <v>-2.9558577807620168E-12</v>
          </cell>
        </row>
        <row r="53">
          <cell r="A53" t="str">
            <v>6170</v>
          </cell>
          <cell r="B53">
            <v>588.41999999999996</v>
          </cell>
        </row>
        <row r="54">
          <cell r="A54" t="str">
            <v>6171</v>
          </cell>
          <cell r="B54">
            <v>267.3</v>
          </cell>
        </row>
        <row r="55">
          <cell r="A55" t="str">
            <v>6172</v>
          </cell>
          <cell r="B55">
            <v>3472.46</v>
          </cell>
        </row>
        <row r="56">
          <cell r="A56" t="str">
            <v>6173</v>
          </cell>
          <cell r="B56">
            <v>0.1</v>
          </cell>
        </row>
        <row r="57">
          <cell r="A57" t="str">
            <v>6174</v>
          </cell>
          <cell r="B57">
            <v>13477.36</v>
          </cell>
        </row>
        <row r="58">
          <cell r="A58" t="str">
            <v>6177</v>
          </cell>
          <cell r="B58">
            <v>500.33</v>
          </cell>
        </row>
        <row r="59">
          <cell r="A59" t="str">
            <v>6178</v>
          </cell>
          <cell r="B59">
            <v>77</v>
          </cell>
        </row>
        <row r="60">
          <cell r="A60" t="str">
            <v>6179</v>
          </cell>
          <cell r="B60">
            <v>1134.7</v>
          </cell>
        </row>
        <row r="61">
          <cell r="A61" t="str">
            <v>6180</v>
          </cell>
          <cell r="B61">
            <v>432.16</v>
          </cell>
        </row>
        <row r="62">
          <cell r="A62" t="str">
            <v>6181</v>
          </cell>
          <cell r="B62">
            <v>5892.73</v>
          </cell>
        </row>
        <row r="63">
          <cell r="A63" t="str">
            <v>6182</v>
          </cell>
          <cell r="B63">
            <v>49079.82</v>
          </cell>
        </row>
        <row r="64">
          <cell r="A64" t="str">
            <v>6183</v>
          </cell>
          <cell r="B64">
            <v>47864.98</v>
          </cell>
        </row>
        <row r="65">
          <cell r="A65" t="str">
            <v>6184</v>
          </cell>
          <cell r="B65">
            <v>18072.16</v>
          </cell>
        </row>
        <row r="66">
          <cell r="A66" t="str">
            <v>6185</v>
          </cell>
          <cell r="B66">
            <v>8701.4899999999489</v>
          </cell>
        </row>
        <row r="67">
          <cell r="A67" t="str">
            <v>6188</v>
          </cell>
          <cell r="B67">
            <v>106188.42</v>
          </cell>
        </row>
        <row r="68">
          <cell r="A68" t="str">
            <v>6189</v>
          </cell>
          <cell r="B68">
            <v>429.6</v>
          </cell>
        </row>
        <row r="69">
          <cell r="A69" t="str">
            <v>6190</v>
          </cell>
          <cell r="B69">
            <v>1354.31</v>
          </cell>
        </row>
        <row r="70">
          <cell r="A70" t="str">
            <v>6191</v>
          </cell>
          <cell r="B70">
            <v>4933.0600000000004</v>
          </cell>
        </row>
        <row r="71">
          <cell r="A71" t="str">
            <v>6192</v>
          </cell>
          <cell r="B71">
            <v>27038.79</v>
          </cell>
        </row>
        <row r="72">
          <cell r="A72" t="str">
            <v>6193</v>
          </cell>
          <cell r="B72">
            <v>1750.93</v>
          </cell>
        </row>
        <row r="73">
          <cell r="A73" t="str">
            <v>6194</v>
          </cell>
          <cell r="B73">
            <v>71.599999999999994</v>
          </cell>
        </row>
        <row r="74">
          <cell r="A74" t="str">
            <v>6195</v>
          </cell>
          <cell r="B74">
            <v>101908.32</v>
          </cell>
        </row>
        <row r="75">
          <cell r="A75" t="str">
            <v>6201</v>
          </cell>
          <cell r="B75">
            <v>69800.53</v>
          </cell>
        </row>
        <row r="76">
          <cell r="A76" t="str">
            <v>6202</v>
          </cell>
          <cell r="B76">
            <v>-47065.39</v>
          </cell>
        </row>
        <row r="77">
          <cell r="A77" t="str">
            <v>6308</v>
          </cell>
          <cell r="B77">
            <v>0</v>
          </cell>
        </row>
        <row r="78">
          <cell r="A78" t="str">
            <v>6311</v>
          </cell>
          <cell r="B78">
            <v>0</v>
          </cell>
        </row>
        <row r="79">
          <cell r="A79" t="str">
            <v>6312</v>
          </cell>
          <cell r="B79">
            <v>-25</v>
          </cell>
        </row>
        <row r="80">
          <cell r="A80" t="str">
            <v>6317</v>
          </cell>
          <cell r="B80">
            <v>-3408.04</v>
          </cell>
        </row>
        <row r="81">
          <cell r="A81" t="str">
            <v>6321</v>
          </cell>
          <cell r="B81">
            <v>0</v>
          </cell>
        </row>
        <row r="82">
          <cell r="A82" t="str">
            <v>6324</v>
          </cell>
          <cell r="B82">
            <v>33613.94</v>
          </cell>
        </row>
        <row r="83">
          <cell r="A83" t="str">
            <v>6328</v>
          </cell>
          <cell r="B83">
            <v>33550</v>
          </cell>
        </row>
        <row r="84">
          <cell r="A84" t="str">
            <v>6343</v>
          </cell>
          <cell r="B84">
            <v>54850</v>
          </cell>
        </row>
        <row r="85">
          <cell r="A85" t="str">
            <v>6344</v>
          </cell>
          <cell r="B85">
            <v>808.46</v>
          </cell>
        </row>
        <row r="86">
          <cell r="A86" t="str">
            <v>6346</v>
          </cell>
          <cell r="B86">
            <v>-6000</v>
          </cell>
        </row>
        <row r="87">
          <cell r="A87" t="str">
            <v>6350</v>
          </cell>
          <cell r="B87">
            <v>-2439.4499999999998</v>
          </cell>
        </row>
        <row r="88">
          <cell r="A88" t="str">
            <v>6355</v>
          </cell>
          <cell r="B88">
            <v>30</v>
          </cell>
        </row>
        <row r="89">
          <cell r="A89" t="str">
            <v>6356</v>
          </cell>
          <cell r="B89">
            <v>26</v>
          </cell>
        </row>
        <row r="90">
          <cell r="A90" t="str">
            <v>6358</v>
          </cell>
          <cell r="B90">
            <v>2719.48</v>
          </cell>
        </row>
        <row r="91">
          <cell r="A91" t="str">
            <v>6600</v>
          </cell>
          <cell r="B91">
            <v>0</v>
          </cell>
        </row>
        <row r="92">
          <cell r="A92" t="str">
            <v>6602</v>
          </cell>
          <cell r="B92">
            <v>888.29999999999927</v>
          </cell>
        </row>
        <row r="93">
          <cell r="A93" t="str">
            <v>6603</v>
          </cell>
          <cell r="B93">
            <v>0</v>
          </cell>
        </row>
        <row r="94">
          <cell r="A94" t="str">
            <v>6613</v>
          </cell>
          <cell r="B94">
            <v>0</v>
          </cell>
        </row>
        <row r="95">
          <cell r="A95" t="str">
            <v>6615</v>
          </cell>
          <cell r="B95">
            <v>0</v>
          </cell>
        </row>
        <row r="96">
          <cell r="A96" t="str">
            <v>6616</v>
          </cell>
          <cell r="B96">
            <v>0</v>
          </cell>
        </row>
        <row r="97">
          <cell r="A97" t="str">
            <v>6617</v>
          </cell>
          <cell r="B97">
            <v>0</v>
          </cell>
        </row>
        <row r="98">
          <cell r="A98" t="str">
            <v>6620</v>
          </cell>
          <cell r="B98">
            <v>468.1</v>
          </cell>
        </row>
        <row r="99">
          <cell r="A99" t="str">
            <v>6621</v>
          </cell>
          <cell r="B99">
            <v>0</v>
          </cell>
        </row>
        <row r="100">
          <cell r="A100" t="str">
            <v>6622</v>
          </cell>
          <cell r="B100">
            <v>974.43</v>
          </cell>
        </row>
        <row r="101">
          <cell r="A101" t="str">
            <v>6624</v>
          </cell>
          <cell r="B101">
            <v>1460.03</v>
          </cell>
        </row>
        <row r="102">
          <cell r="A102" t="str">
            <v>6626</v>
          </cell>
          <cell r="B102">
            <v>20346.509999999998</v>
          </cell>
        </row>
        <row r="103">
          <cell r="A103" t="str">
            <v>6627</v>
          </cell>
          <cell r="B103">
            <v>2963.54</v>
          </cell>
        </row>
        <row r="104">
          <cell r="A104" t="str">
            <v>6628</v>
          </cell>
          <cell r="B104">
            <v>73597.279999999999</v>
          </cell>
        </row>
        <row r="105">
          <cell r="A105" t="str">
            <v>6630</v>
          </cell>
          <cell r="B105">
            <v>15508.02</v>
          </cell>
        </row>
        <row r="106">
          <cell r="A106" t="str">
            <v>6632</v>
          </cell>
          <cell r="B106">
            <v>17023.75</v>
          </cell>
        </row>
        <row r="107">
          <cell r="A107" t="str">
            <v>6633</v>
          </cell>
          <cell r="B107">
            <v>0</v>
          </cell>
        </row>
        <row r="108">
          <cell r="A108" t="str">
            <v>6634</v>
          </cell>
          <cell r="B108">
            <v>450</v>
          </cell>
        </row>
        <row r="109">
          <cell r="A109" t="str">
            <v>6636</v>
          </cell>
          <cell r="B109">
            <v>25867.279999999999</v>
          </cell>
        </row>
        <row r="110">
          <cell r="A110" t="str">
            <v>6637</v>
          </cell>
          <cell r="B110">
            <v>99251.83</v>
          </cell>
        </row>
        <row r="111">
          <cell r="A111" t="str">
            <v>6640</v>
          </cell>
          <cell r="B111">
            <v>4953.55</v>
          </cell>
        </row>
        <row r="112">
          <cell r="A112" t="str">
            <v>6641</v>
          </cell>
          <cell r="B112">
            <v>26120.91</v>
          </cell>
        </row>
        <row r="113">
          <cell r="A113" t="str">
            <v>6642</v>
          </cell>
          <cell r="B113">
            <v>29749.35</v>
          </cell>
        </row>
        <row r="114">
          <cell r="A114" t="str">
            <v>6643</v>
          </cell>
          <cell r="B114">
            <v>52192.43</v>
          </cell>
        </row>
        <row r="115">
          <cell r="A115" t="str">
            <v>6644</v>
          </cell>
          <cell r="B115">
            <v>47.17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Cap-ex"/>
      <sheetName val="Data"/>
      <sheetName val="table"/>
    </sheetNames>
    <sheetDataSet>
      <sheetData sheetId="0" refreshError="1"/>
      <sheetData sheetId="1" refreshError="1"/>
      <sheetData sheetId="2" refreshError="1">
        <row r="1">
          <cell r="A1" t="str">
            <v>0</v>
          </cell>
          <cell r="B1" t="str">
            <v>Unallocated Costs</v>
          </cell>
        </row>
        <row r="2">
          <cell r="A2" t="str">
            <v>1001</v>
          </cell>
          <cell r="B2" t="str">
            <v>Transferred Assets</v>
          </cell>
        </row>
        <row r="3">
          <cell r="A3" t="str">
            <v>1001</v>
          </cell>
          <cell r="B3" t="str">
            <v>Miscellaneous Capital</v>
          </cell>
        </row>
        <row r="4">
          <cell r="A4" t="str">
            <v>1002</v>
          </cell>
          <cell r="B4" t="str">
            <v>Transferred Assets</v>
          </cell>
        </row>
        <row r="5">
          <cell r="A5" t="str">
            <v>1986</v>
          </cell>
          <cell r="B5" t="str">
            <v>Transferred Assets</v>
          </cell>
        </row>
        <row r="6">
          <cell r="A6" t="str">
            <v>1988</v>
          </cell>
          <cell r="B6" t="str">
            <v>Transferred Assets</v>
          </cell>
        </row>
        <row r="7">
          <cell r="A7" t="str">
            <v>1989</v>
          </cell>
          <cell r="B7" t="str">
            <v>Transferred Assets</v>
          </cell>
        </row>
        <row r="8">
          <cell r="A8" t="str">
            <v>1990</v>
          </cell>
          <cell r="B8" t="str">
            <v>Transferred Assets</v>
          </cell>
        </row>
        <row r="9">
          <cell r="A9" t="str">
            <v>1991</v>
          </cell>
          <cell r="B9" t="str">
            <v>Transferred Assets</v>
          </cell>
        </row>
        <row r="10">
          <cell r="A10" t="str">
            <v>1992</v>
          </cell>
          <cell r="B10" t="str">
            <v>Transferred Assets</v>
          </cell>
        </row>
        <row r="11">
          <cell r="A11" t="str">
            <v>1993</v>
          </cell>
          <cell r="B11" t="str">
            <v>Transferred Assets</v>
          </cell>
        </row>
        <row r="12">
          <cell r="A12" t="str">
            <v>1994</v>
          </cell>
          <cell r="B12" t="str">
            <v>Transferred Assets</v>
          </cell>
        </row>
        <row r="13">
          <cell r="A13" t="str">
            <v>1995</v>
          </cell>
          <cell r="B13" t="str">
            <v>Transferred Assets</v>
          </cell>
        </row>
        <row r="14">
          <cell r="A14" t="str">
            <v>1996</v>
          </cell>
          <cell r="B14" t="str">
            <v>Transferred Assets</v>
          </cell>
        </row>
        <row r="15">
          <cell r="A15" t="str">
            <v>1997</v>
          </cell>
          <cell r="B15" t="str">
            <v>Transferred Assets</v>
          </cell>
        </row>
        <row r="16">
          <cell r="A16" t="str">
            <v>1998</v>
          </cell>
          <cell r="B16" t="str">
            <v>Transferred Assets</v>
          </cell>
        </row>
        <row r="17">
          <cell r="A17" t="str">
            <v>1999</v>
          </cell>
          <cell r="B17" t="str">
            <v>Transferred Assets</v>
          </cell>
        </row>
        <row r="18">
          <cell r="A18" t="str">
            <v>2000</v>
          </cell>
          <cell r="B18" t="str">
            <v>Transferred Assets</v>
          </cell>
        </row>
        <row r="19">
          <cell r="A19" t="str">
            <v>6001</v>
          </cell>
          <cell r="B19" t="str">
            <v>CONSTRUCTION PROJECTS BACKBONE</v>
          </cell>
        </row>
        <row r="20">
          <cell r="A20" t="str">
            <v>6002</v>
          </cell>
          <cell r="B20" t="str">
            <v>CONSTRUCTION PROJECTS FT LAUDERDALE</v>
          </cell>
        </row>
        <row r="21">
          <cell r="A21" t="str">
            <v>6003</v>
          </cell>
          <cell r="B21" t="str">
            <v>CONSTRUCTION PROJECTS TAMPA</v>
          </cell>
        </row>
        <row r="22">
          <cell r="A22" t="str">
            <v>6004</v>
          </cell>
          <cell r="B22" t="str">
            <v>CONSTRUCTION PROJECTS ST PETERSBURG</v>
          </cell>
        </row>
        <row r="23">
          <cell r="A23" t="str">
            <v>6005</v>
          </cell>
          <cell r="B23" t="str">
            <v>CONSTRUCTION PROJECTS ORLANDO</v>
          </cell>
        </row>
        <row r="24">
          <cell r="A24" t="str">
            <v>6006</v>
          </cell>
          <cell r="B24" t="str">
            <v>CONSTRUCTION PROJECTS WEST PALM BEACH</v>
          </cell>
        </row>
        <row r="25">
          <cell r="A25" t="str">
            <v>6007</v>
          </cell>
          <cell r="B25" t="str">
            <v>CONSTRUCTION PROJECTS JACKSONVILLE</v>
          </cell>
        </row>
        <row r="26">
          <cell r="A26" t="str">
            <v>6008</v>
          </cell>
          <cell r="B26" t="str">
            <v>CONSTRUCTION PROJECTS NEXTEL (DAYTONA/WINTERHAVEN)</v>
          </cell>
        </row>
        <row r="27">
          <cell r="A27" t="str">
            <v>6009</v>
          </cell>
          <cell r="B27" t="str">
            <v>REMOTE FIBER TEST SYS A FIBER NETWORK MGT SYSTEM</v>
          </cell>
        </row>
        <row r="28">
          <cell r="A28" t="str">
            <v>6010</v>
          </cell>
          <cell r="B28" t="str">
            <v>IMPL OF PFL-HOLLYWOOD CENTRAL OFC OC48 SONET RIN</v>
          </cell>
        </row>
        <row r="29">
          <cell r="A29" t="str">
            <v>6012</v>
          </cell>
          <cell r="B29" t="str">
            <v>IMPL OF SF SONET RING 11 COMMERCIAL NEWTWORK</v>
          </cell>
        </row>
        <row r="30">
          <cell r="A30" t="str">
            <v>6013</v>
          </cell>
          <cell r="B30" t="str">
            <v>IMPL OF SF SONET RING 12 COMMERCIAL FIBER NEWTWORK</v>
          </cell>
        </row>
        <row r="31">
          <cell r="A31" t="str">
            <v>6014</v>
          </cell>
          <cell r="B31" t="str">
            <v>RECONFIGURE MIAMI RING 3</v>
          </cell>
        </row>
        <row r="32">
          <cell r="A32" t="str">
            <v>6015</v>
          </cell>
          <cell r="B32" t="str">
            <v>IMPL OF SF SONET RIGHTS 9 &amp; 10 COMML FIBER NEWTWOR</v>
          </cell>
        </row>
        <row r="33">
          <cell r="A33" t="str">
            <v>6016</v>
          </cell>
          <cell r="B33" t="str">
            <v>IMPL OF NF SONET RIGHTS 9 &amp; 10 COMML FIBER NEWTWOR</v>
          </cell>
        </row>
        <row r="34">
          <cell r="A34" t="str">
            <v>6017</v>
          </cell>
          <cell r="B34" t="str">
            <v>IMPL OF NF SONET RING 11 COMMERCIAL NEWTWORK</v>
          </cell>
        </row>
        <row r="35">
          <cell r="A35" t="str">
            <v>6018</v>
          </cell>
          <cell r="B35" t="str">
            <v>IMPL OF NF SONET RING 12 COMMERCIAL FIBER NEWTWORK</v>
          </cell>
        </row>
        <row r="36">
          <cell r="A36" t="str">
            <v>6019</v>
          </cell>
          <cell r="B36" t="str">
            <v>MEDLEY OC-48</v>
          </cell>
        </row>
        <row r="37">
          <cell r="A37" t="str">
            <v>6020</v>
          </cell>
          <cell r="B37" t="str">
            <v>FPC - MCI OC-48</v>
          </cell>
        </row>
        <row r="38">
          <cell r="A38" t="str">
            <v>6021</v>
          </cell>
          <cell r="B38" t="str">
            <v>COCOA OC-12</v>
          </cell>
        </row>
        <row r="39">
          <cell r="A39" t="str">
            <v>6022</v>
          </cell>
          <cell r="B39" t="str">
            <v>GO - 100 N BISC.</v>
          </cell>
        </row>
        <row r="40">
          <cell r="A40" t="str">
            <v>6023</v>
          </cell>
          <cell r="B40" t="str">
            <v>MIAMI-DADE CITY BUILDOUT</v>
          </cell>
        </row>
        <row r="41">
          <cell r="A41" t="str">
            <v>6024</v>
          </cell>
          <cell r="B41" t="str">
            <v>NAT PROJECT FTLD TO MIA</v>
          </cell>
        </row>
        <row r="42">
          <cell r="A42" t="str">
            <v>6025</v>
          </cell>
          <cell r="B42" t="str">
            <v>G.O. P.O.P.</v>
          </cell>
        </row>
        <row r="43">
          <cell r="A43" t="str">
            <v>6026</v>
          </cell>
          <cell r="B43" t="str">
            <v>IMPL.GO-ICI BC OC-48 SONET RING</v>
          </cell>
        </row>
        <row r="44">
          <cell r="A44" t="str">
            <v>6027</v>
          </cell>
          <cell r="B44" t="str">
            <v>IMPL.GRANDE RING #4 OC-48 SONET RING</v>
          </cell>
        </row>
        <row r="45">
          <cell r="A45" t="str">
            <v>6028</v>
          </cell>
          <cell r="B45" t="str">
            <v>IMPL.4XOC-12 SONET LINK B/N TAPE &amp; KMC</v>
          </cell>
        </row>
        <row r="46">
          <cell r="A46" t="str">
            <v>6029</v>
          </cell>
          <cell r="B46" t="str">
            <v>TELE - 1</v>
          </cell>
        </row>
        <row r="47">
          <cell r="A47" t="str">
            <v>6030</v>
          </cell>
          <cell r="B47" t="str">
            <v>TRIVERGENT</v>
          </cell>
        </row>
        <row r="48">
          <cell r="A48" t="str">
            <v>6031</v>
          </cell>
          <cell r="B48" t="str">
            <v>TERRYTOWN</v>
          </cell>
        </row>
        <row r="49">
          <cell r="A49" t="str">
            <v>6032</v>
          </cell>
          <cell r="B49" t="str">
            <v>ALLEGIANCE</v>
          </cell>
        </row>
        <row r="50">
          <cell r="A50" t="str">
            <v>6033</v>
          </cell>
          <cell r="B50" t="str">
            <v>SYNCHRONIZATION EQUIPMENT</v>
          </cell>
        </row>
        <row r="51">
          <cell r="A51" t="str">
            <v>6034</v>
          </cell>
          <cell r="B51" t="str">
            <v>GTE</v>
          </cell>
        </row>
        <row r="52">
          <cell r="A52" t="str">
            <v>6035</v>
          </cell>
          <cell r="B52" t="str">
            <v>200 SE 1 ST</v>
          </cell>
        </row>
        <row r="53">
          <cell r="A53" t="str">
            <v>6036</v>
          </cell>
          <cell r="B53" t="str">
            <v>3605 NW 82 AVE</v>
          </cell>
        </row>
        <row r="54">
          <cell r="A54" t="str">
            <v>6037</v>
          </cell>
          <cell r="B54" t="str">
            <v>SBC - 19251 NE 26 AVE</v>
          </cell>
        </row>
        <row r="55">
          <cell r="A55" t="str">
            <v>6038</v>
          </cell>
          <cell r="B55" t="str">
            <v>SR14</v>
          </cell>
        </row>
        <row r="56">
          <cell r="A56" t="str">
            <v>6039</v>
          </cell>
          <cell r="B56" t="str">
            <v>IWC - 10700 SW 88 ST</v>
          </cell>
        </row>
        <row r="57">
          <cell r="A57" t="str">
            <v>6040</v>
          </cell>
          <cell r="B57" t="str">
            <v>COMTECH - 15950 DIXIE</v>
          </cell>
        </row>
        <row r="58">
          <cell r="A58" t="str">
            <v>6041</v>
          </cell>
          <cell r="B58" t="str">
            <v>GULTEL (FPL 8142)</v>
          </cell>
        </row>
        <row r="59">
          <cell r="A59" t="str">
            <v>6042</v>
          </cell>
          <cell r="B59" t="str">
            <v>1 NE 1 ST - METROMALL</v>
          </cell>
        </row>
        <row r="60">
          <cell r="A60" t="str">
            <v>6044</v>
          </cell>
          <cell r="B60" t="str">
            <v>MIAOC12</v>
          </cell>
        </row>
        <row r="61">
          <cell r="A61" t="str">
            <v>6045</v>
          </cell>
          <cell r="B61" t="str">
            <v>MIA DARK FIBER C&amp;W</v>
          </cell>
        </row>
        <row r="62">
          <cell r="A62" t="str">
            <v>6046</v>
          </cell>
          <cell r="B62" t="str">
            <v>RELOCATE SPLICES/UTL MANHOLE</v>
          </cell>
        </row>
        <row r="63">
          <cell r="A63" t="str">
            <v>6047</v>
          </cell>
          <cell r="B63" t="str">
            <v>REPLACEMENT OF CABLE (RED BUG LK &amp; SLAVIA RD)</v>
          </cell>
        </row>
        <row r="64">
          <cell r="A64" t="str">
            <v>6048</v>
          </cell>
          <cell r="B64" t="str">
            <v>CABLE DIG IN (BENSON RD &amp; SHELL RD)</v>
          </cell>
        </row>
        <row r="65">
          <cell r="A65" t="str">
            <v>6049</v>
          </cell>
          <cell r="B65" t="str">
            <v>TWO MANHOLES FOR TAMPA EAST</v>
          </cell>
        </row>
        <row r="66">
          <cell r="A66" t="str">
            <v>6050</v>
          </cell>
          <cell r="B66" t="str">
            <v>SBC POPSITE IN TAMPA</v>
          </cell>
        </row>
        <row r="67">
          <cell r="A67" t="str">
            <v>6051</v>
          </cell>
          <cell r="B67" t="str">
            <v>YIPES MIA METRO RING 1, 2 &amp; 3</v>
          </cell>
        </row>
        <row r="68">
          <cell r="A68" t="str">
            <v>6052</v>
          </cell>
          <cell r="B68" t="str">
            <v>WEST DADE CITY BUILDOUT TO THE DORAL PARK</v>
          </cell>
        </row>
        <row r="69">
          <cell r="A69" t="str">
            <v>6053</v>
          </cell>
          <cell r="B69" t="str">
            <v>RELOCATION OF CABLE FOR ENGLE HOMES</v>
          </cell>
        </row>
        <row r="70">
          <cell r="A70" t="str">
            <v>6057</v>
          </cell>
          <cell r="B70" t="str">
            <v>IMPL.OF SO.FLA.SONET RINGS 15&amp;16 COMM'L FIBER NETW</v>
          </cell>
        </row>
        <row r="71">
          <cell r="A71" t="str">
            <v>6059</v>
          </cell>
          <cell r="B71" t="str">
            <v>LAKELAND 2001 FIBER BACKBONE BUILDOUT</v>
          </cell>
        </row>
        <row r="72">
          <cell r="A72" t="str">
            <v>6060</v>
          </cell>
          <cell r="B72" t="str">
            <v>MELBOURNE/TITUSVILLE/COCOA 2001 FIBER BCKBNE BUILD</v>
          </cell>
        </row>
        <row r="73">
          <cell r="A73" t="str">
            <v>6061</v>
          </cell>
          <cell r="B73" t="str">
            <v>MIAMI 2001 FIBER BACKBONE BUILDOUT</v>
          </cell>
        </row>
        <row r="74">
          <cell r="A74" t="str">
            <v>6062</v>
          </cell>
          <cell r="B74" t="str">
            <v>TAMPA 2001 FIBER BACKBONE BUILDOUT</v>
          </cell>
        </row>
        <row r="75">
          <cell r="A75" t="str">
            <v>6063</v>
          </cell>
          <cell r="B75" t="str">
            <v>FT. MYERS 2001 FIBER BACKBONE BUILDOUT</v>
          </cell>
        </row>
        <row r="76">
          <cell r="A76" t="str">
            <v>6064</v>
          </cell>
          <cell r="B76" t="str">
            <v>FT. LAUDERDALE 2001 FIBER BACKBONE BUILDOUT</v>
          </cell>
        </row>
        <row r="77">
          <cell r="A77" t="str">
            <v>6065</v>
          </cell>
          <cell r="B77" t="str">
            <v>WEST PALM BCH/BOCA RATON BUILDOUT TO 2 TELCO CO'S</v>
          </cell>
        </row>
        <row r="78">
          <cell r="A78" t="str">
            <v>6066</v>
          </cell>
          <cell r="B78" t="str">
            <v>SARASOTA/BRADENTON 2001 FIBER BACKBONE BUILDOUT</v>
          </cell>
        </row>
        <row r="79">
          <cell r="A79" t="str">
            <v>6067</v>
          </cell>
          <cell r="B79" t="str">
            <v>POMPANO POP - FT LAUDERDALE METRO</v>
          </cell>
        </row>
        <row r="80">
          <cell r="A80" t="str">
            <v>6068</v>
          </cell>
          <cell r="B80" t="str">
            <v>NOC AT MIA 36 - HARDWARE &amp; SOFTWARE</v>
          </cell>
        </row>
        <row r="81">
          <cell r="A81" t="str">
            <v>6069</v>
          </cell>
          <cell r="B81" t="str">
            <v>ST PETERSBURG - NORTH RING CLEAN-UP</v>
          </cell>
        </row>
        <row r="82">
          <cell r="A82" t="str">
            <v>6070</v>
          </cell>
          <cell r="B82" t="str">
            <v>ST PETERSBURG - NORTH RING COMPLETION</v>
          </cell>
        </row>
        <row r="83">
          <cell r="A83" t="str">
            <v>6071</v>
          </cell>
          <cell r="B83" t="str">
            <v>ST PETERSBURG - SOUTH RING CLEAN-UP</v>
          </cell>
        </row>
        <row r="84">
          <cell r="A84" t="str">
            <v>6072</v>
          </cell>
          <cell r="B84" t="str">
            <v>ST PETERSBURG - SOUTH RING COMPLETION</v>
          </cell>
        </row>
        <row r="85">
          <cell r="A85" t="str">
            <v>6073</v>
          </cell>
          <cell r="B85" t="str">
            <v>BACKBONE - SOUTH RINGS 18-29</v>
          </cell>
        </row>
        <row r="86">
          <cell r="A86" t="str">
            <v>6074</v>
          </cell>
          <cell r="B86" t="str">
            <v>BACKBONE- NORTH RINGS 16-27</v>
          </cell>
        </row>
        <row r="87">
          <cell r="A87" t="str">
            <v>6075</v>
          </cell>
          <cell r="B87" t="str">
            <v>SUSTAINING BASE - 2001</v>
          </cell>
        </row>
        <row r="88">
          <cell r="A88" t="str">
            <v>6076</v>
          </cell>
          <cell r="B88" t="str">
            <v>COLLOCATION PROJECTS - 2001</v>
          </cell>
        </row>
        <row r="89">
          <cell r="A89" t="str">
            <v>6077</v>
          </cell>
          <cell r="B89" t="str">
            <v>BACKBONE - 2001 - MISCELLANEOUS</v>
          </cell>
        </row>
        <row r="90">
          <cell r="A90" t="str">
            <v>6078</v>
          </cell>
          <cell r="B90" t="str">
            <v>CONSOLIDATED SPLICING (M. LOPEZ)</v>
          </cell>
        </row>
        <row r="91">
          <cell r="A91" t="str">
            <v>6079</v>
          </cell>
          <cell r="B91" t="str">
            <v>UNPLANNED WORK FOR 2001-RELOCATION OF WILLIAMS POP</v>
          </cell>
        </row>
        <row r="92">
          <cell r="A92" t="str">
            <v>6080</v>
          </cell>
          <cell r="B92" t="str">
            <v>CUSTOMER BUILD - UNPLANNED WORK FOR 2001</v>
          </cell>
        </row>
        <row r="93">
          <cell r="A93" t="str">
            <v>6081</v>
          </cell>
          <cell r="B93" t="str">
            <v>RELOCATION/CAPITAL - NW SOUTHRIVER DRIVE, MIAMI</v>
          </cell>
        </row>
        <row r="94">
          <cell r="A94" t="str">
            <v>6082</v>
          </cell>
          <cell r="B94" t="str">
            <v>T SPLICE REPLACEMENT-SW 16 ST E/O 95 AVE, MIAMI</v>
          </cell>
        </row>
        <row r="95">
          <cell r="A95" t="str">
            <v>6083</v>
          </cell>
          <cell r="B95" t="str">
            <v>CUSTOMER BUILD - 1050 NW 167 ST, (SPRINT PCS) MIAMI</v>
          </cell>
        </row>
        <row r="96">
          <cell r="A96" t="str">
            <v>6084</v>
          </cell>
          <cell r="B96" t="str">
            <v>CUSTOMER BUILD - 11919 SW 130 ST (SPRINT PCS), MIAMI</v>
          </cell>
        </row>
        <row r="97">
          <cell r="A97" t="str">
            <v>6087</v>
          </cell>
          <cell r="B97" t="str">
            <v>CUSTOMER BUILD - 14707 S DIXIE HWY (SPRINT), MIAMI</v>
          </cell>
        </row>
        <row r="98">
          <cell r="A98" t="str">
            <v>6088</v>
          </cell>
          <cell r="B98" t="str">
            <v>CUSTOMER BUILD - 244 N BISCAYNE BLV(SPRINT), MIAMI</v>
          </cell>
        </row>
        <row r="99">
          <cell r="A99" t="str">
            <v>6089</v>
          </cell>
          <cell r="B99" t="str">
            <v>CUSTOMER BUILD - 2655 LEJEUNE RD(SPRINT), MIAMI</v>
          </cell>
        </row>
        <row r="100">
          <cell r="A100" t="str">
            <v>6090</v>
          </cell>
          <cell r="B100" t="str">
            <v>CUSTOMER BUILD - 2730 SW 3 AVE(SPRINT), MIAMI</v>
          </cell>
        </row>
        <row r="101">
          <cell r="A101" t="str">
            <v>6091</v>
          </cell>
          <cell r="B101" t="str">
            <v>CUSTOMER BUILD - 5975 SUNSET DR (SPRINT), MIAMI</v>
          </cell>
        </row>
        <row r="102">
          <cell r="A102" t="str">
            <v>6093</v>
          </cell>
          <cell r="B102" t="str">
            <v>CUSTOMER BUILD - 7880 BISCAYNE BLVD (Sprint LD), MIAMI</v>
          </cell>
        </row>
        <row r="103">
          <cell r="A103" t="str">
            <v>6095</v>
          </cell>
          <cell r="B103" t="str">
            <v>CUSTOMER BUILD - 400 AUSTRALIAN AVE(Sprint MAN), WEST PALM BCH</v>
          </cell>
        </row>
        <row r="104">
          <cell r="A104" t="str">
            <v>6096</v>
          </cell>
          <cell r="B104" t="str">
            <v>CUSTOMER BUILD - 150 SE 2 AVE #505, MIAMI (6096)</v>
          </cell>
        </row>
        <row r="105">
          <cell r="A105" t="str">
            <v>6100</v>
          </cell>
          <cell r="B105" t="str">
            <v>CUSTOMER BUILD - 550 WATER ST, JACKSONVILLE (SPRINT)</v>
          </cell>
        </row>
        <row r="106">
          <cell r="A106" t="str">
            <v>6101</v>
          </cell>
          <cell r="B106" t="str">
            <v>CUSTOMER BUILD - 11741 N MAIN ST, JACKSONVILLE (SPRINT)</v>
          </cell>
        </row>
        <row r="107">
          <cell r="A107" t="str">
            <v>6102</v>
          </cell>
          <cell r="B107" t="str">
            <v>CUSTOMER BUILD - 734 S MILITARY TRAIL, DEERFIELD (SPRINT)</v>
          </cell>
        </row>
        <row r="108">
          <cell r="A108" t="str">
            <v>6104</v>
          </cell>
          <cell r="B108" t="str">
            <v>CUSTOMER BUILD - 14000 NW 8 ST, FT.LAUDERDALE (SPRINT)</v>
          </cell>
        </row>
        <row r="109">
          <cell r="A109" t="str">
            <v>6110</v>
          </cell>
          <cell r="B109" t="str">
            <v>CUSTOMER BUILD - 12735 GRAN BAY PKWY WEST,JCKSVILL(SPRNT)</v>
          </cell>
        </row>
        <row r="110">
          <cell r="A110" t="str">
            <v>6113</v>
          </cell>
          <cell r="B110" t="str">
            <v>CUSTOMER BUILD - 150 NORTH ORANGE, ORLANDO</v>
          </cell>
        </row>
        <row r="111">
          <cell r="A111" t="str">
            <v>6114</v>
          </cell>
          <cell r="B111" t="str">
            <v>2001 WPB/REIMBURS DAMAGE AT LANTANA RD &amp; MILITARY</v>
          </cell>
        </row>
        <row r="112">
          <cell r="A112" t="str">
            <v>6115</v>
          </cell>
          <cell r="B112" t="str">
            <v>2001 FT.LAUD/CLEAN UP ASSOCIATED WITH HIGH POWER</v>
          </cell>
        </row>
        <row r="113">
          <cell r="A113" t="str">
            <v>6116</v>
          </cell>
          <cell r="B113" t="str">
            <v>2001 FT.LAUD/CLEAN UP ASSOCIATED WITH FIRST SOUTH</v>
          </cell>
        </row>
        <row r="114">
          <cell r="A114" t="str">
            <v>6119</v>
          </cell>
          <cell r="B114" t="str">
            <v>CUSTOMER BUILD-500 NEW YORK AVE (SPRINT),WINTERPRK</v>
          </cell>
        </row>
        <row r="115">
          <cell r="A115" t="str">
            <v>6121</v>
          </cell>
          <cell r="B115" t="str">
            <v>CUSTOMER BUILD-200 SOUTH ORANGE ST (COGENT),ORLANDO</v>
          </cell>
        </row>
        <row r="116">
          <cell r="A116" t="str">
            <v>6122</v>
          </cell>
          <cell r="B116" t="str">
            <v>2001 WPB METRO RING #3</v>
          </cell>
        </row>
        <row r="117">
          <cell r="A117" t="str">
            <v>6124</v>
          </cell>
          <cell r="B117" t="str">
            <v>AMNET PROJECT/AMNET, FTL2, MIA36, NWT AND NAP</v>
          </cell>
        </row>
        <row r="118">
          <cell r="A118" t="str">
            <v>6125</v>
          </cell>
          <cell r="B118" t="str">
            <v>NETWORK PLUS/MIAMI &amp; TRI-COUNTY AREAS</v>
          </cell>
        </row>
        <row r="119">
          <cell r="A119" t="str">
            <v>6126</v>
          </cell>
          <cell r="B119" t="str">
            <v>NETWORK PLUS/JACKSONVILLE</v>
          </cell>
        </row>
        <row r="120">
          <cell r="A120" t="str">
            <v>6127</v>
          </cell>
          <cell r="B120" t="str">
            <v>NETWORK PLUS/ORLANDO</v>
          </cell>
        </row>
        <row r="121">
          <cell r="A121" t="str">
            <v>6128</v>
          </cell>
          <cell r="B121" t="str">
            <v>2002 JACKSONVILLE METRO</v>
          </cell>
        </row>
        <row r="122">
          <cell r="A122" t="str">
            <v>6129</v>
          </cell>
          <cell r="B122" t="str">
            <v>CUSTOMER BUILD - WINTERHAVEN RING #1</v>
          </cell>
        </row>
        <row r="123">
          <cell r="A123" t="str">
            <v>6130</v>
          </cell>
          <cell r="B123" t="str">
            <v>CUSTOMER BUILD - 599 SW 16 TERR (WILLIAMS POP)</v>
          </cell>
        </row>
        <row r="124">
          <cell r="A124" t="str">
            <v>6132</v>
          </cell>
          <cell r="B124" t="str">
            <v>CUSTOMER BUILD - PAETEC PROJECT, MIAMI</v>
          </cell>
        </row>
        <row r="125">
          <cell r="A125" t="str">
            <v>6133</v>
          </cell>
          <cell r="B125" t="str">
            <v>BREVARD TO MALABAR OPGW BUILD - BACKBONE PROJECT</v>
          </cell>
        </row>
        <row r="126">
          <cell r="A126" t="str">
            <v>6134</v>
          </cell>
          <cell r="B126" t="str">
            <v>MIAMI FIBER REINFORCEMENT 2002 PROJECT</v>
          </cell>
        </row>
        <row r="127">
          <cell r="A127" t="str">
            <v>6135</v>
          </cell>
          <cell r="B127" t="str">
            <v>UTILITY T1 PROJECT</v>
          </cell>
        </row>
        <row r="128">
          <cell r="A128" t="str">
            <v>6136</v>
          </cell>
          <cell r="B128" t="str">
            <v>MIGRATE FPL FIBERNET LEASED CIRCUITS TO FN NETWORK</v>
          </cell>
        </row>
        <row r="129">
          <cell r="A129" t="str">
            <v>6137</v>
          </cell>
          <cell r="B129" t="str">
            <v>Customer Build - Network Plus, Miami &amp; Tri-County Areas</v>
          </cell>
        </row>
        <row r="130">
          <cell r="A130" t="str">
            <v>6138</v>
          </cell>
          <cell r="B130" t="str">
            <v>2002 MISC CAPITAL/OSP COMPUTER HARDWARE &amp; SOFTWARE</v>
          </cell>
        </row>
        <row r="131">
          <cell r="A131" t="str">
            <v>6139</v>
          </cell>
          <cell r="B131" t="str">
            <v>CUSTOMER BUILD - IDS PHASE 3, JACARANDA CO</v>
          </cell>
        </row>
        <row r="132">
          <cell r="A132" t="str">
            <v>6140</v>
          </cell>
          <cell r="B132" t="str">
            <v>REMOTE FIBER TEST SYSTEM-ACCESS FIBER, MISC CAPITA</v>
          </cell>
        </row>
        <row r="133">
          <cell r="A133" t="str">
            <v>6141</v>
          </cell>
          <cell r="B133" t="str">
            <v>NOC AT MIA 36 - ENHANCEMENT PROJECTS</v>
          </cell>
        </row>
        <row r="134">
          <cell r="A134" t="str">
            <v>6142</v>
          </cell>
          <cell r="B134" t="str">
            <v>MISC TEST EQUIPMENT PURCHASES FOR FIELD OPS</v>
          </cell>
        </row>
        <row r="135">
          <cell r="A135" t="str">
            <v>6143</v>
          </cell>
          <cell r="B135" t="str">
            <v>FIBER REPLACEMENTS - WEST COAST OPGW</v>
          </cell>
        </row>
        <row r="136">
          <cell r="A136" t="str">
            <v>6144</v>
          </cell>
          <cell r="B136" t="str">
            <v>2002 MISC CAPITAL/CNET SEPARATION PROJECT</v>
          </cell>
        </row>
        <row r="137">
          <cell r="A137" t="str">
            <v>6145</v>
          </cell>
          <cell r="B137" t="str">
            <v>CUSTOMER BUILD - ALLEGIANCE DARK FIBER/MIA,FTL,WPB</v>
          </cell>
        </row>
        <row r="138">
          <cell r="A138" t="str">
            <v>6146</v>
          </cell>
          <cell r="B138" t="str">
            <v>CUSTOMER BUILD - SPRINT MAN CONSTRUCTION</v>
          </cell>
        </row>
        <row r="139">
          <cell r="A139" t="str">
            <v>6147</v>
          </cell>
          <cell r="B139" t="str">
            <v>CUSTOMER BUILD - SPRINT MAN RING SPLICING</v>
          </cell>
        </row>
        <row r="140">
          <cell r="A140" t="str">
            <v>6148</v>
          </cell>
          <cell r="B140" t="str">
            <v>CUSTOMER BUILD - MCI WORLDCOM RING 1/599 SW 16 TER</v>
          </cell>
        </row>
        <row r="141">
          <cell r="A141" t="str">
            <v>6149</v>
          </cell>
          <cell r="B141" t="str">
            <v>CUSTOMER BUILD - MCI WORLDCOM RING 2/1522 NW 23 AV</v>
          </cell>
        </row>
        <row r="142">
          <cell r="A142" t="str">
            <v>6150</v>
          </cell>
          <cell r="B142" t="str">
            <v>CUSTOMER BUILD-MCI WORLDCOM RING 3/600 S DIXIE HWY</v>
          </cell>
        </row>
        <row r="143">
          <cell r="A143" t="str">
            <v>6151</v>
          </cell>
          <cell r="B143" t="str">
            <v>CUSTOMER BUILD-MCI WORLDCOM RING 4/2 S BISCAYNE</v>
          </cell>
        </row>
        <row r="144">
          <cell r="A144" t="str">
            <v>6152</v>
          </cell>
          <cell r="B144" t="str">
            <v>CUSTOMER BUILD-MCI WORLDCOM RING 5/2225 DENNIS ST</v>
          </cell>
        </row>
        <row r="145">
          <cell r="A145" t="str">
            <v>6153</v>
          </cell>
          <cell r="B145" t="str">
            <v>CUSTOMER BUILD - DLSI</v>
          </cell>
        </row>
        <row r="146">
          <cell r="A146" t="str">
            <v>6154</v>
          </cell>
          <cell r="B146" t="str">
            <v>CUSTOMER BUILD-ALLEGIANCE, MIA36 RING</v>
          </cell>
        </row>
        <row r="147">
          <cell r="A147" t="str">
            <v>6155</v>
          </cell>
          <cell r="B147" t="str">
            <v>CUSTOMER BUILD - FOCAL CAPACITY PROJECT, MIAMI</v>
          </cell>
        </row>
        <row r="148">
          <cell r="A148" t="str">
            <v>6156</v>
          </cell>
          <cell r="B148" t="str">
            <v>UNBUDGETED INTERCONNECT FPL FN &amp; ITC DELTACOM</v>
          </cell>
        </row>
        <row r="149">
          <cell r="A149" t="str">
            <v>6157</v>
          </cell>
          <cell r="B149" t="str">
            <v>OSS/BSS SYSTEM - 3605 NW 82 AVE, MIAMI</v>
          </cell>
        </row>
        <row r="150">
          <cell r="A150" t="str">
            <v>6158</v>
          </cell>
          <cell r="B150" t="str">
            <v>CUSTOMER BUILD - FDN CAPACITY PROJECT</v>
          </cell>
        </row>
        <row r="151">
          <cell r="A151" t="str">
            <v>6159</v>
          </cell>
          <cell r="B151" t="str">
            <v>WILLIAMS T SPLICE REPLACEMENT/NW 22 ST</v>
          </cell>
        </row>
        <row r="152">
          <cell r="A152" t="str">
            <v>6160</v>
          </cell>
          <cell r="B152" t="str">
            <v>CUSTOMER BUILD - NEW WORLD NETWORKS DS3 HANDOFF</v>
          </cell>
        </row>
        <row r="153">
          <cell r="A153" t="str">
            <v>6161</v>
          </cell>
          <cell r="B153" t="str">
            <v>UNBUDGETED - TECHNOLOGY INTEGRATION/FIELD OP TEST LAB</v>
          </cell>
        </row>
        <row r="154">
          <cell r="A154" t="str">
            <v>6162</v>
          </cell>
          <cell r="B154" t="str">
            <v>Customer Build - SPRINT MAN LD/Miami Metro R4048</v>
          </cell>
        </row>
        <row r="155">
          <cell r="A155" t="str">
            <v>6163</v>
          </cell>
          <cell r="B155" t="str">
            <v>CUSTOMER BUILD - FT. LAUDERDALE METRO R4070</v>
          </cell>
        </row>
        <row r="156">
          <cell r="A156" t="str">
            <v>6164</v>
          </cell>
          <cell r="B156" t="str">
            <v>CUSTOMER BUILD - FT. LAUDERDALE METRO R4069</v>
          </cell>
        </row>
        <row r="157">
          <cell r="A157" t="str">
            <v>6165</v>
          </cell>
          <cell r="B157" t="str">
            <v>UNBUDGETED - FACILITIES VERIFICATION PROJECT</v>
          </cell>
        </row>
        <row r="158">
          <cell r="A158" t="str">
            <v>6166</v>
          </cell>
          <cell r="B158" t="str">
            <v>CUSTOMER BUILD - ON-FIBER, MIAMI METRO</v>
          </cell>
        </row>
        <row r="159">
          <cell r="A159" t="str">
            <v>6167</v>
          </cell>
          <cell r="B159" t="str">
            <v>CUSTOMER BUILD - MIAMI METRO/COGENT RING #4</v>
          </cell>
        </row>
        <row r="160">
          <cell r="A160" t="str">
            <v>6169</v>
          </cell>
          <cell r="B160" t="str">
            <v>UNBUDGETED-AERIAL CABLE REPLACEMENT/4 ST PETE METR</v>
          </cell>
        </row>
        <row r="161">
          <cell r="A161" t="str">
            <v>6170</v>
          </cell>
          <cell r="B161" t="str">
            <v>CUST BUILD - JACKSONVILLE METRO RING R40006 SPLIT</v>
          </cell>
        </row>
        <row r="162">
          <cell r="A162" t="str">
            <v>6171</v>
          </cell>
          <cell r="B162" t="str">
            <v>SUSTAINING BASE - UNDERGROUND CABLE CONSTRUCTION</v>
          </cell>
        </row>
        <row r="163">
          <cell r="A163" t="str">
            <v>6172</v>
          </cell>
          <cell r="B163" t="str">
            <v>CUST BUILD - OCN CONNECTIVITY PROJECT</v>
          </cell>
        </row>
        <row r="164">
          <cell r="A164" t="str">
            <v>6173</v>
          </cell>
          <cell r="B164" t="str">
            <v>Cust Build (sales driven)-Implement of Allegiance-FTL2 Ring</v>
          </cell>
        </row>
        <row r="165">
          <cell r="A165" t="str">
            <v>6174</v>
          </cell>
          <cell r="B165" t="str">
            <v>Cust Build-MIA36-NDADFLGG OC48 Classic Ring &amp; R4025 Ring Split</v>
          </cell>
        </row>
        <row r="166">
          <cell r="A166" t="str">
            <v>6175</v>
          </cell>
          <cell r="B166" t="str">
            <v>Sust. Base - Magnolia Main Central Office Fiber Entrance Diversity- 45 Magnolia St,Orlando,Fl</v>
          </cell>
        </row>
        <row r="167">
          <cell r="A167" t="str">
            <v>6177</v>
          </cell>
          <cell r="B167" t="str">
            <v>CUST BUILD-IMP OF ALLEGIANCE-MIA36 POP RING(R6017)</v>
          </cell>
        </row>
        <row r="168">
          <cell r="A168" t="str">
            <v>6178</v>
          </cell>
          <cell r="B168" t="str">
            <v>CUST_BUILD-OCN_CONNECTIVITY_PROJECT_&amp; FTLDFLMR CO (SALES_DRIVEN)</v>
          </cell>
        </row>
        <row r="169">
          <cell r="A169" t="str">
            <v>6179</v>
          </cell>
          <cell r="B169" t="str">
            <v xml:space="preserve">VERO BEACH OC12 L4076    </v>
          </cell>
        </row>
        <row r="170">
          <cell r="A170" t="str">
            <v>6180</v>
          </cell>
          <cell r="B170" t="str">
            <v>CUST BUILD-IMPLEMENTATION OF MPOWER-PMBIFL10 RINGS</v>
          </cell>
        </row>
        <row r="171">
          <cell r="A171" t="str">
            <v>6181</v>
          </cell>
          <cell r="B171" t="str">
            <v xml:space="preserve">IMPL OF R3011 OC-48 RING BETWEEN MIA36 AND FTL2 </v>
          </cell>
        </row>
        <row r="172">
          <cell r="A172" t="str">
            <v>6182</v>
          </cell>
          <cell r="B172" t="str">
            <v>R4075 MIA METRO OC-48 RING MIA36-MIAMFLHL-MIAMFLAE</v>
          </cell>
        </row>
        <row r="173">
          <cell r="A173" t="str">
            <v>6183</v>
          </cell>
          <cell r="B173" t="str">
            <v>UNBUDGETED/CLOSED_CAPITAL_PROJECTS_</v>
          </cell>
        </row>
        <row r="174">
          <cell r="A174" t="str">
            <v>6184</v>
          </cell>
          <cell r="B174" t="str">
            <v>CUST BUILD-IMPLEM OF MIA36 TO LATAMNAP OC-48 RING</v>
          </cell>
        </row>
        <row r="175">
          <cell r="A175" t="str">
            <v>6185</v>
          </cell>
          <cell r="B175" t="str">
            <v>Implementation of Telefonica MIA 36 ring (R6020)</v>
          </cell>
        </row>
        <row r="176">
          <cell r="A176" t="str">
            <v>6188</v>
          </cell>
          <cell r="B176" t="str">
            <v xml:space="preserve">IMPL 2ND FTL2 TO FDN OC-48 RING-FTLDFL FDN R6019 </v>
          </cell>
        </row>
        <row r="177">
          <cell r="A177" t="str">
            <v>6189</v>
          </cell>
          <cell r="B177" t="str">
            <v>CUST_BUILD-INFOLINK-BLDG_ENTRANCE_@_1953_NW_22_ST_</v>
          </cell>
        </row>
        <row r="178">
          <cell r="A178" t="str">
            <v>6190</v>
          </cell>
          <cell r="B178" t="str">
            <v>CUST BUILD-SPRINT PRODUCT ORDER #1 -WPB METRO RING</v>
          </cell>
        </row>
        <row r="179">
          <cell r="A179" t="str">
            <v>6191</v>
          </cell>
          <cell r="B179" t="str">
            <v>CUST BUILD-SPRINT PRODUCT ORDER #2 -MIAMI MAN RING</v>
          </cell>
        </row>
        <row r="180">
          <cell r="A180" t="str">
            <v>6192</v>
          </cell>
          <cell r="B180" t="str">
            <v>CUST BUILD-SPRINT PRODUCT ORDER #3 -LD RING- MIAMI</v>
          </cell>
        </row>
        <row r="181">
          <cell r="A181" t="str">
            <v>6200</v>
          </cell>
          <cell r="B181" t="str">
            <v>TEMPORARY CONSTRUCTION INVENTORY</v>
          </cell>
        </row>
        <row r="182">
          <cell r="A182" t="str">
            <v>6201</v>
          </cell>
          <cell r="B182" t="str">
            <v>NEW CUSTOMER GROWTH</v>
          </cell>
        </row>
        <row r="183">
          <cell r="A183" t="str">
            <v>6202</v>
          </cell>
          <cell r="B183" t="str">
            <v>Inventory Offset</v>
          </cell>
        </row>
        <row r="184">
          <cell r="A184" t="str">
            <v>6301</v>
          </cell>
          <cell r="B184" t="str">
            <v>CC-NEW WORLD TOWER (HUB) 100 N BISCAYNE BLVD, MIA</v>
          </cell>
        </row>
        <row r="185">
          <cell r="A185" t="str">
            <v>6302</v>
          </cell>
          <cell r="B185" t="str">
            <v>CC-TELESOURCE  36 NE 2 STREET, MIAMI</v>
          </cell>
        </row>
        <row r="186">
          <cell r="A186" t="str">
            <v>6303</v>
          </cell>
          <cell r="B186" t="str">
            <v>CC-200 SE 1 STREET, MIAMI</v>
          </cell>
        </row>
        <row r="187">
          <cell r="A187" t="str">
            <v>6304</v>
          </cell>
          <cell r="B187" t="str">
            <v>CC-DORAL COMMERCE PARK 600 NW 97 AVE, MIAMI</v>
          </cell>
        </row>
        <row r="188">
          <cell r="A188" t="str">
            <v>6305</v>
          </cell>
          <cell r="B188" t="str">
            <v>CC-METRO MALL  1 NE 1 STREET, MIAMI</v>
          </cell>
        </row>
        <row r="189">
          <cell r="A189" t="str">
            <v>6306</v>
          </cell>
          <cell r="B189" t="str">
            <v>CC-LIGHTSPEED@BEACON TRADE PORT 11500 NW 25 ST,MIA</v>
          </cell>
        </row>
        <row r="190">
          <cell r="A190" t="str">
            <v>6307</v>
          </cell>
          <cell r="B190" t="str">
            <v>CC-BEACON CYBERPORT NW 25 ST &amp; 107 AVE, MIA</v>
          </cell>
        </row>
        <row r="191">
          <cell r="A191" t="str">
            <v>6308</v>
          </cell>
          <cell r="B191" t="str">
            <v>CC-MIAMI LEVEL 3 POP  49 NW 5 STREET, MIA</v>
          </cell>
        </row>
        <row r="192">
          <cell r="A192" t="str">
            <v>6309</v>
          </cell>
          <cell r="B192" t="str">
            <v>CC-MIAMI TELESITE  2200 S DIXIE HWY, MIA</v>
          </cell>
        </row>
        <row r="193">
          <cell r="A193" t="str">
            <v>6310</v>
          </cell>
          <cell r="B193" t="str">
            <v>CC-COLO+  1080 NW 163 DRIVE, MIA</v>
          </cell>
        </row>
        <row r="194">
          <cell r="A194" t="str">
            <v>6311</v>
          </cell>
          <cell r="B194" t="str">
            <v>CC-NAP-TECH CNT OF THE AMERICAS NW 8 ST &amp; N MIA AV</v>
          </cell>
        </row>
        <row r="195">
          <cell r="A195" t="str">
            <v>6312</v>
          </cell>
          <cell r="B195" t="str">
            <v>CC-TELEPLACE  100 NE 80 TERRACE, MIA</v>
          </cell>
        </row>
        <row r="196">
          <cell r="A196" t="str">
            <v>6313</v>
          </cell>
          <cell r="B196" t="str">
            <v>CC-28 W FLAGLER STREET, MIA</v>
          </cell>
        </row>
        <row r="197">
          <cell r="A197" t="str">
            <v>6314</v>
          </cell>
          <cell r="B197" t="str">
            <v>CC-OMNI MALL  1601 BISCAYNE BLVD, MIA</v>
          </cell>
        </row>
        <row r="198">
          <cell r="A198" t="str">
            <v>6315</v>
          </cell>
          <cell r="B198" t="str">
            <v>CC - C&amp;W - 250 S. ORANGE,ORLANDO</v>
          </cell>
        </row>
        <row r="199">
          <cell r="A199" t="str">
            <v>6316</v>
          </cell>
          <cell r="B199" t="str">
            <v>CC - MIAMI 36 (POP) - 3625 NW 82 AVE</v>
          </cell>
        </row>
        <row r="200">
          <cell r="A200" t="str">
            <v>6317</v>
          </cell>
          <cell r="B200" t="str">
            <v>CC - TYCO/TELEFONICA(CABLEHEAD)-6503 W ROGERS CIRC</v>
          </cell>
        </row>
        <row r="201">
          <cell r="A201" t="str">
            <v>6318</v>
          </cell>
          <cell r="B201" t="str">
            <v>CC - PARK TOWER(COGENT DARK FIBER ONLY)</v>
          </cell>
        </row>
        <row r="202">
          <cell r="A202" t="str">
            <v>6319</v>
          </cell>
          <cell r="B202" t="str">
            <v>CC - AMERICA TEL (GLOBAL CROSSING CABLE)</v>
          </cell>
        </row>
        <row r="203">
          <cell r="A203" t="str">
            <v>6320</v>
          </cell>
          <cell r="B203" t="str">
            <v>CC - ALLEGIANCE (POP) - 8230 EAST BROADWAY, TAMPA</v>
          </cell>
        </row>
        <row r="204">
          <cell r="A204" t="str">
            <v>6321</v>
          </cell>
          <cell r="B204" t="str">
            <v>CC - FRANKLIN EXCHANGE - 655 N FRANKLIN ST, TAMPA</v>
          </cell>
        </row>
        <row r="205">
          <cell r="A205" t="str">
            <v>6324</v>
          </cell>
          <cell r="B205" t="str">
            <v>CC - COMPTECH - 15950 WEST DIXIE HIGHWAY, MIAMI</v>
          </cell>
        </row>
        <row r="206">
          <cell r="A206" t="str">
            <v>6326</v>
          </cell>
          <cell r="B206" t="str">
            <v>CC - CENTER PORT - 2810 CENTER PORT CENTER</v>
          </cell>
        </row>
        <row r="207">
          <cell r="A207" t="str">
            <v>6327</v>
          </cell>
          <cell r="B207" t="str">
            <v xml:space="preserve">CC - TELEPLACE TAMPA (CITICORP BLDG) </v>
          </cell>
        </row>
        <row r="208">
          <cell r="A208" t="str">
            <v>6328</v>
          </cell>
          <cell r="B208" t="str">
            <v>CC - 501 KENNEDY BLVD</v>
          </cell>
        </row>
        <row r="209">
          <cell r="A209" t="str">
            <v>6330</v>
          </cell>
          <cell r="B209" t="str">
            <v>CC - ADC - TARGET TECHNOLOGY - 5700 NW 37 AVE, MIA</v>
          </cell>
        </row>
        <row r="210">
          <cell r="A210" t="str">
            <v>6331</v>
          </cell>
          <cell r="B210" t="str">
            <v>CC - GATEWAY - 8750 NW 21 TERR, MIA</v>
          </cell>
        </row>
        <row r="211">
          <cell r="A211" t="str">
            <v>6332</v>
          </cell>
          <cell r="B211" t="str">
            <v>CC - 150 W FLAGLER ST, MIAMI</v>
          </cell>
        </row>
        <row r="212">
          <cell r="A212" t="str">
            <v>6333</v>
          </cell>
          <cell r="B212" t="str">
            <v>CC - ORLANDO COLO SOLUTIONS  100 N LUCERNE CIRCLE</v>
          </cell>
        </row>
        <row r="213">
          <cell r="A213" t="str">
            <v>6334</v>
          </cell>
          <cell r="B213" t="str">
            <v>CC - COLO.COM  440 KENNEDY BLVD</v>
          </cell>
        </row>
        <row r="214">
          <cell r="A214" t="str">
            <v>6335</v>
          </cell>
          <cell r="B214" t="str">
            <v>CC - ORLW (POP) 8240 PARKLINE BLVD, ORLANDO</v>
          </cell>
        </row>
        <row r="215">
          <cell r="A215" t="str">
            <v>6337</v>
          </cell>
          <cell r="B215" t="str">
            <v>CC - NODECOM - 326 FERN ST, WEST PALM</v>
          </cell>
        </row>
        <row r="216">
          <cell r="A216" t="str">
            <v>6338</v>
          </cell>
          <cell r="B216" t="str">
            <v>CC - HAVERHILL - 1550 N HAVERHILL RD, WEST PALM</v>
          </cell>
        </row>
        <row r="217">
          <cell r="A217" t="str">
            <v>6340</v>
          </cell>
          <cell r="B217" t="str">
            <v>CC - COGENT - 412 E MADISON ST, TAMPA</v>
          </cell>
        </row>
        <row r="218">
          <cell r="A218" t="str">
            <v>6341</v>
          </cell>
          <cell r="B218" t="str">
            <v>CC - 360 NETWORKS - 500 N DIXIE HWY - BOCA RATON</v>
          </cell>
        </row>
        <row r="219">
          <cell r="A219" t="str">
            <v>6342</v>
          </cell>
          <cell r="B219" t="str">
            <v>CC - TAMPA LEVEL 3 - 7909 WOODLAND CENTRE BLVD</v>
          </cell>
        </row>
        <row r="220">
          <cell r="A220" t="str">
            <v>6343</v>
          </cell>
          <cell r="B220" t="str">
            <v>CC - JAX LEVEL 3 - 4184 PHILLIPS HWY/JACKSONVILLE</v>
          </cell>
        </row>
        <row r="221">
          <cell r="A221" t="str">
            <v>6344</v>
          </cell>
          <cell r="B221" t="str">
            <v>CC - IMPSAT/BELLSOUTH - 2040 N DIXIE HWY/WILTON MA</v>
          </cell>
        </row>
        <row r="222">
          <cell r="A222" t="str">
            <v>6345</v>
          </cell>
          <cell r="B222" t="str">
            <v>CC - ORLANDO LEVEL 3 - 380 LAKE DESTINY BLVD</v>
          </cell>
        </row>
        <row r="223">
          <cell r="A223" t="str">
            <v>6346</v>
          </cell>
          <cell r="B223" t="str">
            <v>CC - COGENT - 1 SE 3 AVE, MIAMI</v>
          </cell>
        </row>
        <row r="224">
          <cell r="A224" t="str">
            <v>6347</v>
          </cell>
          <cell r="B224" t="str">
            <v>CC - COGENT - 2 SOUTH BISCAYNE BLVD, MIAMI</v>
          </cell>
        </row>
        <row r="225">
          <cell r="A225" t="str">
            <v>6348</v>
          </cell>
          <cell r="B225" t="str">
            <v>CC - COGENT - 200 SOUTH BISCAYNE BLVD, MIAMI</v>
          </cell>
        </row>
        <row r="226">
          <cell r="A226" t="str">
            <v>6349</v>
          </cell>
          <cell r="B226" t="str">
            <v>CC - COGENT - 1700 NORTH 25 STREET, TAMPA</v>
          </cell>
        </row>
        <row r="227">
          <cell r="A227" t="str">
            <v>6350</v>
          </cell>
          <cell r="B227" t="str">
            <v>CC - COGENT - 510 COLUMBIA STREET, ORLANDO</v>
          </cell>
        </row>
        <row r="228">
          <cell r="A228" t="str">
            <v>6352</v>
          </cell>
          <cell r="B228" t="str">
            <v>CC - COGENT - 200 SOUTH ORANGE AVE, ORLANDO</v>
          </cell>
        </row>
        <row r="229">
          <cell r="A229" t="str">
            <v>6353</v>
          </cell>
          <cell r="B229" t="str">
            <v>CC - 100 SOUTH BISCAYNE BLVD, MIAMI</v>
          </cell>
        </row>
        <row r="230">
          <cell r="A230" t="str">
            <v>6354</v>
          </cell>
          <cell r="B230" t="str">
            <v>CC-COLO+  1080 NW 163 DRIVE, MIA</v>
          </cell>
        </row>
        <row r="231">
          <cell r="A231" t="str">
            <v>6355</v>
          </cell>
          <cell r="B231" t="str">
            <v xml:space="preserve">CC-R8017 BETWEEN NWT AND NAP (MIAMI) </v>
          </cell>
        </row>
        <row r="232">
          <cell r="A232" t="str">
            <v>6356</v>
          </cell>
          <cell r="B232" t="str">
            <v>CC-MIAMFL CARRIER CONDO R8066 BETWEEN NWN &amp; NAP</v>
          </cell>
        </row>
        <row r="233">
          <cell r="A233" t="str">
            <v>6357</v>
          </cell>
          <cell r="B233" t="str">
            <v xml:space="preserve">CUST BUILD-TYCO -SPLICING FROM TELESOURCE-NAP </v>
          </cell>
        </row>
        <row r="234">
          <cell r="A234" t="str">
            <v>6358</v>
          </cell>
          <cell r="B234" t="str">
            <v xml:space="preserve">CUST BUILD-IMPL OF LAN RING @ BRICKELL &amp; NWT </v>
          </cell>
        </row>
        <row r="235">
          <cell r="A235" t="str">
            <v>6500</v>
          </cell>
          <cell r="B235" t="str">
            <v>OPTERA ELECTRONICS - SOUTH RING - BACKBONE</v>
          </cell>
        </row>
        <row r="236">
          <cell r="A236" t="str">
            <v>6501</v>
          </cell>
          <cell r="B236" t="str">
            <v>OPTERA ELECTRONICS - NORTH RING - BACKBONE</v>
          </cell>
        </row>
        <row r="237">
          <cell r="A237" t="str">
            <v>6600</v>
          </cell>
          <cell r="B237" t="str">
            <v>RELO - SW 4 AVE RELO PROJ/SW 4 AND SW 3 AVE, FTLD</v>
          </cell>
        </row>
        <row r="238">
          <cell r="A238" t="str">
            <v>6601</v>
          </cell>
          <cell r="B238" t="str">
            <v>RELO-ALOMA AVE RELO PROK/ALOMA AVE TO JAMESTOWN RD</v>
          </cell>
        </row>
        <row r="239">
          <cell r="A239" t="str">
            <v>6602</v>
          </cell>
          <cell r="B239" t="str">
            <v>RELO - ROYAL PALM @ ROCK ISLAND, BROWARD COUNTY</v>
          </cell>
        </row>
        <row r="240">
          <cell r="A240" t="str">
            <v>6603</v>
          </cell>
          <cell r="B240" t="str">
            <v>RELO-PGA RELO PROJ/PGA BLV@DIXIE HWY&amp;DIXIE @RCA BL</v>
          </cell>
        </row>
        <row r="241">
          <cell r="A241" t="str">
            <v>6604</v>
          </cell>
          <cell r="B241" t="str">
            <v>RELO-WINDING HOLLOW PROJ/WINDING CHASE RESIDENTIAL</v>
          </cell>
        </row>
        <row r="242">
          <cell r="A242" t="str">
            <v>6605</v>
          </cell>
          <cell r="B242" t="str">
            <v>RELO-LINKS RELO PROJ/SR 60 IN TAMPA</v>
          </cell>
        </row>
        <row r="243">
          <cell r="A243" t="str">
            <v>6606</v>
          </cell>
          <cell r="B243" t="str">
            <v>RELO-2ND AVE RELOCATION - CBD, MIAMI</v>
          </cell>
        </row>
        <row r="244">
          <cell r="A244" t="str">
            <v>6607</v>
          </cell>
          <cell r="B244" t="str">
            <v>RELO-MISCELLANEOUS RELOCATION JOBS</v>
          </cell>
        </row>
        <row r="245">
          <cell r="A245" t="str">
            <v>6608</v>
          </cell>
          <cell r="B245" t="str">
            <v>RELO-DAYTONA SPEEDWAY PEDESTRIAN OVERPASS, DAYTONA</v>
          </cell>
        </row>
        <row r="246">
          <cell r="A246" t="str">
            <v>6609</v>
          </cell>
          <cell r="B246" t="str">
            <v>RELO-YAMATO RD B/W MILITARY TR AND E/O CONGRESS AV</v>
          </cell>
        </row>
        <row r="247">
          <cell r="A247" t="str">
            <v>6610</v>
          </cell>
          <cell r="B247" t="str">
            <v>RELO-BEARSS AVE WIDENING PROJECT, TAMPA</v>
          </cell>
        </row>
        <row r="248">
          <cell r="A248" t="str">
            <v>6611</v>
          </cell>
          <cell r="B248" t="str">
            <v>RESTORATION OF DAMGED FIBER@NW 31 ST &amp; 77 AV TO NW</v>
          </cell>
        </row>
        <row r="249">
          <cell r="A249" t="str">
            <v>6612</v>
          </cell>
          <cell r="B249" t="str">
            <v>RELO - DEAN ROAD FIBER CUT/DEAN RD &amp; ALOMA AVE</v>
          </cell>
        </row>
        <row r="250">
          <cell r="A250" t="str">
            <v>6613</v>
          </cell>
          <cell r="B250" t="str">
            <v>RELO - MILITARY TRAIL / BLUE HERON, RIVIERA BEACH</v>
          </cell>
        </row>
        <row r="251">
          <cell r="A251" t="str">
            <v>6614</v>
          </cell>
          <cell r="B251" t="str">
            <v>RELO-MARKHAM WOODS DRIVE AND ST 434(ORLANDO METRO)</v>
          </cell>
        </row>
        <row r="252">
          <cell r="A252" t="str">
            <v>6615</v>
          </cell>
          <cell r="B252" t="str">
            <v>RELO-SR 44 FROM 1-4 TO DR 4118</v>
          </cell>
        </row>
        <row r="253">
          <cell r="A253" t="str">
            <v>6616</v>
          </cell>
          <cell r="B253" t="str">
            <v>RELO-LAKE WORTH RD &amp; MILITARY TRAIL/WPB</v>
          </cell>
        </row>
        <row r="254">
          <cell r="A254" t="str">
            <v>6617</v>
          </cell>
          <cell r="B254" t="str">
            <v>RELO-CLINT MOORE RD/MILITARY TRL TO BROKEN SOUND</v>
          </cell>
        </row>
        <row r="255">
          <cell r="A255" t="str">
            <v>6618</v>
          </cell>
          <cell r="B255" t="str">
            <v>RELO-SR870/COMMERCIAL BLVD AND NW 64 AVE, BROWARD</v>
          </cell>
        </row>
        <row r="256">
          <cell r="A256" t="str">
            <v>6619</v>
          </cell>
          <cell r="B256" t="str">
            <v>RELO-SW 97TH AVENUE FOC SEGMENT REPLACEMENT</v>
          </cell>
        </row>
        <row r="257">
          <cell r="A257" t="str">
            <v>6620</v>
          </cell>
          <cell r="B257" t="str">
            <v>RELO - FDOT/CITY OF POMPANO BEACH</v>
          </cell>
        </row>
        <row r="258">
          <cell r="A258" t="str">
            <v>6621</v>
          </cell>
          <cell r="B258" t="str">
            <v>RELO - SILVER BEACH @ US1 RELOCATION PROJECT</v>
          </cell>
        </row>
        <row r="259">
          <cell r="A259" t="str">
            <v>6622</v>
          </cell>
          <cell r="B259" t="str">
            <v>RELO - COPANS RD-FLA TRNPK TO POWERLINE RD</v>
          </cell>
        </row>
        <row r="260">
          <cell r="A260" t="str">
            <v>6623</v>
          </cell>
          <cell r="B260" t="str">
            <v>RELO - SPANISH RIVER BLVD &amp; N DIXIE HWY, BOCA RATO</v>
          </cell>
        </row>
        <row r="261">
          <cell r="A261" t="str">
            <v>6624</v>
          </cell>
          <cell r="B261" t="str">
            <v>RELO - MILITARY TRAIL AT SOUTHERN BLVD, WPB</v>
          </cell>
        </row>
        <row r="262">
          <cell r="A262" t="str">
            <v>6625</v>
          </cell>
          <cell r="B262" t="str">
            <v>RELO - ST. JOHN'S BLUFF, JACKSONVILLE</v>
          </cell>
        </row>
        <row r="263">
          <cell r="A263" t="str">
            <v>6626</v>
          </cell>
          <cell r="B263" t="str">
            <v>RELO - SR 826 AND NW S RIVER DRIVE, MIAMI DADE</v>
          </cell>
        </row>
        <row r="264">
          <cell r="A264" t="str">
            <v>6627</v>
          </cell>
          <cell r="B264" t="str">
            <v xml:space="preserve">RELO - NEW WORLD TOWER/100 BISCAYNE BLVD, MIAMI </v>
          </cell>
        </row>
        <row r="265">
          <cell r="A265" t="str">
            <v>6628</v>
          </cell>
          <cell r="B265" t="str">
            <v>RELO - MIAMI GARDENS BLVD RELOCATION PROJECT</v>
          </cell>
        </row>
        <row r="266">
          <cell r="A266" t="str">
            <v>6629</v>
          </cell>
          <cell r="B266" t="str">
            <v xml:space="preserve">RELO - PALM RIVER RD PROJECT </v>
          </cell>
        </row>
        <row r="267">
          <cell r="A267" t="str">
            <v>6630</v>
          </cell>
          <cell r="B267" t="str">
            <v xml:space="preserve">RELO - SR60A BYPASS @ US 17, BARTOW </v>
          </cell>
        </row>
        <row r="268">
          <cell r="A268" t="str">
            <v>6631</v>
          </cell>
          <cell r="B268" t="str">
            <v>RELO-ST JOHNS PKWY/E FROM RINEHART RD TO UPSALA RD</v>
          </cell>
        </row>
        <row r="269">
          <cell r="A269" t="str">
            <v>6632</v>
          </cell>
          <cell r="B269" t="str">
            <v xml:space="preserve">RELO-CR 427 FROM CR 436 TO CHARLOTTE ST, SEMINOLE </v>
          </cell>
        </row>
        <row r="270">
          <cell r="A270" t="str">
            <v>6633</v>
          </cell>
          <cell r="B270" t="str">
            <v xml:space="preserve">RELO-SR 5 (OLIVE AVE)  PALM BEACH COUNTY </v>
          </cell>
        </row>
        <row r="271">
          <cell r="A271" t="str">
            <v>6634</v>
          </cell>
          <cell r="B271" t="str">
            <v>Relo - Canal G-35 Crossing @ Nob Hill Road and SR 84, Ft. Lauderdale</v>
          </cell>
        </row>
        <row r="272">
          <cell r="A272" t="str">
            <v>6635</v>
          </cell>
          <cell r="B272" t="str">
            <v>Relo - SR 41 (US 301) from south of Sligh Ave to south of the Tampa Bypass Canal</v>
          </cell>
        </row>
        <row r="273">
          <cell r="A273" t="str">
            <v>6636</v>
          </cell>
          <cell r="B273" t="str">
            <v>Relo-SR 953 (LeJeune Rd)- NW S River Dr from Oakwood Ave to first pole of exit ramp</v>
          </cell>
        </row>
        <row r="274">
          <cell r="A274" t="str">
            <v>6637</v>
          </cell>
          <cell r="B274" t="str">
            <v>Relo-Clint Moore Rd between Lyons Road and Jog Road in the WPB Metro area</v>
          </cell>
        </row>
        <row r="275">
          <cell r="A275" t="str">
            <v>6638</v>
          </cell>
          <cell r="B275" t="str">
            <v>RELO-GREENLAND_RD_FROM_US1_TO_LAKE_FERN_DR_IN_JAX_</v>
          </cell>
        </row>
        <row r="276">
          <cell r="A276" t="str">
            <v>6639</v>
          </cell>
          <cell r="B276" t="str">
            <v>A1A from PGA Blvd to Gardens Drive Relocation Project</v>
          </cell>
        </row>
        <row r="277">
          <cell r="A277" t="str">
            <v>6640</v>
          </cell>
          <cell r="B277" t="str">
            <v>John Rhodes Blvd Relocations Project</v>
          </cell>
        </row>
        <row r="278">
          <cell r="A278" t="str">
            <v>6641</v>
          </cell>
          <cell r="B278" t="str">
            <v xml:space="preserve">SR 836 &amp; LE JEUNE RD ON NW 14TH ST IN MIAMI-DADE  </v>
          </cell>
        </row>
        <row r="279">
          <cell r="A279" t="str">
            <v>6642</v>
          </cell>
          <cell r="B279" t="str">
            <v>BROADWAY @ LAKEWOOD INTERSECTION IMPROV (TAMPA,FL)</v>
          </cell>
        </row>
        <row r="280">
          <cell r="A280" t="str">
            <v>6643</v>
          </cell>
          <cell r="B280" t="str">
            <v xml:space="preserve">RELOC-BROADWAY AVE FROM TH TO 59TH STREETS-WPB  </v>
          </cell>
        </row>
        <row r="281">
          <cell r="A281" t="str">
            <v>6644</v>
          </cell>
          <cell r="B281" t="str">
            <v xml:space="preserve">RELOC-SR 100 BACKBONE RELOCATION PROJECT </v>
          </cell>
        </row>
        <row r="282">
          <cell r="A282" t="str">
            <v>6997</v>
          </cell>
          <cell r="B282" t="str">
            <v>MISCELLANEOUS CAPITAL</v>
          </cell>
        </row>
        <row r="283">
          <cell r="A283" t="str">
            <v>6998</v>
          </cell>
          <cell r="B283" t="str">
            <v>MISCELLANEOUS CAPITAL</v>
          </cell>
        </row>
        <row r="284">
          <cell r="A284" t="str">
            <v>7005</v>
          </cell>
          <cell r="B284" t="str">
            <v>SBC - PO 4A - MIAMI</v>
          </cell>
        </row>
        <row r="285">
          <cell r="A285" t="str">
            <v>7596</v>
          </cell>
          <cell r="B285" t="str">
            <v>Transferred Assets</v>
          </cell>
        </row>
        <row r="286">
          <cell r="A286" t="str">
            <v>7694</v>
          </cell>
          <cell r="B286" t="str">
            <v>Transferred Assets</v>
          </cell>
        </row>
        <row r="287">
          <cell r="A287" t="str">
            <v>8158</v>
          </cell>
          <cell r="B287" t="str">
            <v>Transferred Assets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SUMMARY"/>
      <sheetName val="CWIP &amp; PP&amp;E BAL BY GROUP"/>
      <sheetName val="dec cwip"/>
      <sheetName val="dec in svc"/>
      <sheetName val="dec accrual"/>
      <sheetName val="nov cwip"/>
      <sheetName val="nov in svc"/>
      <sheetName val="nov accrual"/>
      <sheetName val="oct cwip"/>
      <sheetName val="oct in svc"/>
      <sheetName val="oct accrual"/>
      <sheetName val="sep cwip"/>
      <sheetName val="sep in svc"/>
      <sheetName val="sep accrual"/>
      <sheetName val="cwip status per pm's subm oct 1"/>
      <sheetName val="not ready"/>
      <sheetName val="aug cwip"/>
      <sheetName val="aug in svc"/>
      <sheetName val="july cwip"/>
      <sheetName val="july in svc"/>
      <sheetName val="aug accruals"/>
      <sheetName val="July accruals"/>
      <sheetName val="june CWIP"/>
      <sheetName val="June in svc"/>
      <sheetName val="June accruals"/>
      <sheetName val="may CWIP"/>
      <sheetName val="may in_service"/>
      <sheetName val="MAY ACCRUALS"/>
      <sheetName val="apr CWIP"/>
      <sheetName val="apr accrual"/>
      <sheetName val="mar CWIP"/>
      <sheetName val="mar accrual"/>
      <sheetName val="mar insvc"/>
      <sheetName val="Feb CWIP"/>
      <sheetName val="Jan CWIP"/>
      <sheetName val="Feb in svc"/>
      <sheetName val="feb accruals"/>
      <sheetName val="jan in svc"/>
      <sheetName val="jan accrual"/>
      <sheetName val="ytd CWIP pivot"/>
      <sheetName val="CWIP ytd data"/>
      <sheetName val="type"/>
      <sheetName val="description"/>
      <sheetName val="Tables"/>
      <sheetName val="1999 ACCRUAL"/>
      <sheetName val="wo file descrip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A1" t="str">
            <v>WORK ORDER</v>
          </cell>
        </row>
      </sheetData>
      <sheetData sheetId="43"/>
      <sheetData sheetId="44">
        <row r="2">
          <cell r="A2" t="str">
            <v>0</v>
          </cell>
          <cell r="B2">
            <v>1930564.03</v>
          </cell>
        </row>
        <row r="3">
          <cell r="A3" t="str">
            <v>6002</v>
          </cell>
          <cell r="B3">
            <v>1321963.2</v>
          </cell>
        </row>
        <row r="4">
          <cell r="A4" t="str">
            <v>6003</v>
          </cell>
          <cell r="B4">
            <v>3300</v>
          </cell>
        </row>
        <row r="5">
          <cell r="A5" t="str">
            <v>6004</v>
          </cell>
          <cell r="B5">
            <v>11375</v>
          </cell>
        </row>
        <row r="6">
          <cell r="A6" t="str">
            <v>6005</v>
          </cell>
          <cell r="B6">
            <v>6350</v>
          </cell>
        </row>
        <row r="7">
          <cell r="A7" t="str">
            <v>6006</v>
          </cell>
          <cell r="B7">
            <v>199694.39</v>
          </cell>
        </row>
        <row r="8">
          <cell r="A8" t="str">
            <v>6007</v>
          </cell>
          <cell r="B8">
            <v>5500</v>
          </cell>
        </row>
        <row r="9">
          <cell r="A9" t="str">
            <v>6010</v>
          </cell>
          <cell r="B9">
            <v>66103.16</v>
          </cell>
        </row>
        <row r="10">
          <cell r="A10" t="str">
            <v>6015</v>
          </cell>
          <cell r="B10">
            <v>4222387.1100000003</v>
          </cell>
        </row>
        <row r="11">
          <cell r="A11" t="str">
            <v>6016</v>
          </cell>
          <cell r="B11">
            <v>1128695.5</v>
          </cell>
        </row>
        <row r="12">
          <cell r="A12" t="str">
            <v>6017</v>
          </cell>
          <cell r="B12">
            <v>421.79</v>
          </cell>
        </row>
        <row r="13">
          <cell r="A13" t="str">
            <v>6021</v>
          </cell>
          <cell r="B13">
            <v>2751</v>
          </cell>
        </row>
      </sheetData>
      <sheetData sheetId="4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"/>
      <sheetName val="Capitalized Interest Calcs"/>
      <sheetName val="Cap Int by Project"/>
      <sheetName val="Sheet1"/>
      <sheetName val="CWIP Activity 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">
          <cell r="A20">
            <v>6004</v>
          </cell>
          <cell r="B20">
            <v>5</v>
          </cell>
          <cell r="C20">
            <v>645743.19999999995</v>
          </cell>
        </row>
        <row r="21">
          <cell r="A21">
            <v>6005</v>
          </cell>
          <cell r="B21">
            <v>2</v>
          </cell>
          <cell r="C21">
            <v>1841.97</v>
          </cell>
        </row>
        <row r="22">
          <cell r="A22">
            <v>6005</v>
          </cell>
          <cell r="B22">
            <v>5</v>
          </cell>
          <cell r="C22">
            <v>-210697.1</v>
          </cell>
        </row>
        <row r="23">
          <cell r="A23">
            <v>6006</v>
          </cell>
          <cell r="B23">
            <v>2</v>
          </cell>
          <cell r="C23">
            <v>8717.5</v>
          </cell>
        </row>
        <row r="24">
          <cell r="A24">
            <v>6006</v>
          </cell>
          <cell r="B24">
            <v>5</v>
          </cell>
          <cell r="C24">
            <v>-2176718.3199999998</v>
          </cell>
        </row>
        <row r="25">
          <cell r="A25">
            <v>6007</v>
          </cell>
          <cell r="B25">
            <v>5</v>
          </cell>
          <cell r="C25">
            <v>942492</v>
          </cell>
        </row>
        <row r="26">
          <cell r="A26">
            <v>6008</v>
          </cell>
          <cell r="B26">
            <v>5</v>
          </cell>
          <cell r="C26">
            <v>0</v>
          </cell>
        </row>
        <row r="27">
          <cell r="A27">
            <v>6013</v>
          </cell>
          <cell r="B27">
            <v>5</v>
          </cell>
          <cell r="C27">
            <v>-56869.82</v>
          </cell>
        </row>
        <row r="28">
          <cell r="A28">
            <v>6016</v>
          </cell>
          <cell r="B28">
            <v>5</v>
          </cell>
          <cell r="C28">
            <v>-112107.64</v>
          </cell>
        </row>
        <row r="29">
          <cell r="A29">
            <v>6017</v>
          </cell>
          <cell r="B29">
            <v>5</v>
          </cell>
          <cell r="C29">
            <v>-17509.060000000001</v>
          </cell>
        </row>
        <row r="30">
          <cell r="A30">
            <v>6018</v>
          </cell>
          <cell r="B30">
            <v>5</v>
          </cell>
          <cell r="C30">
            <v>-10871.76</v>
          </cell>
        </row>
        <row r="31">
          <cell r="A31">
            <v>6020</v>
          </cell>
          <cell r="B31">
            <v>5</v>
          </cell>
          <cell r="C31">
            <v>-41143.949999999997</v>
          </cell>
        </row>
        <row r="32">
          <cell r="A32">
            <v>6021</v>
          </cell>
          <cell r="B32">
            <v>5</v>
          </cell>
          <cell r="C32">
            <v>92049.3</v>
          </cell>
        </row>
        <row r="33">
          <cell r="A33">
            <v>6022</v>
          </cell>
          <cell r="B33">
            <v>5</v>
          </cell>
          <cell r="C33">
            <v>61149.43</v>
          </cell>
        </row>
        <row r="34">
          <cell r="A34">
            <v>6023</v>
          </cell>
          <cell r="B34">
            <v>5</v>
          </cell>
          <cell r="C34">
            <v>-44048.42</v>
          </cell>
        </row>
        <row r="35">
          <cell r="A35">
            <v>6026</v>
          </cell>
          <cell r="B35">
            <v>5</v>
          </cell>
          <cell r="C35">
            <v>-48297.02</v>
          </cell>
        </row>
        <row r="36">
          <cell r="A36">
            <v>6027</v>
          </cell>
          <cell r="B36">
            <v>5</v>
          </cell>
          <cell r="C36">
            <v>113000</v>
          </cell>
        </row>
        <row r="37">
          <cell r="A37">
            <v>6028</v>
          </cell>
          <cell r="B37">
            <v>5</v>
          </cell>
          <cell r="C37">
            <v>-419522.37</v>
          </cell>
        </row>
        <row r="38">
          <cell r="A38">
            <v>6029</v>
          </cell>
          <cell r="B38">
            <v>5</v>
          </cell>
          <cell r="C38">
            <v>-279618.21999999997</v>
          </cell>
        </row>
        <row r="39">
          <cell r="A39">
            <v>6031</v>
          </cell>
          <cell r="B39">
            <v>5</v>
          </cell>
          <cell r="C39">
            <v>-68189</v>
          </cell>
        </row>
        <row r="40">
          <cell r="A40">
            <v>6032</v>
          </cell>
          <cell r="B40">
            <v>5</v>
          </cell>
          <cell r="C40">
            <v>0</v>
          </cell>
        </row>
        <row r="41">
          <cell r="A41">
            <v>6033</v>
          </cell>
          <cell r="B41">
            <v>5</v>
          </cell>
          <cell r="C41">
            <v>25089.05</v>
          </cell>
        </row>
        <row r="42">
          <cell r="A42">
            <v>6034</v>
          </cell>
          <cell r="B42">
            <v>2</v>
          </cell>
          <cell r="C42">
            <v>0</v>
          </cell>
        </row>
        <row r="43">
          <cell r="A43">
            <v>6034</v>
          </cell>
          <cell r="B43">
            <v>5</v>
          </cell>
          <cell r="C43">
            <v>63409</v>
          </cell>
        </row>
        <row r="44">
          <cell r="A44">
            <v>6035</v>
          </cell>
          <cell r="B44">
            <v>5</v>
          </cell>
          <cell r="C44">
            <v>125620</v>
          </cell>
        </row>
        <row r="45">
          <cell r="A45">
            <v>6036</v>
          </cell>
          <cell r="B45">
            <v>2</v>
          </cell>
          <cell r="C45">
            <v>9265.4599999999991</v>
          </cell>
        </row>
        <row r="46">
          <cell r="A46">
            <v>6036</v>
          </cell>
          <cell r="B46">
            <v>5</v>
          </cell>
          <cell r="C46">
            <v>-21853.99</v>
          </cell>
        </row>
        <row r="47">
          <cell r="A47">
            <v>6037</v>
          </cell>
          <cell r="B47">
            <v>5</v>
          </cell>
          <cell r="C47">
            <v>-3831.94</v>
          </cell>
        </row>
        <row r="48">
          <cell r="A48">
            <v>6039</v>
          </cell>
          <cell r="B48">
            <v>5</v>
          </cell>
          <cell r="C48">
            <v>-17767.05</v>
          </cell>
        </row>
        <row r="49">
          <cell r="A49">
            <v>6040</v>
          </cell>
          <cell r="B49">
            <v>5</v>
          </cell>
          <cell r="C49">
            <v>-12172.45</v>
          </cell>
        </row>
        <row r="50">
          <cell r="A50">
            <v>6042</v>
          </cell>
          <cell r="B50">
            <v>5</v>
          </cell>
          <cell r="C50">
            <v>2632</v>
          </cell>
        </row>
        <row r="51">
          <cell r="A51">
            <v>6045</v>
          </cell>
          <cell r="B51">
            <v>5</v>
          </cell>
          <cell r="C51">
            <v>-3679.99</v>
          </cell>
        </row>
        <row r="52">
          <cell r="A52">
            <v>6046</v>
          </cell>
          <cell r="B52">
            <v>5</v>
          </cell>
          <cell r="C52">
            <v>11586</v>
          </cell>
        </row>
        <row r="53">
          <cell r="A53">
            <v>6050</v>
          </cell>
          <cell r="B53">
            <v>5</v>
          </cell>
          <cell r="C53">
            <v>283850</v>
          </cell>
        </row>
        <row r="54">
          <cell r="A54">
            <v>6052</v>
          </cell>
          <cell r="B54">
            <v>5</v>
          </cell>
          <cell r="C54">
            <v>44610</v>
          </cell>
        </row>
        <row r="55">
          <cell r="A55">
            <v>6053</v>
          </cell>
          <cell r="B55">
            <v>5</v>
          </cell>
          <cell r="C55">
            <v>27096</v>
          </cell>
        </row>
        <row r="56">
          <cell r="A56">
            <v>6057</v>
          </cell>
          <cell r="B56">
            <v>5</v>
          </cell>
          <cell r="C56">
            <v>19442</v>
          </cell>
        </row>
        <row r="57">
          <cell r="A57">
            <v>6059</v>
          </cell>
          <cell r="B57">
            <v>5</v>
          </cell>
          <cell r="C57">
            <v>49866</v>
          </cell>
        </row>
        <row r="58">
          <cell r="A58">
            <v>6061</v>
          </cell>
          <cell r="B58">
            <v>5</v>
          </cell>
          <cell r="C58">
            <v>3327378</v>
          </cell>
        </row>
        <row r="59">
          <cell r="A59">
            <v>6062</v>
          </cell>
          <cell r="B59">
            <v>5</v>
          </cell>
          <cell r="C59">
            <v>3276927.16</v>
          </cell>
        </row>
        <row r="60">
          <cell r="A60">
            <v>6063</v>
          </cell>
          <cell r="B60">
            <v>5</v>
          </cell>
          <cell r="C60">
            <v>29664</v>
          </cell>
        </row>
        <row r="61">
          <cell r="A61">
            <v>6064</v>
          </cell>
          <cell r="B61">
            <v>2</v>
          </cell>
          <cell r="C61">
            <v>4930</v>
          </cell>
        </row>
        <row r="62">
          <cell r="A62">
            <v>6064</v>
          </cell>
          <cell r="B62">
            <v>5</v>
          </cell>
          <cell r="C62">
            <v>1049557.21</v>
          </cell>
        </row>
        <row r="63">
          <cell r="A63">
            <v>6065</v>
          </cell>
          <cell r="B63">
            <v>5</v>
          </cell>
          <cell r="C63">
            <v>1694897.06</v>
          </cell>
        </row>
        <row r="64">
          <cell r="A64">
            <v>6066</v>
          </cell>
          <cell r="B64">
            <v>5</v>
          </cell>
          <cell r="C64">
            <v>39552</v>
          </cell>
        </row>
        <row r="65">
          <cell r="A65">
            <v>6067</v>
          </cell>
          <cell r="B65">
            <v>2</v>
          </cell>
          <cell r="C65">
            <v>37847.33</v>
          </cell>
        </row>
        <row r="66">
          <cell r="A66">
            <v>6067</v>
          </cell>
          <cell r="B66">
            <v>5</v>
          </cell>
          <cell r="C66">
            <v>179701.96</v>
          </cell>
        </row>
        <row r="67">
          <cell r="A67">
            <v>6068</v>
          </cell>
          <cell r="B67">
            <v>2</v>
          </cell>
          <cell r="C67">
            <v>26350.09</v>
          </cell>
        </row>
        <row r="68">
          <cell r="A68">
            <v>6068</v>
          </cell>
          <cell r="B68">
            <v>5</v>
          </cell>
          <cell r="C68">
            <v>142314</v>
          </cell>
        </row>
        <row r="69">
          <cell r="A69">
            <v>6069</v>
          </cell>
          <cell r="B69">
            <v>5</v>
          </cell>
          <cell r="C69">
            <v>13220</v>
          </cell>
        </row>
        <row r="70">
          <cell r="A70">
            <v>6070</v>
          </cell>
          <cell r="B70">
            <v>5</v>
          </cell>
          <cell r="C70">
            <v>3819</v>
          </cell>
        </row>
        <row r="71">
          <cell r="A71">
            <v>6072</v>
          </cell>
          <cell r="B71">
            <v>5</v>
          </cell>
          <cell r="C71">
            <v>1252098.02</v>
          </cell>
        </row>
        <row r="72">
          <cell r="A72">
            <v>6073</v>
          </cell>
          <cell r="B72">
            <v>5</v>
          </cell>
          <cell r="C72">
            <v>5999780.2000000002</v>
          </cell>
        </row>
        <row r="73">
          <cell r="A73">
            <v>6074</v>
          </cell>
          <cell r="B73">
            <v>5</v>
          </cell>
          <cell r="C73">
            <v>6606</v>
          </cell>
        </row>
        <row r="74">
          <cell r="A74">
            <v>6075</v>
          </cell>
          <cell r="B74">
            <v>5</v>
          </cell>
          <cell r="C74">
            <v>0</v>
          </cell>
        </row>
        <row r="75">
          <cell r="A75">
            <v>6076</v>
          </cell>
          <cell r="B75">
            <v>5</v>
          </cell>
          <cell r="C75">
            <v>259394</v>
          </cell>
        </row>
        <row r="76">
          <cell r="A76">
            <v>6077</v>
          </cell>
          <cell r="B76">
            <v>2</v>
          </cell>
          <cell r="C76">
            <v>133857.15</v>
          </cell>
        </row>
        <row r="77">
          <cell r="A77">
            <v>6077</v>
          </cell>
          <cell r="B77">
            <v>5</v>
          </cell>
          <cell r="C77">
            <v>-44815.4</v>
          </cell>
        </row>
        <row r="78">
          <cell r="A78">
            <v>6078</v>
          </cell>
          <cell r="B78">
            <v>5</v>
          </cell>
          <cell r="C78">
            <v>19353</v>
          </cell>
        </row>
        <row r="79">
          <cell r="A79">
            <v>6079</v>
          </cell>
          <cell r="B79">
            <v>5</v>
          </cell>
          <cell r="C79">
            <v>139040</v>
          </cell>
        </row>
        <row r="80">
          <cell r="A80">
            <v>6080</v>
          </cell>
          <cell r="B80">
            <v>5</v>
          </cell>
          <cell r="C80">
            <v>16550</v>
          </cell>
        </row>
        <row r="81">
          <cell r="A81">
            <v>6081</v>
          </cell>
          <cell r="B81">
            <v>5</v>
          </cell>
          <cell r="C81">
            <v>7006</v>
          </cell>
        </row>
        <row r="82">
          <cell r="A82">
            <v>6082</v>
          </cell>
          <cell r="B82">
            <v>5</v>
          </cell>
          <cell r="C82">
            <v>248365</v>
          </cell>
        </row>
        <row r="83">
          <cell r="A83">
            <v>6087</v>
          </cell>
          <cell r="B83">
            <v>5</v>
          </cell>
          <cell r="C83">
            <v>4813</v>
          </cell>
        </row>
        <row r="84">
          <cell r="A84">
            <v>6088</v>
          </cell>
          <cell r="B84">
            <v>5</v>
          </cell>
          <cell r="C84">
            <v>4823</v>
          </cell>
        </row>
        <row r="85">
          <cell r="A85">
            <v>6091</v>
          </cell>
          <cell r="B85">
            <v>5</v>
          </cell>
          <cell r="C85">
            <v>8181</v>
          </cell>
        </row>
        <row r="86">
          <cell r="A86">
            <v>6093</v>
          </cell>
          <cell r="B86">
            <v>5</v>
          </cell>
          <cell r="C86">
            <v>3535</v>
          </cell>
        </row>
        <row r="87">
          <cell r="A87">
            <v>6096</v>
          </cell>
          <cell r="B87">
            <v>5</v>
          </cell>
          <cell r="C87">
            <v>4823</v>
          </cell>
        </row>
        <row r="88">
          <cell r="A88">
            <v>6113</v>
          </cell>
          <cell r="B88">
            <v>5</v>
          </cell>
          <cell r="C88">
            <v>5317</v>
          </cell>
        </row>
        <row r="89">
          <cell r="A89">
            <v>6114</v>
          </cell>
          <cell r="B89">
            <v>5</v>
          </cell>
          <cell r="C89">
            <v>31262</v>
          </cell>
        </row>
        <row r="90">
          <cell r="A90">
            <v>6119</v>
          </cell>
          <cell r="B90">
            <v>5</v>
          </cell>
          <cell r="C90">
            <v>1066</v>
          </cell>
        </row>
        <row r="91">
          <cell r="A91">
            <v>6124</v>
          </cell>
          <cell r="B91">
            <v>5</v>
          </cell>
          <cell r="C91">
            <v>174747</v>
          </cell>
        </row>
        <row r="92">
          <cell r="A92">
            <v>6125</v>
          </cell>
          <cell r="B92">
            <v>5</v>
          </cell>
          <cell r="C92">
            <v>45000</v>
          </cell>
        </row>
        <row r="93">
          <cell r="A93">
            <v>6126</v>
          </cell>
          <cell r="B93">
            <v>5</v>
          </cell>
          <cell r="C93">
            <v>362688</v>
          </cell>
        </row>
        <row r="94">
          <cell r="A94">
            <v>6127</v>
          </cell>
          <cell r="B94">
            <v>5</v>
          </cell>
          <cell r="C94">
            <v>120947</v>
          </cell>
        </row>
        <row r="95">
          <cell r="A95">
            <v>6130</v>
          </cell>
          <cell r="B95">
            <v>5</v>
          </cell>
          <cell r="C95">
            <v>25900</v>
          </cell>
        </row>
        <row r="96">
          <cell r="A96">
            <v>6132</v>
          </cell>
          <cell r="B96">
            <v>5</v>
          </cell>
          <cell r="C96">
            <v>64977</v>
          </cell>
        </row>
        <row r="97">
          <cell r="A97">
            <v>6133</v>
          </cell>
          <cell r="B97">
            <v>2</v>
          </cell>
          <cell r="C97">
            <v>199588.44</v>
          </cell>
        </row>
        <row r="98">
          <cell r="A98">
            <v>6133</v>
          </cell>
          <cell r="B98">
            <v>5</v>
          </cell>
          <cell r="C98">
            <v>341203.32</v>
          </cell>
        </row>
        <row r="99">
          <cell r="A99">
            <v>6135</v>
          </cell>
          <cell r="B99">
            <v>5</v>
          </cell>
          <cell r="C99">
            <v>161670</v>
          </cell>
        </row>
        <row r="100">
          <cell r="A100">
            <v>6201</v>
          </cell>
          <cell r="B100">
            <v>2</v>
          </cell>
          <cell r="C100">
            <v>-4536.1400000000003</v>
          </cell>
        </row>
        <row r="101">
          <cell r="A101">
            <v>6301</v>
          </cell>
          <cell r="B101">
            <v>5</v>
          </cell>
          <cell r="C101">
            <v>778439</v>
          </cell>
        </row>
        <row r="102">
          <cell r="A102">
            <v>6302</v>
          </cell>
          <cell r="B102">
            <v>5</v>
          </cell>
          <cell r="C102">
            <v>0</v>
          </cell>
        </row>
        <row r="103">
          <cell r="A103">
            <v>6303</v>
          </cell>
          <cell r="B103">
            <v>5</v>
          </cell>
          <cell r="C103">
            <v>0</v>
          </cell>
        </row>
        <row r="104">
          <cell r="A104">
            <v>6304</v>
          </cell>
          <cell r="B104">
            <v>5</v>
          </cell>
          <cell r="C104">
            <v>0</v>
          </cell>
        </row>
        <row r="105">
          <cell r="A105">
            <v>6305</v>
          </cell>
          <cell r="B105">
            <v>5</v>
          </cell>
          <cell r="C105">
            <v>18205</v>
          </cell>
        </row>
        <row r="106">
          <cell r="A106">
            <v>6306</v>
          </cell>
          <cell r="B106">
            <v>5</v>
          </cell>
          <cell r="C106">
            <v>201829</v>
          </cell>
        </row>
        <row r="107">
          <cell r="A107">
            <v>6307</v>
          </cell>
          <cell r="B107">
            <v>5</v>
          </cell>
          <cell r="C107">
            <v>765514</v>
          </cell>
        </row>
        <row r="108">
          <cell r="A108">
            <v>6308</v>
          </cell>
          <cell r="B108">
            <v>5</v>
          </cell>
          <cell r="C108">
            <v>61032</v>
          </cell>
        </row>
        <row r="109">
          <cell r="A109">
            <v>6309</v>
          </cell>
          <cell r="B109">
            <v>5</v>
          </cell>
          <cell r="C109">
            <v>137117</v>
          </cell>
        </row>
        <row r="110">
          <cell r="A110">
            <v>6310</v>
          </cell>
          <cell r="B110">
            <v>5</v>
          </cell>
          <cell r="C110">
            <v>0</v>
          </cell>
        </row>
        <row r="111">
          <cell r="A111">
            <v>6311</v>
          </cell>
          <cell r="B111">
            <v>5</v>
          </cell>
          <cell r="C111">
            <v>228012</v>
          </cell>
        </row>
        <row r="112">
          <cell r="A112">
            <v>6312</v>
          </cell>
          <cell r="B112">
            <v>5</v>
          </cell>
          <cell r="C112">
            <v>81631</v>
          </cell>
        </row>
        <row r="113">
          <cell r="A113">
            <v>6313</v>
          </cell>
          <cell r="B113">
            <v>5</v>
          </cell>
          <cell r="C113">
            <v>218738</v>
          </cell>
        </row>
        <row r="114">
          <cell r="A114">
            <v>6314</v>
          </cell>
          <cell r="B114">
            <v>5</v>
          </cell>
          <cell r="C114">
            <v>139779</v>
          </cell>
        </row>
        <row r="115">
          <cell r="A115">
            <v>6317</v>
          </cell>
          <cell r="B115">
            <v>5</v>
          </cell>
          <cell r="C115">
            <v>0</v>
          </cell>
        </row>
        <row r="116">
          <cell r="A116">
            <v>6318</v>
          </cell>
          <cell r="B116">
            <v>5</v>
          </cell>
          <cell r="C116">
            <v>34000</v>
          </cell>
        </row>
        <row r="117">
          <cell r="A117">
            <v>6319</v>
          </cell>
          <cell r="B117">
            <v>5</v>
          </cell>
          <cell r="C117">
            <v>2430</v>
          </cell>
        </row>
        <row r="118">
          <cell r="A118">
            <v>6320</v>
          </cell>
          <cell r="B118">
            <v>5</v>
          </cell>
          <cell r="C118">
            <v>28891</v>
          </cell>
        </row>
        <row r="119">
          <cell r="A119">
            <v>6321</v>
          </cell>
          <cell r="B119">
            <v>5</v>
          </cell>
          <cell r="C119">
            <v>305258</v>
          </cell>
        </row>
        <row r="120">
          <cell r="A120">
            <v>6324</v>
          </cell>
          <cell r="B120">
            <v>5</v>
          </cell>
          <cell r="C120">
            <v>181660</v>
          </cell>
        </row>
        <row r="121">
          <cell r="A121">
            <v>6328</v>
          </cell>
          <cell r="B121">
            <v>5</v>
          </cell>
          <cell r="C121">
            <v>50000</v>
          </cell>
        </row>
        <row r="122">
          <cell r="A122">
            <v>6330</v>
          </cell>
          <cell r="B122">
            <v>5</v>
          </cell>
          <cell r="C122">
            <v>0</v>
          </cell>
        </row>
        <row r="123">
          <cell r="A123">
            <v>6331</v>
          </cell>
          <cell r="B123">
            <v>5</v>
          </cell>
          <cell r="C123">
            <v>164</v>
          </cell>
        </row>
        <row r="124">
          <cell r="A124">
            <v>6332</v>
          </cell>
          <cell r="B124">
            <v>5</v>
          </cell>
          <cell r="C124">
            <v>0</v>
          </cell>
        </row>
        <row r="125">
          <cell r="A125">
            <v>6334</v>
          </cell>
          <cell r="B125">
            <v>5</v>
          </cell>
          <cell r="C125">
            <v>134663</v>
          </cell>
        </row>
        <row r="126">
          <cell r="A126">
            <v>6337</v>
          </cell>
          <cell r="B126">
            <v>5</v>
          </cell>
          <cell r="C126">
            <v>9954</v>
          </cell>
        </row>
        <row r="127">
          <cell r="A127">
            <v>6344</v>
          </cell>
          <cell r="B127">
            <v>5</v>
          </cell>
          <cell r="C127">
            <v>16623</v>
          </cell>
        </row>
        <row r="128">
          <cell r="A128">
            <v>6346</v>
          </cell>
          <cell r="B128">
            <v>5</v>
          </cell>
          <cell r="C128">
            <v>20000</v>
          </cell>
        </row>
        <row r="129">
          <cell r="A129">
            <v>6349</v>
          </cell>
          <cell r="B129">
            <v>5</v>
          </cell>
          <cell r="C129">
            <v>19513</v>
          </cell>
        </row>
        <row r="130">
          <cell r="A130">
            <v>6350</v>
          </cell>
          <cell r="B130">
            <v>5</v>
          </cell>
          <cell r="C130">
            <v>420781</v>
          </cell>
        </row>
        <row r="131">
          <cell r="A131">
            <v>6354</v>
          </cell>
          <cell r="B131">
            <v>5</v>
          </cell>
          <cell r="C131">
            <v>31324</v>
          </cell>
        </row>
        <row r="132">
          <cell r="A132">
            <v>6500</v>
          </cell>
          <cell r="B132">
            <v>5</v>
          </cell>
          <cell r="C132">
            <v>-13043458</v>
          </cell>
        </row>
        <row r="133">
          <cell r="A133">
            <v>6501</v>
          </cell>
          <cell r="B133">
            <v>2</v>
          </cell>
          <cell r="C133">
            <v>-338101.59</v>
          </cell>
        </row>
        <row r="134">
          <cell r="B134">
            <v>5</v>
          </cell>
          <cell r="C134">
            <v>0</v>
          </cell>
        </row>
        <row r="135">
          <cell r="A135">
            <v>6601</v>
          </cell>
          <cell r="B135">
            <v>5</v>
          </cell>
          <cell r="C135">
            <v>96175</v>
          </cell>
        </row>
        <row r="136">
          <cell r="A136">
            <v>6602</v>
          </cell>
          <cell r="B136">
            <v>5</v>
          </cell>
          <cell r="C136">
            <v>624</v>
          </cell>
        </row>
        <row r="137">
          <cell r="A137">
            <v>6603</v>
          </cell>
          <cell r="B137">
            <v>5</v>
          </cell>
          <cell r="C137">
            <v>2580</v>
          </cell>
        </row>
        <row r="138">
          <cell r="A138">
            <v>6604</v>
          </cell>
          <cell r="B138">
            <v>5</v>
          </cell>
          <cell r="C138">
            <v>66247</v>
          </cell>
        </row>
        <row r="139">
          <cell r="A139">
            <v>6605</v>
          </cell>
          <cell r="B139">
            <v>5</v>
          </cell>
          <cell r="C139">
            <v>527</v>
          </cell>
        </row>
        <row r="140">
          <cell r="A140">
            <v>6606</v>
          </cell>
          <cell r="B140">
            <v>5</v>
          </cell>
          <cell r="C140">
            <v>114230</v>
          </cell>
        </row>
        <row r="141">
          <cell r="A141">
            <v>6608</v>
          </cell>
          <cell r="B141">
            <v>5</v>
          </cell>
          <cell r="C141">
            <v>11338</v>
          </cell>
        </row>
        <row r="142">
          <cell r="A142">
            <v>6613</v>
          </cell>
          <cell r="B142">
            <v>5</v>
          </cell>
          <cell r="C142">
            <v>30000</v>
          </cell>
        </row>
        <row r="143">
          <cell r="A143">
            <v>6997</v>
          </cell>
          <cell r="B143">
            <v>2</v>
          </cell>
          <cell r="C143">
            <v>1054806.06</v>
          </cell>
        </row>
        <row r="144">
          <cell r="A144">
            <v>6998</v>
          </cell>
          <cell r="B144">
            <v>2</v>
          </cell>
          <cell r="C144">
            <v>2047603.85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 June cwip details"/>
      <sheetName val="Standard Reports with reconc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ids Dec 05"/>
      <sheetName val="entry"/>
      <sheetName val="Fiber Leases &amp; Pole attachments"/>
      <sheetName val="ROW's &amp; permits"/>
      <sheetName val="AGENT COMM, MKTG &amp; OTHERS"/>
      <sheetName val="COMMISSIONS"/>
      <sheetName val="RTS's &amp; SOFTWR UPGRDS"/>
      <sheetName val="October additions to ppd comm"/>
      <sheetName val="Nov additions to prepaids"/>
      <sheetName val="Dec additions to prepaids"/>
      <sheetName val="long term and curr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Input"/>
      <sheetName val="Index"/>
      <sheetName val="(A)Book to Tax Recon"/>
      <sheetName val="(B-1) Trial Balance"/>
      <sheetName val="(B-2) 263 A Capitalization"/>
      <sheetName val="(B-3 Prepaid Insurance"/>
      <sheetName val="(B-4) Mgmt Income"/>
      <sheetName val="(D-1)State Depreciation Summary"/>
      <sheetName val="(D-2) Book Depreciation"/>
      <sheetName val="(D-3) Fed Depreciation"/>
      <sheetName val="(D-4) AMT Depreciation"/>
      <sheetName val="(D-5) ACE Depreciation"/>
      <sheetName val="(D-6) CA Regular"/>
      <sheetName val="(D-7) CA AMT Depreciation"/>
      <sheetName val="(D-8) CA ACE Depreciation"/>
      <sheetName val="(D-9) CA ADRMP"/>
      <sheetName val="(D-10) ME Regular"/>
      <sheetName val="(D-11) State Regular"/>
      <sheetName val="(D-12) State AMT"/>
      <sheetName val="(D-13) State ACE"/>
      <sheetName val="(G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 t="str">
            <v>ESI Energy, LLC</v>
          </cell>
          <cell r="E1" t="str">
            <v xml:space="preserve"> </v>
          </cell>
          <cell r="G1" t="str">
            <v xml:space="preserve"> </v>
          </cell>
        </row>
        <row r="2">
          <cell r="A2" t="str">
            <v>Consolidating Current Tax Provision</v>
          </cell>
          <cell r="AS2" t="str">
            <v xml:space="preserve"> </v>
          </cell>
          <cell r="EQ2" t="str">
            <v>2003_FPL Energy SD Wind_Provision.TIF</v>
          </cell>
        </row>
        <row r="3">
          <cell r="A3" t="str">
            <v>For the YTD Period Ended 12/31/03</v>
          </cell>
          <cell r="B3" t="str">
            <v>Consol.</v>
          </cell>
          <cell r="K3" t="str">
            <v>ESI LP, Inc</v>
          </cell>
          <cell r="AQ3" t="str">
            <v>FPLE Lake</v>
          </cell>
          <cell r="BO3" t="str">
            <v>(Ridgetop Power)</v>
          </cell>
          <cell r="CC3" t="str">
            <v>Upton</v>
          </cell>
          <cell r="CI3" t="str">
            <v>FPLE MH</v>
          </cell>
          <cell r="CM3" t="str">
            <v>FPLE Pecos</v>
          </cell>
          <cell r="CO3" t="str">
            <v xml:space="preserve">FPLE </v>
          </cell>
          <cell r="CQ3" t="str">
            <v>FPLE</v>
          </cell>
          <cell r="CS3" t="str">
            <v xml:space="preserve">FPLE </v>
          </cell>
          <cell r="CU3" t="str">
            <v>FPLE</v>
          </cell>
          <cell r="CW3" t="str">
            <v xml:space="preserve"> </v>
          </cell>
          <cell r="DE3" t="str">
            <v>Penn Wind</v>
          </cell>
          <cell r="DG3" t="str">
            <v>Hancock</v>
          </cell>
          <cell r="DI3" t="str">
            <v>FPLE Const.</v>
          </cell>
          <cell r="DK3" t="str">
            <v>FPLE Virginia</v>
          </cell>
          <cell r="EC3" t="str">
            <v>American</v>
          </cell>
          <cell r="EG3" t="str">
            <v>Green</v>
          </cell>
          <cell r="EI3" t="str">
            <v>Cabazon</v>
          </cell>
          <cell r="EM3" t="str">
            <v>Sky River</v>
          </cell>
          <cell r="EO3" t="str">
            <v xml:space="preserve">FPLE </v>
          </cell>
        </row>
        <row r="4">
          <cell r="B4" t="str">
            <v>Total</v>
          </cell>
          <cell r="E4" t="str">
            <v>ESI Pure</v>
          </cell>
          <cell r="G4" t="str">
            <v>ESI Bay</v>
          </cell>
          <cell r="I4" t="str">
            <v>ESI Double C</v>
          </cell>
          <cell r="K4" t="str">
            <v>Doswell Only</v>
          </cell>
          <cell r="M4" t="str">
            <v>ESI Ebens.</v>
          </cell>
          <cell r="O4" t="str">
            <v>Hyp VIII</v>
          </cell>
          <cell r="Q4" t="str">
            <v>Hyp IX</v>
          </cell>
          <cell r="S4" t="str">
            <v>ESI KF</v>
          </cell>
          <cell r="U4" t="str">
            <v>MES</v>
          </cell>
          <cell r="W4" t="str">
            <v>Mont. Co.</v>
          </cell>
          <cell r="Y4" t="str">
            <v>ESI Mult.</v>
          </cell>
          <cell r="AA4" t="str">
            <v>ESI Pitts</v>
          </cell>
          <cell r="AC4" t="str">
            <v>CH Posdef</v>
          </cell>
          <cell r="AE4" t="str">
            <v>ESI Sierra</v>
          </cell>
          <cell r="AG4" t="str">
            <v>Sky River</v>
          </cell>
          <cell r="AI4" t="str">
            <v>ESI Virginia</v>
          </cell>
          <cell r="AK4" t="str">
            <v>ESI Victory</v>
          </cell>
          <cell r="AM4" t="str">
            <v>ESI Chero</v>
          </cell>
          <cell r="AO4" t="str">
            <v>ESI Mojave</v>
          </cell>
          <cell r="AQ4" t="str">
            <v>Benton Acq</v>
          </cell>
          <cell r="AS4" t="str">
            <v>Oper. Svc.</v>
          </cell>
          <cell r="AU4" t="str">
            <v>Sullivan Street</v>
          </cell>
          <cell r="AW4" t="str">
            <v>Northern Cross</v>
          </cell>
          <cell r="AY4" t="str">
            <v>Altamont Acq.</v>
          </cell>
          <cell r="BA4" t="str">
            <v>Tehachapi Acq.</v>
          </cell>
          <cell r="BC4" t="str">
            <v>NE Energy GP</v>
          </cell>
          <cell r="BE4" t="str">
            <v>NE Energy LP</v>
          </cell>
          <cell r="BG4" t="str">
            <v>NE Fuel Mgmt</v>
          </cell>
          <cell r="BI4" t="str">
            <v>Hawkeye</v>
          </cell>
          <cell r="BK4" t="str">
            <v>West Texas</v>
          </cell>
          <cell r="BM4" t="str">
            <v>ESI Vansycle</v>
          </cell>
          <cell r="BO4" t="str">
            <v>ESI Cannon Acq</v>
          </cell>
          <cell r="BQ4" t="str">
            <v>Paris</v>
          </cell>
          <cell r="BS4" t="str">
            <v>Pacific Crest</v>
          </cell>
          <cell r="BU4" t="str">
            <v>Mojave Op Svc</v>
          </cell>
          <cell r="BW4" t="str">
            <v>FPLE Morwind</v>
          </cell>
          <cell r="BY4" t="str">
            <v>FPLE Bastrop</v>
          </cell>
          <cell r="CA4" t="str">
            <v>Gray County</v>
          </cell>
          <cell r="CC4" t="str">
            <v>King Mountain</v>
          </cell>
          <cell r="CE4" t="str">
            <v>FPLE Badger</v>
          </cell>
          <cell r="CG4" t="str">
            <v>UFG Holdings</v>
          </cell>
          <cell r="CI4" t="str">
            <v>700, LLC</v>
          </cell>
          <cell r="CK4" t="str">
            <v>MH50</v>
          </cell>
          <cell r="CM4" t="str">
            <v>Wind I GP</v>
          </cell>
          <cell r="CO4" t="str">
            <v>Forney</v>
          </cell>
          <cell r="CQ4" t="str">
            <v>Stateline</v>
          </cell>
          <cell r="CS4" t="str">
            <v>Calhoun</v>
          </cell>
          <cell r="CU4" t="str">
            <v>Blythe</v>
          </cell>
          <cell r="CW4" t="str">
            <v>RISE</v>
          </cell>
          <cell r="CY4" t="str">
            <v>Backbone</v>
          </cell>
          <cell r="DA4" t="str">
            <v>Delaware Mtn</v>
          </cell>
          <cell r="DC4" t="str">
            <v>Indian Mesa</v>
          </cell>
          <cell r="DE4" t="str">
            <v>Green Mtn.</v>
          </cell>
          <cell r="DG4" t="str">
            <v>County</v>
          </cell>
          <cell r="DI4" t="str">
            <v>Funding</v>
          </cell>
          <cell r="DK4" t="str">
            <v>Funding Corp</v>
          </cell>
          <cell r="DM4" t="str">
            <v>Highwinds</v>
          </cell>
          <cell r="DO4" t="str">
            <v>New Mexico</v>
          </cell>
          <cell r="DQ4" t="str">
            <v>Seabrook</v>
          </cell>
          <cell r="DS4" t="str">
            <v>Oklahoma</v>
          </cell>
          <cell r="DU4" t="str">
            <v>N Dakota</v>
          </cell>
          <cell r="DW4" t="str">
            <v>S  Dakota</v>
          </cell>
          <cell r="DY4" t="str">
            <v>Sooner</v>
          </cell>
          <cell r="EA4" t="str">
            <v>Wyoming</v>
          </cell>
          <cell r="EC4" t="str">
            <v>Wind</v>
          </cell>
          <cell r="EE4" t="str">
            <v>Waymart</v>
          </cell>
          <cell r="EG4" t="str">
            <v>Power</v>
          </cell>
          <cell r="EI4" t="str">
            <v>Wind</v>
          </cell>
          <cell r="EK4" t="str">
            <v>WPP 93</v>
          </cell>
          <cell r="EM4" t="str">
            <v>Real Property</v>
          </cell>
          <cell r="EO4" t="str">
            <v>Bayswater</v>
          </cell>
        </row>
        <row r="5">
          <cell r="A5" t="str">
            <v>YTD Gross Earnings</v>
          </cell>
          <cell r="B5">
            <v>218405816.88959694</v>
          </cell>
          <cell r="E5">
            <v>5758125.835</v>
          </cell>
          <cell r="G5">
            <v>1456276.99</v>
          </cell>
          <cell r="I5">
            <v>0</v>
          </cell>
          <cell r="K5">
            <v>40989142</v>
          </cell>
          <cell r="M5">
            <v>0</v>
          </cell>
          <cell r="O5">
            <v>5016688.2149999999</v>
          </cell>
          <cell r="Q5">
            <v>4788482.4800000004</v>
          </cell>
          <cell r="S5">
            <v>0</v>
          </cell>
          <cell r="U5">
            <v>0</v>
          </cell>
          <cell r="W5">
            <v>0</v>
          </cell>
          <cell r="Y5">
            <v>-96349.11</v>
          </cell>
          <cell r="AA5">
            <v>-2343.5500000000002</v>
          </cell>
          <cell r="AC5">
            <v>14548512.899999999</v>
          </cell>
          <cell r="AE5">
            <v>0</v>
          </cell>
          <cell r="AG5">
            <v>327043.5</v>
          </cell>
          <cell r="AI5">
            <v>0</v>
          </cell>
          <cell r="AK5">
            <v>520198.16</v>
          </cell>
        </row>
        <row r="6">
          <cell r="A6" t="str">
            <v>2001 True-up Entry Recorded in 2002</v>
          </cell>
          <cell r="B6">
            <v>414233.78</v>
          </cell>
          <cell r="E6">
            <v>0</v>
          </cell>
          <cell r="G6">
            <v>195400.78</v>
          </cell>
          <cell r="I6">
            <v>0</v>
          </cell>
          <cell r="K6">
            <v>0</v>
          </cell>
          <cell r="M6">
            <v>0</v>
          </cell>
          <cell r="O6">
            <v>0</v>
          </cell>
          <cell r="Q6">
            <v>0</v>
          </cell>
          <cell r="S6">
            <v>0</v>
          </cell>
          <cell r="U6">
            <v>0</v>
          </cell>
          <cell r="W6">
            <v>0</v>
          </cell>
          <cell r="Y6">
            <v>0</v>
          </cell>
          <cell r="AA6">
            <v>0</v>
          </cell>
          <cell r="AC6">
            <v>0</v>
          </cell>
          <cell r="AE6">
            <v>0</v>
          </cell>
          <cell r="AG6">
            <v>0</v>
          </cell>
          <cell r="AI6">
            <v>0</v>
          </cell>
          <cell r="AK6">
            <v>0</v>
          </cell>
        </row>
        <row r="7">
          <cell r="A7" t="str">
            <v>Goodwill Amortization</v>
          </cell>
          <cell r="B7">
            <v>2158672.2923566378</v>
          </cell>
          <cell r="E7">
            <v>0</v>
          </cell>
          <cell r="G7">
            <v>569885</v>
          </cell>
          <cell r="I7">
            <v>0</v>
          </cell>
          <cell r="K7">
            <v>0</v>
          </cell>
          <cell r="M7">
            <v>0</v>
          </cell>
          <cell r="O7">
            <v>-598740</v>
          </cell>
          <cell r="Q7">
            <v>-365940</v>
          </cell>
          <cell r="S7">
            <v>0</v>
          </cell>
          <cell r="U7">
            <v>0</v>
          </cell>
          <cell r="W7">
            <v>0</v>
          </cell>
          <cell r="Y7">
            <v>0</v>
          </cell>
          <cell r="AA7">
            <v>0</v>
          </cell>
          <cell r="AC7">
            <v>0</v>
          </cell>
          <cell r="AE7">
            <v>0</v>
          </cell>
          <cell r="AG7">
            <v>312432</v>
          </cell>
          <cell r="AI7">
            <v>0</v>
          </cell>
          <cell r="AK7">
            <v>0</v>
          </cell>
        </row>
        <row r="8">
          <cell r="A8" t="str">
            <v>Other Income/(Expense) of ESI Sub.</v>
          </cell>
          <cell r="B8">
            <v>22159654.050909091</v>
          </cell>
          <cell r="E8">
            <v>0</v>
          </cell>
          <cell r="G8">
            <v>112243.09000000003</v>
          </cell>
          <cell r="I8">
            <v>-5460</v>
          </cell>
          <cell r="K8">
            <v>369753.88</v>
          </cell>
          <cell r="M8">
            <v>-324910.46999999997</v>
          </cell>
          <cell r="O8">
            <v>655241</v>
          </cell>
          <cell r="Q8">
            <v>659751</v>
          </cell>
          <cell r="S8">
            <v>45072</v>
          </cell>
          <cell r="U8">
            <v>311344</v>
          </cell>
          <cell r="W8">
            <v>-1135142.3700000001</v>
          </cell>
          <cell r="Y8">
            <v>646748</v>
          </cell>
          <cell r="AA8">
            <v>-129049</v>
          </cell>
          <cell r="AC8">
            <v>22872</v>
          </cell>
          <cell r="AE8">
            <v>44496</v>
          </cell>
          <cell r="AG8">
            <v>-69840.14181818183</v>
          </cell>
          <cell r="AI8">
            <v>-195840</v>
          </cell>
          <cell r="AK8">
            <v>-47244.207272727275</v>
          </cell>
        </row>
        <row r="9">
          <cell r="A9" t="str">
            <v>Other</v>
          </cell>
          <cell r="B9">
            <v>-320130.5</v>
          </cell>
          <cell r="E9">
            <v>0</v>
          </cell>
          <cell r="G9">
            <v>1156016</v>
          </cell>
          <cell r="I9">
            <v>1844231</v>
          </cell>
          <cell r="K9">
            <v>1186241</v>
          </cell>
          <cell r="M9">
            <v>0</v>
          </cell>
          <cell r="O9">
            <v>0</v>
          </cell>
          <cell r="Q9">
            <v>0</v>
          </cell>
          <cell r="S9">
            <v>1838968</v>
          </cell>
          <cell r="U9">
            <v>0</v>
          </cell>
          <cell r="W9">
            <v>0</v>
          </cell>
          <cell r="Y9">
            <v>0</v>
          </cell>
          <cell r="AA9">
            <v>0</v>
          </cell>
          <cell r="AC9">
            <v>0</v>
          </cell>
          <cell r="AE9">
            <v>0</v>
          </cell>
          <cell r="AG9">
            <v>0</v>
          </cell>
          <cell r="AI9">
            <v>0</v>
          </cell>
          <cell r="AK9">
            <v>0</v>
          </cell>
        </row>
        <row r="10">
          <cell r="A10" t="str">
            <v>Other</v>
          </cell>
          <cell r="B10">
            <v>-5550460.1699999999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E10">
            <v>0</v>
          </cell>
          <cell r="AG10">
            <v>0</v>
          </cell>
          <cell r="AI10">
            <v>0</v>
          </cell>
          <cell r="AK10">
            <v>0</v>
          </cell>
        </row>
        <row r="11">
          <cell r="A11" t="str">
            <v>Items Not Tax Effected</v>
          </cell>
          <cell r="B11">
            <v>287013</v>
          </cell>
          <cell r="E11">
            <v>204402</v>
          </cell>
          <cell r="G11">
            <v>-1</v>
          </cell>
          <cell r="I11">
            <v>-347</v>
          </cell>
          <cell r="K11">
            <v>0</v>
          </cell>
          <cell r="M11">
            <v>-29279</v>
          </cell>
          <cell r="O11">
            <v>-903</v>
          </cell>
          <cell r="Q11">
            <v>-841</v>
          </cell>
          <cell r="S11">
            <v>-417</v>
          </cell>
          <cell r="U11">
            <v>1802</v>
          </cell>
          <cell r="W11">
            <v>-123652</v>
          </cell>
          <cell r="Y11">
            <v>-8506</v>
          </cell>
          <cell r="AA11">
            <v>-127</v>
          </cell>
          <cell r="AC11">
            <v>464</v>
          </cell>
          <cell r="AE11">
            <v>-345</v>
          </cell>
          <cell r="AG11">
            <v>0</v>
          </cell>
          <cell r="AI11">
            <v>0</v>
          </cell>
          <cell r="AK11">
            <v>0</v>
          </cell>
        </row>
        <row r="12">
          <cell r="A12" t="str">
            <v xml:space="preserve">     Total NIBT to Date</v>
          </cell>
          <cell r="B12">
            <v>237554799.3428627</v>
          </cell>
          <cell r="C12" t="str">
            <v>F/S</v>
          </cell>
          <cell r="D12">
            <v>0</v>
          </cell>
          <cell r="E12">
            <v>5962527.835</v>
          </cell>
          <cell r="G12">
            <v>3489820.86</v>
          </cell>
          <cell r="I12">
            <v>1838424</v>
          </cell>
          <cell r="K12">
            <v>42545136.880000003</v>
          </cell>
          <cell r="M12">
            <v>-354189.47</v>
          </cell>
          <cell r="O12">
            <v>5072286.2149999999</v>
          </cell>
          <cell r="Q12">
            <v>5081452.4800000004</v>
          </cell>
          <cell r="S12">
            <v>1883623</v>
          </cell>
          <cell r="U12">
            <v>313146</v>
          </cell>
          <cell r="W12">
            <v>-1258794.3700000001</v>
          </cell>
          <cell r="Y12">
            <v>541892.89</v>
          </cell>
          <cell r="AA12">
            <v>-131519.54999999999</v>
          </cell>
          <cell r="AC12">
            <v>14571848.899999999</v>
          </cell>
          <cell r="AE12">
            <v>44151</v>
          </cell>
          <cell r="AG12">
            <v>569635.35818181816</v>
          </cell>
          <cell r="AI12">
            <v>-195840</v>
          </cell>
          <cell r="AK12">
            <v>472953.9527272727</v>
          </cell>
        </row>
        <row r="13">
          <cell r="A13" t="str">
            <v>PERMANENT DIFFERENCES:</v>
          </cell>
        </row>
        <row r="14">
          <cell r="A14" t="str">
            <v>Items Not Tax Effected</v>
          </cell>
          <cell r="B14">
            <v>-287013</v>
          </cell>
          <cell r="E14">
            <v>-204402</v>
          </cell>
          <cell r="G14">
            <v>1</v>
          </cell>
          <cell r="I14">
            <v>347</v>
          </cell>
          <cell r="K14">
            <v>0</v>
          </cell>
          <cell r="M14">
            <v>29279</v>
          </cell>
          <cell r="O14">
            <v>903</v>
          </cell>
          <cell r="Q14">
            <v>841</v>
          </cell>
          <cell r="S14">
            <v>417</v>
          </cell>
          <cell r="U14">
            <v>-1802</v>
          </cell>
          <cell r="W14">
            <v>123652</v>
          </cell>
          <cell r="Y14">
            <v>8506</v>
          </cell>
          <cell r="AA14">
            <v>127</v>
          </cell>
          <cell r="AC14">
            <v>-464</v>
          </cell>
          <cell r="AE14">
            <v>345</v>
          </cell>
          <cell r="AG14">
            <v>0</v>
          </cell>
          <cell r="AI14">
            <v>0</v>
          </cell>
          <cell r="AK14">
            <v>0</v>
          </cell>
        </row>
        <row r="15">
          <cell r="A15" t="str">
            <v>Less:  True-up of 2001 Earnings</v>
          </cell>
          <cell r="B15">
            <v>-414233.78</v>
          </cell>
          <cell r="E15">
            <v>0</v>
          </cell>
          <cell r="G15">
            <v>-195400.78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  <cell r="AA15">
            <v>0</v>
          </cell>
          <cell r="AC15">
            <v>0</v>
          </cell>
          <cell r="AE15">
            <v>0</v>
          </cell>
          <cell r="AG15">
            <v>0</v>
          </cell>
          <cell r="AI15">
            <v>0</v>
          </cell>
          <cell r="AK15">
            <v>0</v>
          </cell>
        </row>
        <row r="16">
          <cell r="A16" t="str">
            <v>50% Disallowed Meals &amp; Entertainment</v>
          </cell>
          <cell r="B16">
            <v>46169.04</v>
          </cell>
          <cell r="E16">
            <v>0</v>
          </cell>
          <cell r="G16">
            <v>0</v>
          </cell>
          <cell r="I16">
            <v>0</v>
          </cell>
          <cell r="K16">
            <v>3070.54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E16">
            <v>0</v>
          </cell>
          <cell r="AG16">
            <v>0</v>
          </cell>
          <cell r="AI16">
            <v>0</v>
          </cell>
          <cell r="AK16">
            <v>0</v>
          </cell>
        </row>
        <row r="17">
          <cell r="A17" t="str">
            <v>Prior Year(s) Current Tax True-up(s)</v>
          </cell>
          <cell r="B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E17">
            <v>0</v>
          </cell>
          <cell r="AG17">
            <v>0</v>
          </cell>
          <cell r="AI17">
            <v>0</v>
          </cell>
          <cell r="AK17">
            <v>0</v>
          </cell>
        </row>
        <row r="18">
          <cell r="A18" t="str">
            <v>Non Deductible Expenses</v>
          </cell>
          <cell r="B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E18">
            <v>0</v>
          </cell>
          <cell r="AG18">
            <v>0</v>
          </cell>
          <cell r="AI18">
            <v>0</v>
          </cell>
          <cell r="AK18">
            <v>0</v>
          </cell>
        </row>
        <row r="19">
          <cell r="A19" t="str">
            <v>Other</v>
          </cell>
          <cell r="B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0</v>
          </cell>
          <cell r="AC19">
            <v>0</v>
          </cell>
          <cell r="AE19">
            <v>0</v>
          </cell>
          <cell r="AG19">
            <v>0</v>
          </cell>
          <cell r="AI19">
            <v>0</v>
          </cell>
          <cell r="AK19">
            <v>0</v>
          </cell>
        </row>
        <row r="20">
          <cell r="A20" t="str">
            <v>Other</v>
          </cell>
          <cell r="B20">
            <v>0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>
            <v>0</v>
          </cell>
          <cell r="AE20">
            <v>0</v>
          </cell>
          <cell r="AG20">
            <v>0</v>
          </cell>
          <cell r="AI20">
            <v>0</v>
          </cell>
          <cell r="AK20">
            <v>0</v>
          </cell>
        </row>
        <row r="21">
          <cell r="A21" t="str">
            <v xml:space="preserve">    TOTAL</v>
          </cell>
          <cell r="B21">
            <v>-655077.74</v>
          </cell>
          <cell r="E21">
            <v>-204402</v>
          </cell>
          <cell r="G21">
            <v>-195399.78</v>
          </cell>
          <cell r="I21">
            <v>347</v>
          </cell>
          <cell r="K21">
            <v>3070.54</v>
          </cell>
          <cell r="M21">
            <v>29279</v>
          </cell>
          <cell r="O21">
            <v>903</v>
          </cell>
          <cell r="Q21">
            <v>841</v>
          </cell>
          <cell r="S21">
            <v>417</v>
          </cell>
          <cell r="U21">
            <v>-1802</v>
          </cell>
          <cell r="W21">
            <v>123652</v>
          </cell>
          <cell r="Y21">
            <v>8506</v>
          </cell>
          <cell r="AA21">
            <v>127</v>
          </cell>
          <cell r="AC21">
            <v>-464</v>
          </cell>
          <cell r="AE21">
            <v>345</v>
          </cell>
          <cell r="AG21">
            <v>0</v>
          </cell>
          <cell r="AI21">
            <v>0</v>
          </cell>
          <cell r="AK21">
            <v>0</v>
          </cell>
        </row>
        <row r="22">
          <cell r="A22" t="str">
            <v>TEMPORARY DIFFERENCES:</v>
          </cell>
        </row>
        <row r="23">
          <cell r="A23" t="str">
            <v>Depreciation</v>
          </cell>
          <cell r="B23">
            <v>-86693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  <cell r="M23">
            <v>0</v>
          </cell>
          <cell r="O23">
            <v>0</v>
          </cell>
          <cell r="Q23">
            <v>0</v>
          </cell>
          <cell r="S23">
            <v>0</v>
          </cell>
          <cell r="U23">
            <v>0</v>
          </cell>
          <cell r="W23">
            <v>0</v>
          </cell>
          <cell r="Y23">
            <v>0</v>
          </cell>
          <cell r="AA23">
            <v>0</v>
          </cell>
          <cell r="AC23">
            <v>0</v>
          </cell>
          <cell r="AE23">
            <v>0</v>
          </cell>
          <cell r="AG23">
            <v>0</v>
          </cell>
          <cell r="AI23">
            <v>0</v>
          </cell>
          <cell r="AK23">
            <v>0</v>
          </cell>
        </row>
        <row r="24">
          <cell r="A24" t="str">
            <v>Amortization</v>
          </cell>
          <cell r="B24">
            <v>-2062832.2923566378</v>
          </cell>
          <cell r="E24">
            <v>0</v>
          </cell>
          <cell r="G24">
            <v>-569885</v>
          </cell>
          <cell r="I24">
            <v>0</v>
          </cell>
          <cell r="K24">
            <v>0</v>
          </cell>
          <cell r="M24">
            <v>0</v>
          </cell>
          <cell r="O24">
            <v>598740</v>
          </cell>
          <cell r="Q24">
            <v>365940</v>
          </cell>
          <cell r="S24">
            <v>0</v>
          </cell>
          <cell r="U24">
            <v>0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E24">
            <v>0</v>
          </cell>
          <cell r="AG24">
            <v>-312432</v>
          </cell>
          <cell r="AI24">
            <v>95840</v>
          </cell>
          <cell r="AK24">
            <v>0</v>
          </cell>
        </row>
        <row r="25">
          <cell r="A25" t="str">
            <v>Joint Ventures</v>
          </cell>
          <cell r="B25">
            <v>-1074107723.780422</v>
          </cell>
          <cell r="E25">
            <v>59212.710428018938</v>
          </cell>
          <cell r="G25">
            <v>-406666.11424000026</v>
          </cell>
          <cell r="I25">
            <v>228265.875</v>
          </cell>
          <cell r="K25">
            <v>-8499441</v>
          </cell>
          <cell r="M25">
            <v>334194.97716000001</v>
          </cell>
          <cell r="O25">
            <v>3383820.321024999</v>
          </cell>
          <cell r="Q25">
            <v>4174798.0319999997</v>
          </cell>
          <cell r="S25">
            <v>106754.23999999999</v>
          </cell>
          <cell r="U25">
            <v>0</v>
          </cell>
          <cell r="W25">
            <v>2644427.1999999997</v>
          </cell>
          <cell r="Y25">
            <v>-753653.55</v>
          </cell>
          <cell r="AA25">
            <v>-19451.600000000002</v>
          </cell>
          <cell r="AC25">
            <v>-15962986.77346804</v>
          </cell>
          <cell r="AE25">
            <v>399425</v>
          </cell>
          <cell r="AG25">
            <v>4466427.410163654</v>
          </cell>
          <cell r="AI25">
            <v>0</v>
          </cell>
          <cell r="AK25">
            <v>551686.91545454552</v>
          </cell>
        </row>
        <row r="26">
          <cell r="A26" t="str">
            <v>Income not recognized for book</v>
          </cell>
          <cell r="B26">
            <v>4040251.57357</v>
          </cell>
          <cell r="E26">
            <v>699196.42484999995</v>
          </cell>
          <cell r="G26">
            <v>0</v>
          </cell>
          <cell r="I26">
            <v>0</v>
          </cell>
          <cell r="K26">
            <v>0</v>
          </cell>
          <cell r="M26">
            <v>666196.17372000008</v>
          </cell>
          <cell r="O26">
            <v>0</v>
          </cell>
          <cell r="Q26">
            <v>0</v>
          </cell>
          <cell r="S26">
            <v>0</v>
          </cell>
          <cell r="U26">
            <v>0</v>
          </cell>
          <cell r="W26">
            <v>1957389.6</v>
          </cell>
          <cell r="Y26">
            <v>0</v>
          </cell>
          <cell r="AA26">
            <v>0</v>
          </cell>
          <cell r="AC26">
            <v>0</v>
          </cell>
          <cell r="AE26">
            <v>1372530.375</v>
          </cell>
          <cell r="AG26">
            <v>0</v>
          </cell>
          <cell r="AI26">
            <v>0</v>
          </cell>
          <cell r="AK26">
            <v>0</v>
          </cell>
        </row>
        <row r="27">
          <cell r="A27" t="str">
            <v>Other</v>
          </cell>
          <cell r="B27">
            <v>418724.01</v>
          </cell>
          <cell r="E27">
            <v>-7624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-646748</v>
          </cell>
          <cell r="AA27">
            <v>0</v>
          </cell>
          <cell r="AC27">
            <v>0</v>
          </cell>
          <cell r="AE27">
            <v>0</v>
          </cell>
          <cell r="AG27">
            <v>0</v>
          </cell>
          <cell r="AI27">
            <v>0</v>
          </cell>
          <cell r="AK27">
            <v>0</v>
          </cell>
        </row>
        <row r="28">
          <cell r="A28" t="str">
            <v>Other</v>
          </cell>
          <cell r="B28" t="e">
            <v>#REF!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W28">
            <v>0</v>
          </cell>
          <cell r="Y28">
            <v>0</v>
          </cell>
          <cell r="AA28">
            <v>0</v>
          </cell>
          <cell r="AC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</row>
        <row r="29">
          <cell r="A29" t="str">
            <v xml:space="preserve">    TOTAL</v>
          </cell>
          <cell r="B29" t="e">
            <v>#REF!</v>
          </cell>
          <cell r="E29">
            <v>750785.13527801889</v>
          </cell>
          <cell r="G29">
            <v>-976551.11424000026</v>
          </cell>
          <cell r="I29">
            <v>228265.875</v>
          </cell>
          <cell r="K29">
            <v>-8499441</v>
          </cell>
          <cell r="M29">
            <v>1000391.1508800001</v>
          </cell>
          <cell r="O29">
            <v>3982560.321024999</v>
          </cell>
          <cell r="Q29">
            <v>4540738.0319999997</v>
          </cell>
          <cell r="S29">
            <v>106754.23999999999</v>
          </cell>
          <cell r="U29">
            <v>0</v>
          </cell>
          <cell r="W29">
            <v>4601816.8</v>
          </cell>
          <cell r="Y29">
            <v>-1400401.55</v>
          </cell>
          <cell r="AA29">
            <v>-19451.600000000002</v>
          </cell>
          <cell r="AC29">
            <v>-15962986.77346804</v>
          </cell>
          <cell r="AE29">
            <v>1771955.375</v>
          </cell>
          <cell r="AG29">
            <v>4153995.410163654</v>
          </cell>
          <cell r="AI29">
            <v>95840</v>
          </cell>
          <cell r="AK29">
            <v>551686.91545454552</v>
          </cell>
        </row>
        <row r="30">
          <cell r="A30" t="str">
            <v>TAXABLE INCOME</v>
          </cell>
          <cell r="B30" t="e">
            <v>#REF!</v>
          </cell>
          <cell r="E30">
            <v>6508910.9702780191</v>
          </cell>
          <cell r="G30">
            <v>2317869.9657600001</v>
          </cell>
          <cell r="I30">
            <v>2067036.875</v>
          </cell>
          <cell r="K30">
            <v>34048766.420000002</v>
          </cell>
          <cell r="M30">
            <v>675480.68088000012</v>
          </cell>
          <cell r="O30">
            <v>9055749.5360249989</v>
          </cell>
          <cell r="Q30">
            <v>9623031.5120000001</v>
          </cell>
          <cell r="S30">
            <v>1990794.24</v>
          </cell>
          <cell r="U30">
            <v>311344</v>
          </cell>
          <cell r="W30">
            <v>3466674.4299999997</v>
          </cell>
          <cell r="Y30">
            <v>-850002.66</v>
          </cell>
          <cell r="AA30">
            <v>-150844.15</v>
          </cell>
          <cell r="AC30">
            <v>-1391601.8734680414</v>
          </cell>
          <cell r="AE30">
            <v>1816451.375</v>
          </cell>
          <cell r="AG30">
            <v>4723630.7683454724</v>
          </cell>
          <cell r="AI30">
            <v>-100000</v>
          </cell>
          <cell r="AK30">
            <v>1024640.8681818182</v>
          </cell>
        </row>
        <row r="31">
          <cell r="A31" t="str">
            <v>Other</v>
          </cell>
          <cell r="B31">
            <v>240549050.26875001</v>
          </cell>
          <cell r="E31">
            <v>0</v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U31">
            <v>0</v>
          </cell>
          <cell r="W31">
            <v>0</v>
          </cell>
          <cell r="Y31">
            <v>0</v>
          </cell>
          <cell r="AA31">
            <v>0</v>
          </cell>
          <cell r="AC31">
            <v>0</v>
          </cell>
          <cell r="AE31">
            <v>0</v>
          </cell>
          <cell r="AG31">
            <v>0</v>
          </cell>
          <cell r="AI31">
            <v>0</v>
          </cell>
          <cell r="AK31">
            <v>91947.395000000004</v>
          </cell>
        </row>
        <row r="32">
          <cell r="A32" t="str">
            <v>Other</v>
          </cell>
          <cell r="B32">
            <v>169090.035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E32">
            <v>0</v>
          </cell>
          <cell r="AG32">
            <v>0</v>
          </cell>
          <cell r="AI32">
            <v>0</v>
          </cell>
          <cell r="AK32">
            <v>42908.785000000003</v>
          </cell>
        </row>
        <row r="33">
          <cell r="A33" t="str">
            <v xml:space="preserve">    SUB-TOTAL</v>
          </cell>
          <cell r="B33" t="e">
            <v>#REF!</v>
          </cell>
          <cell r="E33">
            <v>6508910.9702780191</v>
          </cell>
          <cell r="G33">
            <v>2317869.9657600001</v>
          </cell>
          <cell r="I33">
            <v>2067036.875</v>
          </cell>
          <cell r="K33">
            <v>34048766.420000002</v>
          </cell>
          <cell r="M33">
            <v>675480.68088000012</v>
          </cell>
          <cell r="O33">
            <v>9055749.5360249989</v>
          </cell>
          <cell r="Q33">
            <v>9623031.5120000001</v>
          </cell>
          <cell r="S33">
            <v>1990794.24</v>
          </cell>
          <cell r="U33">
            <v>311344</v>
          </cell>
          <cell r="W33">
            <v>3466674.4299999997</v>
          </cell>
          <cell r="Y33">
            <v>-850002.66</v>
          </cell>
          <cell r="AA33">
            <v>-150844.15</v>
          </cell>
          <cell r="AC33">
            <v>-1391601.8734680414</v>
          </cell>
          <cell r="AE33">
            <v>1816451.375</v>
          </cell>
          <cell r="AG33">
            <v>4723630.7683454724</v>
          </cell>
          <cell r="AI33">
            <v>-100000</v>
          </cell>
          <cell r="AK33">
            <v>1159497.0481818181</v>
          </cell>
        </row>
        <row r="34">
          <cell r="A34" t="str">
            <v>State Apportionment Factor</v>
          </cell>
          <cell r="B34">
            <v>1</v>
          </cell>
          <cell r="E34">
            <v>1</v>
          </cell>
          <cell r="G34">
            <v>1</v>
          </cell>
          <cell r="I34">
            <v>1</v>
          </cell>
          <cell r="K34">
            <v>1</v>
          </cell>
          <cell r="M34">
            <v>1</v>
          </cell>
          <cell r="O34">
            <v>1</v>
          </cell>
          <cell r="Q34">
            <v>1</v>
          </cell>
          <cell r="S34">
            <v>1</v>
          </cell>
          <cell r="U34">
            <v>1</v>
          </cell>
          <cell r="W34">
            <v>1</v>
          </cell>
          <cell r="Y34">
            <v>1</v>
          </cell>
          <cell r="AA34">
            <v>1</v>
          </cell>
          <cell r="AC34">
            <v>1</v>
          </cell>
          <cell r="AE34">
            <v>1</v>
          </cell>
          <cell r="AG34">
            <v>1</v>
          </cell>
          <cell r="AI34">
            <v>1</v>
          </cell>
          <cell r="AK34">
            <v>1</v>
          </cell>
        </row>
        <row r="35">
          <cell r="A35" t="str">
            <v>State Taxable Income/(Loss)</v>
          </cell>
          <cell r="B35" t="e">
            <v>#REF!</v>
          </cell>
          <cell r="E35">
            <v>6508910.9702780191</v>
          </cell>
          <cell r="G35">
            <v>2317869.9657600001</v>
          </cell>
          <cell r="I35">
            <v>2067036.875</v>
          </cell>
          <cell r="K35">
            <v>34048766.420000002</v>
          </cell>
          <cell r="M35">
            <v>675480.68088000012</v>
          </cell>
          <cell r="O35">
            <v>9055749.5360249989</v>
          </cell>
          <cell r="Q35">
            <v>9623031.5120000001</v>
          </cell>
          <cell r="S35">
            <v>1990794.24</v>
          </cell>
          <cell r="U35">
            <v>311344</v>
          </cell>
          <cell r="W35">
            <v>3466674.4299999997</v>
          </cell>
          <cell r="Y35">
            <v>-850002.66</v>
          </cell>
          <cell r="AA35">
            <v>-150844.15</v>
          </cell>
          <cell r="AC35">
            <v>-1391601.8734680414</v>
          </cell>
          <cell r="AE35">
            <v>1816451.375</v>
          </cell>
          <cell r="AG35">
            <v>4723630.7683454724</v>
          </cell>
          <cell r="AI35">
            <v>-100000</v>
          </cell>
          <cell r="AK35">
            <v>1159497.0481818181</v>
          </cell>
        </row>
        <row r="36">
          <cell r="A36" t="str">
            <v>State Tax Rate</v>
          </cell>
          <cell r="B36">
            <v>6.5000000000000002E-2</v>
          </cell>
          <cell r="E36">
            <v>6.5000000000000002E-2</v>
          </cell>
          <cell r="G36">
            <v>6.5000000000000002E-2</v>
          </cell>
          <cell r="I36">
            <v>6.5000000000000002E-2</v>
          </cell>
          <cell r="K36">
            <v>6.5000000000000002E-2</v>
          </cell>
          <cell r="M36">
            <v>6.5000000000000002E-2</v>
          </cell>
          <cell r="O36">
            <v>6.5000000000000002E-2</v>
          </cell>
          <cell r="Q36">
            <v>6.5000000000000002E-2</v>
          </cell>
          <cell r="S36">
            <v>6.5000000000000002E-2</v>
          </cell>
          <cell r="U36">
            <v>6.5000000000000002E-2</v>
          </cell>
          <cell r="W36">
            <v>6.5000000000000002E-2</v>
          </cell>
          <cell r="Y36">
            <v>6.5000000000000002E-2</v>
          </cell>
          <cell r="AA36">
            <v>6.5000000000000002E-2</v>
          </cell>
          <cell r="AC36">
            <v>6.5000000000000002E-2</v>
          </cell>
          <cell r="AE36">
            <v>6.5000000000000002E-2</v>
          </cell>
          <cell r="AG36">
            <v>6.5000000000000002E-2</v>
          </cell>
          <cell r="AI36">
            <v>6.5000000000000002E-2</v>
          </cell>
          <cell r="AK36">
            <v>6.5000000000000002E-2</v>
          </cell>
        </row>
        <row r="37">
          <cell r="A37" t="str">
            <v>State Tax</v>
          </cell>
          <cell r="B37">
            <v>-38522869.125093743</v>
          </cell>
          <cell r="E37">
            <v>423079.21306807123</v>
          </cell>
          <cell r="G37">
            <v>150661.54777440001</v>
          </cell>
          <cell r="I37">
            <v>134357.39687500001</v>
          </cell>
          <cell r="K37">
            <v>2213312.4923</v>
          </cell>
          <cell r="M37">
            <v>43906.244257200007</v>
          </cell>
          <cell r="O37">
            <v>588623.71984162496</v>
          </cell>
          <cell r="Q37">
            <v>625497.04827999999</v>
          </cell>
          <cell r="S37">
            <v>129401.6256</v>
          </cell>
          <cell r="U37">
            <v>20237.36</v>
          </cell>
          <cell r="W37">
            <v>225333.83794999999</v>
          </cell>
          <cell r="Y37">
            <v>-55250.172900000005</v>
          </cell>
          <cell r="AA37">
            <v>-9804.8697499999998</v>
          </cell>
          <cell r="AC37">
            <v>-90454.121775422696</v>
          </cell>
          <cell r="AE37">
            <v>118069.33937500001</v>
          </cell>
          <cell r="AG37">
            <v>307035.99994245573</v>
          </cell>
          <cell r="AI37">
            <v>-6500</v>
          </cell>
          <cell r="AK37">
            <v>71382.920906818181</v>
          </cell>
        </row>
        <row r="39">
          <cell r="A39" t="str">
            <v>Taxable Income</v>
          </cell>
          <cell r="B39" t="e">
            <v>#REF!</v>
          </cell>
          <cell r="E39">
            <v>6508910.9702780191</v>
          </cell>
          <cell r="G39">
            <v>2317869.9657600001</v>
          </cell>
          <cell r="I39">
            <v>2067036.875</v>
          </cell>
          <cell r="K39">
            <v>34048766.420000002</v>
          </cell>
          <cell r="M39">
            <v>675480.68088000012</v>
          </cell>
          <cell r="O39">
            <v>9055749.5360249989</v>
          </cell>
          <cell r="Q39">
            <v>9623031.5120000001</v>
          </cell>
          <cell r="S39">
            <v>1990794.24</v>
          </cell>
          <cell r="U39">
            <v>311344</v>
          </cell>
          <cell r="W39">
            <v>3466674.4299999997</v>
          </cell>
          <cell r="Y39">
            <v>-850002.66</v>
          </cell>
          <cell r="AA39">
            <v>-150844.15</v>
          </cell>
          <cell r="AC39">
            <v>-1391601.8734680414</v>
          </cell>
          <cell r="AE39">
            <v>1816451.375</v>
          </cell>
          <cell r="AG39">
            <v>4723630.7683454724</v>
          </cell>
          <cell r="AI39">
            <v>-100000</v>
          </cell>
          <cell r="AK39">
            <v>1024640.8681818182</v>
          </cell>
        </row>
        <row r="40">
          <cell r="A40" t="str">
            <v>State Income Tax</v>
          </cell>
          <cell r="B40">
            <v>38522869.125093743</v>
          </cell>
          <cell r="E40">
            <v>-423079.21306807123</v>
          </cell>
          <cell r="G40">
            <v>-150661.54777440001</v>
          </cell>
          <cell r="I40">
            <v>-134357.39687500001</v>
          </cell>
          <cell r="K40">
            <v>-2213312.4923</v>
          </cell>
          <cell r="M40">
            <v>-43906.244257200007</v>
          </cell>
          <cell r="O40">
            <v>-588623.71984162496</v>
          </cell>
          <cell r="Q40">
            <v>-625497.04827999999</v>
          </cell>
          <cell r="S40">
            <v>-129401.6256</v>
          </cell>
          <cell r="U40">
            <v>-20237.36</v>
          </cell>
          <cell r="W40">
            <v>-225333.83794999999</v>
          </cell>
          <cell r="Y40">
            <v>55250.172900000005</v>
          </cell>
          <cell r="AA40">
            <v>9804.8697499999998</v>
          </cell>
          <cell r="AC40">
            <v>90454.121775422696</v>
          </cell>
          <cell r="AE40">
            <v>-118069.33937500001</v>
          </cell>
          <cell r="AG40">
            <v>-307035.99994245573</v>
          </cell>
          <cell r="AI40">
            <v>6500</v>
          </cell>
          <cell r="AK40">
            <v>-71382.920906818181</v>
          </cell>
        </row>
        <row r="41">
          <cell r="A41" t="str">
            <v>Federal Taxable</v>
          </cell>
          <cell r="B41" t="e">
            <v>#REF!</v>
          </cell>
          <cell r="E41">
            <v>6085831.7572099483</v>
          </cell>
          <cell r="G41">
            <v>2167208.4179856</v>
          </cell>
          <cell r="I41">
            <v>1932679.4781249999</v>
          </cell>
          <cell r="K41">
            <v>31835453.927700002</v>
          </cell>
          <cell r="M41">
            <v>631574.43662280007</v>
          </cell>
          <cell r="O41">
            <v>8467125.8161833733</v>
          </cell>
          <cell r="Q41">
            <v>8997534.4637199994</v>
          </cell>
          <cell r="S41">
            <v>1861392.6144000001</v>
          </cell>
          <cell r="U41">
            <v>291106.64</v>
          </cell>
          <cell r="W41">
            <v>3241340.5920499996</v>
          </cell>
          <cell r="Y41">
            <v>-794752.48710000003</v>
          </cell>
          <cell r="AA41">
            <v>-141039.28024999998</v>
          </cell>
          <cell r="AC41">
            <v>-1301147.7516926187</v>
          </cell>
          <cell r="AE41">
            <v>1698382.035625</v>
          </cell>
          <cell r="AG41">
            <v>4416594.768403017</v>
          </cell>
          <cell r="AI41">
            <v>-93500</v>
          </cell>
          <cell r="AK41">
            <v>953257.94727499993</v>
          </cell>
        </row>
        <row r="42">
          <cell r="A42" t="str">
            <v>Federal Rate</v>
          </cell>
          <cell r="B42">
            <v>0.35</v>
          </cell>
          <cell r="E42">
            <v>0.35</v>
          </cell>
          <cell r="G42">
            <v>0.35</v>
          </cell>
          <cell r="I42">
            <v>0.35</v>
          </cell>
          <cell r="K42">
            <v>0.35</v>
          </cell>
          <cell r="M42">
            <v>0.35</v>
          </cell>
          <cell r="O42">
            <v>0.35</v>
          </cell>
          <cell r="Q42">
            <v>0.35</v>
          </cell>
          <cell r="S42">
            <v>0.35</v>
          </cell>
          <cell r="U42">
            <v>0.35</v>
          </cell>
          <cell r="W42">
            <v>0.35</v>
          </cell>
          <cell r="Y42">
            <v>0.35</v>
          </cell>
          <cell r="AA42">
            <v>0.35</v>
          </cell>
          <cell r="AC42">
            <v>0.35</v>
          </cell>
          <cell r="AE42">
            <v>0.35</v>
          </cell>
          <cell r="AG42">
            <v>0.35</v>
          </cell>
          <cell r="AI42">
            <v>0.35</v>
          </cell>
          <cell r="AK42">
            <v>0.35</v>
          </cell>
        </row>
        <row r="43">
          <cell r="A43" t="str">
            <v>Federal Income Tax</v>
          </cell>
          <cell r="B43" t="e">
            <v>#REF!</v>
          </cell>
          <cell r="E43">
            <v>2130041.1150234817</v>
          </cell>
          <cell r="G43">
            <v>758522.94629495998</v>
          </cell>
          <cell r="I43">
            <v>676437.81734374992</v>
          </cell>
          <cell r="K43">
            <v>11142408.874694999</v>
          </cell>
          <cell r="M43">
            <v>221051.05281798</v>
          </cell>
          <cell r="O43">
            <v>2963494.0356641803</v>
          </cell>
          <cell r="Q43">
            <v>3149137.0623019994</v>
          </cell>
          <cell r="S43">
            <v>651487.41503999999</v>
          </cell>
          <cell r="U43">
            <v>101887.32399999999</v>
          </cell>
          <cell r="W43">
            <v>1134469.2072174998</v>
          </cell>
          <cell r="Y43">
            <v>-278163.37048499996</v>
          </cell>
          <cell r="AA43">
            <v>-49363.748087499989</v>
          </cell>
          <cell r="AC43">
            <v>-455401.71309241652</v>
          </cell>
          <cell r="AE43">
            <v>594433.71246874996</v>
          </cell>
          <cell r="AG43">
            <v>1545808.1689410559</v>
          </cell>
          <cell r="AI43">
            <v>-32724.999999999996</v>
          </cell>
          <cell r="AK43">
            <v>333640.28154624993</v>
          </cell>
        </row>
        <row r="44">
          <cell r="A44" t="str">
            <v>Less:  Tax Credits</v>
          </cell>
          <cell r="B44">
            <v>0</v>
          </cell>
          <cell r="E44">
            <v>0</v>
          </cell>
          <cell r="G44">
            <v>0</v>
          </cell>
          <cell r="I44">
            <v>0</v>
          </cell>
          <cell r="K44">
            <v>0</v>
          </cell>
          <cell r="M44">
            <v>0</v>
          </cell>
          <cell r="O44">
            <v>0</v>
          </cell>
          <cell r="Q44">
            <v>0</v>
          </cell>
          <cell r="S44">
            <v>0</v>
          </cell>
          <cell r="U44">
            <v>0</v>
          </cell>
          <cell r="W44">
            <v>0</v>
          </cell>
          <cell r="Y44">
            <v>0</v>
          </cell>
          <cell r="AA44">
            <v>0</v>
          </cell>
          <cell r="AC44">
            <v>0</v>
          </cell>
          <cell r="AE44">
            <v>0</v>
          </cell>
          <cell r="AG44">
            <v>0</v>
          </cell>
          <cell r="AI44">
            <v>0</v>
          </cell>
          <cell r="AK44">
            <v>0</v>
          </cell>
        </row>
        <row r="45">
          <cell r="A45" t="str">
            <v>Net Federal Income Tax</v>
          </cell>
          <cell r="B45" t="e">
            <v>#REF!</v>
          </cell>
          <cell r="E45">
            <v>2130041.1150234817</v>
          </cell>
          <cell r="G45">
            <v>758522.94629495998</v>
          </cell>
          <cell r="I45">
            <v>676437.81734374992</v>
          </cell>
          <cell r="K45">
            <v>11142408.874694999</v>
          </cell>
          <cell r="M45">
            <v>221051.05281798</v>
          </cell>
          <cell r="O45">
            <v>2963494.0356641803</v>
          </cell>
          <cell r="Q45">
            <v>3149137.0623019994</v>
          </cell>
          <cell r="S45">
            <v>651487.41503999999</v>
          </cell>
          <cell r="U45">
            <v>101887.32399999999</v>
          </cell>
          <cell r="W45">
            <v>1134469.2072174998</v>
          </cell>
          <cell r="Y45">
            <v>-278163.37048499996</v>
          </cell>
          <cell r="AA45">
            <v>-49363.748087499989</v>
          </cell>
          <cell r="AC45">
            <v>-455401.71309241652</v>
          </cell>
          <cell r="AE45">
            <v>594433.71246874996</v>
          </cell>
          <cell r="AG45">
            <v>1545808.1689410559</v>
          </cell>
          <cell r="AI45">
            <v>-32724.999999999996</v>
          </cell>
          <cell r="AK45">
            <v>333640.28154624993</v>
          </cell>
        </row>
        <row r="47">
          <cell r="A47" t="str">
            <v>Difference from F/S:          STATE</v>
          </cell>
          <cell r="B47">
            <v>7387864</v>
          </cell>
          <cell r="C47" t="str">
            <v>(A)</v>
          </cell>
          <cell r="E47">
            <v>-4230885</v>
          </cell>
          <cell r="G47">
            <v>-939237</v>
          </cell>
          <cell r="I47">
            <v>-255745</v>
          </cell>
          <cell r="K47">
            <v>-3933604</v>
          </cell>
          <cell r="M47">
            <v>60872</v>
          </cell>
          <cell r="O47">
            <v>-1066113</v>
          </cell>
          <cell r="Q47">
            <v>-1099410</v>
          </cell>
          <cell r="S47">
            <v>-189351</v>
          </cell>
          <cell r="U47">
            <v>-124334</v>
          </cell>
          <cell r="W47">
            <v>-531515</v>
          </cell>
          <cell r="Y47">
            <v>8596</v>
          </cell>
          <cell r="AA47">
            <v>-33873</v>
          </cell>
          <cell r="AC47">
            <v>323149</v>
          </cell>
          <cell r="AE47">
            <v>-132097</v>
          </cell>
          <cell r="AG47">
            <v>-1130189</v>
          </cell>
          <cell r="AI47">
            <v>13000</v>
          </cell>
          <cell r="AK47">
            <v>-199029</v>
          </cell>
        </row>
        <row r="48">
          <cell r="A48" t="str">
            <v>FEDERAL</v>
          </cell>
          <cell r="B48" t="e">
            <v>#REF!</v>
          </cell>
          <cell r="C48" t="str">
            <v>(B)</v>
          </cell>
          <cell r="E48">
            <v>-1597965</v>
          </cell>
          <cell r="G48">
            <v>417574</v>
          </cell>
          <cell r="I48">
            <v>-304033</v>
          </cell>
          <cell r="K48">
            <v>1341599</v>
          </cell>
          <cell r="M48">
            <v>-301550</v>
          </cell>
          <cell r="O48">
            <v>1536990</v>
          </cell>
          <cell r="Q48">
            <v>1551584</v>
          </cell>
          <cell r="S48">
            <v>2746</v>
          </cell>
          <cell r="U48">
            <v>56504</v>
          </cell>
          <cell r="W48">
            <v>-339994</v>
          </cell>
          <cell r="Y48">
            <v>149495</v>
          </cell>
          <cell r="AA48">
            <v>4360</v>
          </cell>
          <cell r="AC48">
            <v>307954</v>
          </cell>
          <cell r="AE48">
            <v>-469514</v>
          </cell>
          <cell r="AG48">
            <v>193447</v>
          </cell>
          <cell r="AI48">
            <v>-4550</v>
          </cell>
          <cell r="AK48">
            <v>83868</v>
          </cell>
        </row>
        <row r="49">
          <cell r="A49" t="str">
            <v>Provisions per Consol. T/B :</v>
          </cell>
          <cell r="E49" t="str">
            <v xml:space="preserve"> </v>
          </cell>
        </row>
        <row r="50">
          <cell r="A50" t="str">
            <v xml:space="preserve">   Current FIT Tax/(Benefit) 9000</v>
          </cell>
          <cell r="B50">
            <v>-318173474</v>
          </cell>
          <cell r="C50" t="str">
            <v>F/S</v>
          </cell>
          <cell r="E50">
            <v>532077</v>
          </cell>
          <cell r="G50">
            <v>1176097</v>
          </cell>
          <cell r="I50">
            <v>372405</v>
          </cell>
          <cell r="K50">
            <v>12484008</v>
          </cell>
          <cell r="M50">
            <v>-80498</v>
          </cell>
          <cell r="O50">
            <v>4500485</v>
          </cell>
          <cell r="Q50">
            <v>4700722</v>
          </cell>
          <cell r="S50">
            <v>654234</v>
          </cell>
          <cell r="U50">
            <v>158392</v>
          </cell>
          <cell r="W50">
            <v>794476</v>
          </cell>
          <cell r="Y50">
            <v>-128668</v>
          </cell>
          <cell r="AA50">
            <v>-45003</v>
          </cell>
          <cell r="AC50">
            <v>-147447</v>
          </cell>
          <cell r="AE50">
            <v>124920</v>
          </cell>
          <cell r="AG50">
            <v>1739256</v>
          </cell>
          <cell r="AI50">
            <v>-37275</v>
          </cell>
          <cell r="AK50">
            <v>417509</v>
          </cell>
        </row>
        <row r="51">
          <cell r="A51" t="str">
            <v xml:space="preserve">   Current SIT Tax/(Benefit) 9050</v>
          </cell>
          <cell r="B51">
            <v>-31134973</v>
          </cell>
          <cell r="C51" t="str">
            <v>F/S</v>
          </cell>
          <cell r="E51">
            <v>-3807805</v>
          </cell>
          <cell r="G51">
            <v>-788575</v>
          </cell>
          <cell r="I51">
            <v>-121387</v>
          </cell>
          <cell r="K51">
            <v>-1720291</v>
          </cell>
          <cell r="M51">
            <v>104779</v>
          </cell>
          <cell r="O51">
            <v>-477489</v>
          </cell>
          <cell r="Q51">
            <v>-473912</v>
          </cell>
          <cell r="S51">
            <v>-59949</v>
          </cell>
          <cell r="U51">
            <v>-104096</v>
          </cell>
          <cell r="W51">
            <v>-306181</v>
          </cell>
          <cell r="Y51">
            <v>-46654</v>
          </cell>
          <cell r="AA51">
            <v>-43677</v>
          </cell>
          <cell r="AC51">
            <v>232695</v>
          </cell>
          <cell r="AE51">
            <v>-14027</v>
          </cell>
          <cell r="AG51">
            <v>-823153</v>
          </cell>
          <cell r="AI51">
            <v>6500</v>
          </cell>
          <cell r="AK51">
            <v>-127646</v>
          </cell>
        </row>
        <row r="52">
          <cell r="A52" t="str">
            <v xml:space="preserve">   Deferred FIT Tax/(Benefit) 9025</v>
          </cell>
          <cell r="B52">
            <v>397200478</v>
          </cell>
          <cell r="C52" t="str">
            <v>F/S</v>
          </cell>
          <cell r="E52">
            <v>2423380</v>
          </cell>
          <cell r="G52">
            <v>322787</v>
          </cell>
          <cell r="I52">
            <v>295168</v>
          </cell>
          <cell r="K52">
            <v>507168</v>
          </cell>
          <cell r="M52">
            <v>-374688</v>
          </cell>
          <cell r="O52">
            <v>-2927101</v>
          </cell>
          <cell r="Q52">
            <v>-3064400</v>
          </cell>
          <cell r="S52">
            <v>24574</v>
          </cell>
          <cell r="U52">
            <v>167138</v>
          </cell>
          <cell r="W52">
            <v>-336043</v>
          </cell>
          <cell r="Y52">
            <v>322699</v>
          </cell>
          <cell r="AA52">
            <v>-301453</v>
          </cell>
          <cell r="AC52">
            <v>4846925</v>
          </cell>
          <cell r="AE52">
            <v>-77781</v>
          </cell>
          <cell r="AG52">
            <v>-1344815</v>
          </cell>
          <cell r="AI52">
            <v>-31371</v>
          </cell>
          <cell r="AK52">
            <v>-158450</v>
          </cell>
        </row>
        <row r="53">
          <cell r="A53" t="str">
            <v xml:space="preserve">   Deferred SIT Tax/(Benefit) 9026</v>
          </cell>
          <cell r="B53">
            <v>47461987</v>
          </cell>
          <cell r="C53" t="str">
            <v>F/S</v>
          </cell>
          <cell r="E53">
            <v>-13825637</v>
          </cell>
          <cell r="G53">
            <v>64113</v>
          </cell>
          <cell r="I53">
            <v>58627</v>
          </cell>
          <cell r="K53">
            <v>100736</v>
          </cell>
          <cell r="M53">
            <v>-74422</v>
          </cell>
          <cell r="O53">
            <v>-581395</v>
          </cell>
          <cell r="Q53">
            <v>-608666</v>
          </cell>
          <cell r="S53">
            <v>4881</v>
          </cell>
          <cell r="U53">
            <v>0</v>
          </cell>
          <cell r="W53">
            <v>-66747</v>
          </cell>
          <cell r="Y53">
            <v>64096</v>
          </cell>
          <cell r="AA53">
            <v>-59876</v>
          </cell>
          <cell r="AC53">
            <v>962720</v>
          </cell>
          <cell r="AE53">
            <v>-15449</v>
          </cell>
          <cell r="AG53">
            <v>-267114</v>
          </cell>
          <cell r="AI53">
            <v>-6232</v>
          </cell>
          <cell r="AK53">
            <v>-36585</v>
          </cell>
        </row>
        <row r="55">
          <cell r="A55" t="str">
            <v xml:space="preserve">   2001/2002 Tax True up</v>
          </cell>
          <cell r="B55">
            <v>502672</v>
          </cell>
          <cell r="E55">
            <v>-16773733</v>
          </cell>
          <cell r="G55">
            <v>-577237</v>
          </cell>
          <cell r="I55">
            <v>-116445</v>
          </cell>
          <cell r="K55">
            <v>-5318773</v>
          </cell>
          <cell r="M55">
            <v>-297383</v>
          </cell>
          <cell r="O55">
            <v>-1475460</v>
          </cell>
          <cell r="Q55">
            <v>-1439785</v>
          </cell>
          <cell r="S55">
            <v>-115275</v>
          </cell>
          <cell r="U55">
            <v>99310</v>
          </cell>
          <cell r="W55">
            <v>530765</v>
          </cell>
          <cell r="Y55">
            <v>-4421</v>
          </cell>
          <cell r="AA55">
            <v>-398469</v>
          </cell>
          <cell r="AC55">
            <v>179267</v>
          </cell>
          <cell r="AE55">
            <v>209</v>
          </cell>
          <cell r="AG55">
            <v>-919265</v>
          </cell>
          <cell r="AI55">
            <v>8450</v>
          </cell>
          <cell r="AK55">
            <v>-90689</v>
          </cell>
        </row>
        <row r="56">
          <cell r="E56" t="str">
            <v xml:space="preserve"> </v>
          </cell>
          <cell r="AE56" t="str">
            <v xml:space="preserve"> </v>
          </cell>
        </row>
        <row r="57">
          <cell r="A57" t="str">
            <v xml:space="preserve">   Net Income/(Loss) Before Tax</v>
          </cell>
          <cell r="B57">
            <v>237554799.34286267</v>
          </cell>
          <cell r="E57">
            <v>5962527.835</v>
          </cell>
          <cell r="G57">
            <v>3489820.86</v>
          </cell>
          <cell r="I57">
            <v>1838424</v>
          </cell>
          <cell r="K57">
            <v>42545136.880000003</v>
          </cell>
          <cell r="M57">
            <v>-354189.47</v>
          </cell>
          <cell r="O57">
            <v>5072286.2149999999</v>
          </cell>
          <cell r="Q57">
            <v>5081452.4800000004</v>
          </cell>
          <cell r="S57">
            <v>1883623</v>
          </cell>
          <cell r="U57">
            <v>313146</v>
          </cell>
          <cell r="W57">
            <v>-1258794.3700000001</v>
          </cell>
          <cell r="Y57">
            <v>541892.89</v>
          </cell>
          <cell r="AA57">
            <v>-131519.54999999999</v>
          </cell>
          <cell r="AC57">
            <v>14571848.899999999</v>
          </cell>
          <cell r="AE57">
            <v>44151</v>
          </cell>
          <cell r="AG57">
            <v>569635.35818181816</v>
          </cell>
          <cell r="AI57">
            <v>-195840</v>
          </cell>
          <cell r="AK57">
            <v>472953.9527272727</v>
          </cell>
        </row>
        <row r="58">
          <cell r="A58" t="str">
            <v xml:space="preserve">   Net FIT &amp; SIT Tax/(Benefit)</v>
          </cell>
          <cell r="B58">
            <v>95354018</v>
          </cell>
          <cell r="E58">
            <v>-14677985</v>
          </cell>
          <cell r="G58">
            <v>774422</v>
          </cell>
          <cell r="I58">
            <v>604813</v>
          </cell>
          <cell r="K58">
            <v>11371621</v>
          </cell>
          <cell r="M58">
            <v>-424829</v>
          </cell>
          <cell r="O58">
            <v>514500</v>
          </cell>
          <cell r="Q58">
            <v>553744</v>
          </cell>
          <cell r="S58">
            <v>623740</v>
          </cell>
          <cell r="U58">
            <v>221434</v>
          </cell>
          <cell r="W58">
            <v>85505</v>
          </cell>
          <cell r="Y58">
            <v>211473</v>
          </cell>
          <cell r="AA58">
            <v>-450009</v>
          </cell>
          <cell r="AC58">
            <v>5894893</v>
          </cell>
          <cell r="AE58">
            <v>17663</v>
          </cell>
          <cell r="AG58">
            <v>-695826</v>
          </cell>
          <cell r="AI58">
            <v>-68378</v>
          </cell>
          <cell r="AK58">
            <v>94828</v>
          </cell>
        </row>
        <row r="59">
          <cell r="E59" t="str">
            <v xml:space="preserve"> </v>
          </cell>
        </row>
        <row r="60">
          <cell r="A60" t="str">
            <v xml:space="preserve">   Effective Rate</v>
          </cell>
          <cell r="B60">
            <v>0.40139798591219206</v>
          </cell>
          <cell r="E60">
            <v>-2.4617050697592258</v>
          </cell>
          <cell r="G60">
            <v>0.22190881167464854</v>
          </cell>
          <cell r="I60">
            <v>0.32898449976719191</v>
          </cell>
          <cell r="K60">
            <v>0.26728368584343826</v>
          </cell>
          <cell r="M60">
            <v>1.1994399494711123</v>
          </cell>
          <cell r="O60">
            <v>0.10143355051189673</v>
          </cell>
          <cell r="Q60">
            <v>0.10897356655001129</v>
          </cell>
          <cell r="S60">
            <v>0.33113844967915557</v>
          </cell>
          <cell r="U60">
            <v>0.70712702700976537</v>
          </cell>
          <cell r="W60">
            <v>-6.7926106151872917E-2</v>
          </cell>
          <cell r="Y60">
            <v>0.39024870763666969</v>
          </cell>
          <cell r="AA60">
            <v>3.4216129845334784</v>
          </cell>
          <cell r="AC60">
            <v>0.40453981100504005</v>
          </cell>
          <cell r="AE60">
            <v>0.40005888881339041</v>
          </cell>
          <cell r="AG60">
            <v>-1.2215288078692332</v>
          </cell>
          <cell r="AI60">
            <v>0.34915236928104576</v>
          </cell>
          <cell r="AK60">
            <v>0.20050154873043685</v>
          </cell>
        </row>
        <row r="61">
          <cell r="A61" t="str">
            <v xml:space="preserve">   Effective Rate w/o PTC's</v>
          </cell>
          <cell r="B61">
            <v>0.40139798591219206</v>
          </cell>
          <cell r="E61">
            <v>-2.4617050697592258</v>
          </cell>
          <cell r="G61">
            <v>0.22190881167464854</v>
          </cell>
          <cell r="I61">
            <v>0.32898449976719191</v>
          </cell>
          <cell r="K61">
            <v>0.26728368584343826</v>
          </cell>
          <cell r="M61">
            <v>1.1994399494711123</v>
          </cell>
          <cell r="O61">
            <v>0.10143355051189673</v>
          </cell>
          <cell r="Q61">
            <v>0.10897356655001129</v>
          </cell>
          <cell r="S61">
            <v>0.33113844967915557</v>
          </cell>
          <cell r="U61">
            <v>0.70712702700976537</v>
          </cell>
          <cell r="W61">
            <v>-6.7926106151872917E-2</v>
          </cell>
          <cell r="Y61">
            <v>0.39024870763666969</v>
          </cell>
          <cell r="AA61">
            <v>3.4216129845334784</v>
          </cell>
          <cell r="AC61">
            <v>0.40453981100504005</v>
          </cell>
          <cell r="AE61">
            <v>0.40005888881339041</v>
          </cell>
          <cell r="AG61">
            <v>-1.2215288078692332</v>
          </cell>
          <cell r="AI61">
            <v>0.34915236928104576</v>
          </cell>
          <cell r="AK61">
            <v>0.20050154873043685</v>
          </cell>
        </row>
        <row r="62">
          <cell r="A62" t="str">
            <v xml:space="preserve">   Effective Rate w/o PTC's &amp; Items not Tax Eff.</v>
          </cell>
          <cell r="B62">
            <v>0.40188354040699453</v>
          </cell>
          <cell r="E62">
            <v>-2.5490906973206151</v>
          </cell>
          <cell r="G62">
            <v>0.22190874808721614</v>
          </cell>
          <cell r="I62">
            <v>0.32892241611380646</v>
          </cell>
          <cell r="K62">
            <v>0.26728368584343826</v>
          </cell>
          <cell r="M62">
            <v>1.3075263471811174</v>
          </cell>
          <cell r="O62">
            <v>0.10141549589334606</v>
          </cell>
          <cell r="Q62">
            <v>0.10895553398856454</v>
          </cell>
          <cell r="S62">
            <v>0.33106515785227492</v>
          </cell>
          <cell r="U62">
            <v>0.71121974407729072</v>
          </cell>
          <cell r="W62">
            <v>-7.5325353241814053E-2</v>
          </cell>
          <cell r="Y62">
            <v>0.38421770799719451</v>
          </cell>
          <cell r="AA62">
            <v>3.4249202104685543</v>
          </cell>
          <cell r="AC62">
            <v>0.4045526928603746</v>
          </cell>
          <cell r="AE62">
            <v>0.39695702984537934</v>
          </cell>
          <cell r="AG62">
            <v>-1.2215288078692332</v>
          </cell>
          <cell r="AI62">
            <v>0.34915236928104576</v>
          </cell>
          <cell r="AK62">
            <v>0.20050154873043685</v>
          </cell>
        </row>
        <row r="63">
          <cell r="A63" t="str">
            <v xml:space="preserve">   Effective Rate w/o PTC's, Items not Tax Eff.     &amp; 2000 Tax true up</v>
          </cell>
          <cell r="B63">
            <v>0.39976495529374356</v>
          </cell>
          <cell r="E63">
            <v>0.36396356384941697</v>
          </cell>
          <cell r="G63">
            <v>0.38731461209885371</v>
          </cell>
          <cell r="I63">
            <v>0.39225004092407373</v>
          </cell>
          <cell r="K63">
            <v>0.39229851456526793</v>
          </cell>
          <cell r="M63">
            <v>0.3922495941728194</v>
          </cell>
          <cell r="O63">
            <v>0.3922503016674887</v>
          </cell>
          <cell r="Q63">
            <v>0.39224987849383303</v>
          </cell>
          <cell r="S63">
            <v>0.39225016454003098</v>
          </cell>
          <cell r="U63">
            <v>0.39224780307312812</v>
          </cell>
          <cell r="W63">
            <v>0.3922503571071882</v>
          </cell>
          <cell r="Y63">
            <v>0.39225006431244802</v>
          </cell>
          <cell r="AA63">
            <v>0.39225968291200686</v>
          </cell>
          <cell r="AC63">
            <v>0.39225001873363463</v>
          </cell>
          <cell r="AE63">
            <v>0.39225997842502697</v>
          </cell>
          <cell r="AG63">
            <v>0.39224917623298583</v>
          </cell>
          <cell r="AI63">
            <v>0.39229983660130718</v>
          </cell>
          <cell r="AK63">
            <v>0.39225171695938388</v>
          </cell>
        </row>
        <row r="64">
          <cell r="A64" t="str">
            <v>Federal Tax Rate Reconciliation</v>
          </cell>
        </row>
        <row r="66">
          <cell r="A66" t="str">
            <v>Net FIT Tax/(Benefit)</v>
          </cell>
        </row>
        <row r="68">
          <cell r="A68" t="str">
            <v>Net Income/(Loss) Before Tax</v>
          </cell>
        </row>
        <row r="69">
          <cell r="A69" t="str">
            <v>Less: Net SIT Tax/(Benefit)</v>
          </cell>
        </row>
        <row r="70">
          <cell r="A70" t="str">
            <v>Plus: Items Not Tax Effected</v>
          </cell>
        </row>
        <row r="71">
          <cell r="A71" t="str">
            <v>Permanent Differences</v>
          </cell>
        </row>
        <row r="72">
          <cell r="A72" t="str">
            <v>2001 Tax true up</v>
          </cell>
        </row>
        <row r="73">
          <cell r="A73" t="str">
            <v>Other -</v>
          </cell>
        </row>
        <row r="74">
          <cell r="A74" t="str">
            <v>Leveraged lease activity</v>
          </cell>
        </row>
        <row r="75">
          <cell r="A75" t="str">
            <v>Other - PTC's</v>
          </cell>
        </row>
        <row r="76">
          <cell r="A76" t="str">
            <v>Federal Net Income/(Loss) Before Tax</v>
          </cell>
        </row>
        <row r="78">
          <cell r="A78" t="str">
            <v xml:space="preserve">   Effective Rate w/o PTC's </v>
          </cell>
        </row>
        <row r="79">
          <cell r="A79" t="str">
            <v xml:space="preserve">     &amp; Mojave 3/5 lease effect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NTRY"/>
      <sheetName val="INTERCOMPANY ENTRY"/>
      <sheetName val="Allocation of Inc and Loss"/>
      <sheetName val="GROUP&amp;PALMS"/>
      <sheetName val="FPL&amp;SUBS"/>
      <sheetName val="GRPCAP&amp;SUBS"/>
      <sheetName val="ALANDCO&amp;SUBS"/>
      <sheetName val="FPLES&amp;SUBS"/>
      <sheetName val="FPLENERGY&amp;SUBS"/>
      <sheetName val="Prep_Point She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FOR SOL"/>
      <sheetName val="CWIP &amp; PP&amp;E BAL BY GROUP"/>
      <sheetName val="MAY ACCRUAL"/>
      <sheetName val="CHECK TABLE"/>
      <sheetName val="cwip may 02"/>
      <sheetName val="DESCRIPTION TABLE"/>
      <sheetName val="Tables"/>
      <sheetName val="1999 ACCRUAL"/>
      <sheetName val="held for resal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Index"/>
      <sheetName val="Input"/>
      <sheetName val="(A-1)Book to Tax Recon"/>
      <sheetName val="(B-1)Trial Balance"/>
      <sheetName val="(C-1) Prepaid Insurance"/>
      <sheetName val="(C-2) Sec 263A"/>
      <sheetName val="(C-3) Middle Tier"/>
      <sheetName val="(C-4) Franchise Tax"/>
      <sheetName val="(C-5) PTC"/>
      <sheetName val="(D-1) State Depreciation"/>
      <sheetName val="(D-2 thru 25) Depreciation"/>
      <sheetName val="(G-1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  <sheetName val="PTC"/>
      <sheetName val="TE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1">
          <cell r="A11" t="str">
            <v>2804000 CAPITALIZED DEVELOPMENT COSTS</v>
          </cell>
        </row>
        <row r="12">
          <cell r="A12" t="str">
            <v>3600000 DEFERRED TAX LIABILITY: Federal</v>
          </cell>
        </row>
        <row r="13">
          <cell r="A13" t="str">
            <v>3600100 DEFERRED TAX LIABILITY: State</v>
          </cell>
        </row>
        <row r="14">
          <cell r="A14" t="str">
            <v>3810000 ADDITIONAL PAID IN CAPITAL</v>
          </cell>
        </row>
        <row r="15">
          <cell r="A15" t="str">
            <v>5440200 LAND LEASE / ROYALTY &amp; OPTIONS - VARIABLE</v>
          </cell>
        </row>
        <row r="16">
          <cell r="A16" t="str">
            <v>5620100 LICENSES PERMITS &amp; FEES: Local County</v>
          </cell>
        </row>
        <row r="17">
          <cell r="A17" t="str">
            <v>5750300 OUTSIDE SERVICES: Engineering</v>
          </cell>
        </row>
        <row r="18">
          <cell r="A18" t="str">
            <v>5750320 OUTSIDE SERVICES: Construction</v>
          </cell>
        </row>
        <row r="19">
          <cell r="A19" t="str">
            <v>5750400 OUTSIDE SERVICES: General Business Consulting</v>
          </cell>
        </row>
        <row r="20">
          <cell r="A20" t="str">
            <v>5980003 FICO RECON:  Labor Distribution</v>
          </cell>
        </row>
        <row r="21">
          <cell r="A21" t="str">
            <v>5980005 FICO RECON:  Assessments</v>
          </cell>
        </row>
        <row r="22">
          <cell r="A22" t="str">
            <v>5990025 SETTLEMENT - Land Lease/Royalty-Variable</v>
          </cell>
        </row>
        <row r="23">
          <cell r="A23" t="str">
            <v>5990031 SETTLEMENT - License Permits &amp; Fines-G&amp;A</v>
          </cell>
        </row>
        <row r="24">
          <cell r="A24" t="str">
            <v>5990039 SETTLEMENT - Outside Services - Engineering</v>
          </cell>
        </row>
        <row r="25">
          <cell r="A25" t="str">
            <v>5990041 SETTLEMENT - Outside Services - Construction</v>
          </cell>
        </row>
        <row r="26">
          <cell r="A26" t="str">
            <v>5990042 SETTLEMENT - Outside Services - Consulting</v>
          </cell>
        </row>
        <row r="27">
          <cell r="A27" t="str">
            <v>6000000 EQUITY IN EARNINGS</v>
          </cell>
        </row>
        <row r="28">
          <cell r="A28" t="str">
            <v>6800000 CURRENT FIT EXPENSE</v>
          </cell>
        </row>
        <row r="29">
          <cell r="A29" t="str">
            <v>6801000 CURRENT SIT EXPENSE</v>
          </cell>
        </row>
        <row r="30">
          <cell r="A30" t="str">
            <v>6802000 DEFERRED FIT EXPENSE</v>
          </cell>
        </row>
        <row r="31">
          <cell r="A31" t="str">
            <v>6803000 DEFERRED SIT EXPENSE</v>
          </cell>
        </row>
        <row r="32">
          <cell r="A32" t="str">
            <v>6805000 CURRENT TAX CREDITS</v>
          </cell>
        </row>
        <row r="34">
          <cell r="A34" t="str">
            <v>NET (INCOME)/LOSS</v>
          </cell>
        </row>
        <row r="39">
          <cell r="A39" t="str">
            <v>NO EXPENSES AT MIDDLE TIER AT 8/31/2003 TO BE CAPITALIZED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Input #1 - General - Assumption"/>
      <sheetName val="Input #2 - Operating Savings"/>
      <sheetName val="Input #3 - Operating Costs"/>
      <sheetName val="No Const Proj Orig Cost"/>
      <sheetName val="Accum Book Depr"/>
      <sheetName val="Accum Def Tax"/>
      <sheetName val="Def Tax"/>
      <sheetName val="Input #4 - No Const. Capital"/>
      <sheetName val="Net Tax Basis"/>
      <sheetName val="Tax Depr-No Const"/>
      <sheetName val="Asset Lives"/>
      <sheetName val="Input #5 - Construction Capital"/>
      <sheetName val="Const Proj Orig Cost"/>
      <sheetName val="Tax Depr-Const"/>
      <sheetName val="Input #6-Land"/>
      <sheetName val="Rate Base Land"/>
      <sheetName val="Rev Rqmts Land"/>
      <sheetName val="Calculations #1 - In-Serv. Cost"/>
      <sheetName val="Tot Book Value"/>
      <sheetName val="Calculations #2 - Tax Dep. Exp."/>
      <sheetName val="Calc #3 Rev Rqmt-No Const"/>
      <sheetName val="Calculations #4 - Rev Req Const"/>
      <sheetName val="Const Depr Method"/>
      <sheetName val="Calculations #5 - Property Tax "/>
      <sheetName val="Calculations #6 - Property Ins"/>
      <sheetName val="Results - Cash Flow"/>
      <sheetName val="Results - Revenue Requirements"/>
    </sheetNames>
    <sheetDataSet>
      <sheetData sheetId="0">
        <row r="2">
          <cell r="E2" t="str">
            <v>WCEC 3 Transmission - 2011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D) Dep Summary"/>
      <sheetName val="(D) State Gain Loss"/>
      <sheetName val="D - Disposition Summary"/>
      <sheetName val="D1 - Books"/>
      <sheetName val="D2 - Fed"/>
      <sheetName val="D3 - AMT"/>
      <sheetName val="D4 - ACE"/>
      <sheetName val="D5 - CA Reg"/>
      <sheetName val="D6 - CA AMT"/>
      <sheetName val="D7 - CA ACE"/>
      <sheetName val="D8 - CA ADR"/>
      <sheetName val="D9 - ME"/>
      <sheetName val="D10 - State Reg"/>
      <sheetName val="D11 - State AMT"/>
      <sheetName val="D12 - State 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2011 Provision"/>
      <sheetName val="7 Year - Restoration"/>
      <sheetName val="20 Year - Casualty"/>
      <sheetName val="20 yrs - Fossil Repairs"/>
      <sheetName val="15 yrs -Nuclear Repairs"/>
      <sheetName val="20 yrs - Distribution Repairs"/>
      <sheetName val="15 yrs - Transmission Repairs "/>
      <sheetName val="Restoration - Detail"/>
      <sheetName val="TaxStream IRS Items Only"/>
      <sheetName val="Reporting Dataset Balances"/>
      <sheetName val="7 Year - FED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D33">
            <v>137825238.94999999</v>
          </cell>
        </row>
        <row r="34">
          <cell r="D34">
            <v>137825238.94999999</v>
          </cell>
        </row>
      </sheetData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/>
      <sheetData sheetId="34" refreshError="1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 refreshError="1"/>
      <sheetData sheetId="66"/>
      <sheetData sheetId="67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kmarks"/>
      <sheetName val="Sheet1"/>
      <sheetName val="Provision 2 Return"/>
      <sheetName val="Index"/>
      <sheetName val="Input"/>
      <sheetName val="(A-1)Book to Tax Recon"/>
      <sheetName val="(B-1)Trial Balance"/>
      <sheetName val="(C) Accruals &amp; Prepayments"/>
      <sheetName val="(C) PurchAcctgRec"/>
      <sheetName val="(C) Decomm Fund Earnings"/>
      <sheetName val="(C) State Tax Deduction"/>
      <sheetName val="(D-4) State Depr"/>
      <sheetName val="(D) California"/>
      <sheetName val="(D) Depreciation"/>
      <sheetName val="(D)Depreciation 2002 Vintage"/>
      <sheetName val="(D-2) 2004 Units of Production"/>
      <sheetName val="(D-2) 2002 Units of Production"/>
      <sheetName val="D-3 2004 Gain Loss"/>
      <sheetName val="D-3 Gain Loss"/>
      <sheetName val="(G)Apportionment"/>
      <sheetName val="(G)Apportionment (2)"/>
      <sheetName val="Prep_Point Sheets"/>
      <sheetName val="Provision"/>
      <sheetName val="Correspondence"/>
      <sheetName val="Carryforward"/>
      <sheetName val="Research"/>
      <sheetName val="Returns"/>
    </sheetNames>
    <sheetDataSet>
      <sheetData sheetId="0"/>
      <sheetData sheetId="1"/>
      <sheetData sheetId="2"/>
      <sheetData sheetId="3"/>
      <sheetData sheetId="4">
        <row r="6">
          <cell r="C6" t="str">
            <v>FPL Energy Seabrook, LLC</v>
          </cell>
        </row>
        <row r="7">
          <cell r="C7" t="str">
            <v>Form 1120</v>
          </cell>
        </row>
        <row r="8">
          <cell r="C8" t="str">
            <v>12/31/2004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 95 - O&amp;M Work Orders"/>
      <sheetName val="ER 6X - Capital Work Orders"/>
      <sheetName val="Tables"/>
      <sheetName val="Capital Coding"/>
      <sheetName val="ER 99 - Charges from FPL"/>
      <sheetName val="Misc. ER's-Accounting  Use Only"/>
      <sheetName val="ER 99 Translation - ACG Only"/>
      <sheetName val="Location Table for ER 99's"/>
      <sheetName val="All Work Orders"/>
      <sheetName val="ER 90 - Balance Sheet WO's"/>
    </sheetNames>
    <sheetDataSet>
      <sheetData sheetId="0" refreshError="1"/>
      <sheetData sheetId="1" refreshError="1"/>
      <sheetData sheetId="2">
        <row r="3">
          <cell r="A3" t="str">
            <v>009</v>
          </cell>
          <cell r="B3" t="str">
            <v>Acctg Use Only</v>
          </cell>
          <cell r="C3" t="str">
            <v>Acctg Use Only</v>
          </cell>
        </row>
        <row r="4">
          <cell r="A4" t="str">
            <v>060</v>
          </cell>
          <cell r="B4" t="str">
            <v>000.000</v>
          </cell>
          <cell r="C4" t="str">
            <v>Engineering / Overheads</v>
          </cell>
        </row>
        <row r="5">
          <cell r="A5" t="str">
            <v>061</v>
          </cell>
          <cell r="B5" t="str">
            <v>000.000</v>
          </cell>
          <cell r="C5" t="str">
            <v>Permitting</v>
          </cell>
        </row>
        <row r="6">
          <cell r="A6" t="str">
            <v>062</v>
          </cell>
          <cell r="B6" t="str">
            <v>See Capital Coding</v>
          </cell>
          <cell r="C6" t="str">
            <v>Fiber Material Purchase</v>
          </cell>
        </row>
        <row r="7">
          <cell r="A7" t="str">
            <v>063</v>
          </cell>
          <cell r="B7" t="str">
            <v>000.000</v>
          </cell>
          <cell r="C7" t="str">
            <v>Fiber Construction</v>
          </cell>
        </row>
        <row r="8">
          <cell r="A8" t="str">
            <v>064</v>
          </cell>
          <cell r="B8" t="str">
            <v>000.000</v>
          </cell>
          <cell r="C8" t="str">
            <v>Miscellaneous</v>
          </cell>
        </row>
        <row r="9">
          <cell r="A9" t="str">
            <v>065</v>
          </cell>
          <cell r="B9" t="str">
            <v>See Capital Coding</v>
          </cell>
          <cell r="C9" t="str">
            <v>Electronic Purchase</v>
          </cell>
        </row>
        <row r="10">
          <cell r="A10" t="str">
            <v>066</v>
          </cell>
          <cell r="B10" t="str">
            <v>000.000</v>
          </cell>
          <cell r="C10" t="str">
            <v>Electronic Installation</v>
          </cell>
        </row>
        <row r="11">
          <cell r="A11" t="str">
            <v>067</v>
          </cell>
          <cell r="B11" t="str">
            <v>000.000</v>
          </cell>
          <cell r="C11" t="str">
            <v>Collocations</v>
          </cell>
        </row>
        <row r="12">
          <cell r="A12" t="str">
            <v>068</v>
          </cell>
          <cell r="B12" t="str">
            <v>390.001</v>
          </cell>
          <cell r="C12" t="str">
            <v>POP Construction</v>
          </cell>
        </row>
        <row r="13">
          <cell r="A13" t="str">
            <v>070</v>
          </cell>
          <cell r="B13" t="str">
            <v>Acctg Use Only</v>
          </cell>
          <cell r="C13" t="str">
            <v>Acctg Use Only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1">
          <cell r="A1" t="str">
            <v>file:  K:\conadm\test\nutrans\tariffs\FIRM1.xls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infpl/finance/finance/EDM.DOC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sqref="A1:A2"/>
    </sheetView>
  </sheetViews>
  <sheetFormatPr defaultRowHeight="13.2"/>
  <cols>
    <col min="1" max="1" width="11.44140625" customWidth="1"/>
    <col min="2" max="2" width="50.6640625" style="3" customWidth="1"/>
    <col min="3" max="3" width="5.6640625" style="2" customWidth="1"/>
    <col min="4" max="4" width="16.6640625" style="7" customWidth="1"/>
  </cols>
  <sheetData>
    <row r="1" spans="1:4">
      <c r="A1" s="3" t="s">
        <v>163</v>
      </c>
    </row>
    <row r="2" spans="1:4" ht="15" customHeight="1">
      <c r="A2" s="3" t="s">
        <v>164</v>
      </c>
      <c r="D2" s="4" t="s">
        <v>0</v>
      </c>
    </row>
    <row r="3" spans="1:4" ht="15" customHeight="1">
      <c r="D3" s="4"/>
    </row>
    <row r="4" spans="1:4" ht="27" thickBot="1">
      <c r="A4" s="196" t="s">
        <v>61</v>
      </c>
      <c r="B4" s="197" t="s">
        <v>42</v>
      </c>
      <c r="C4" s="198"/>
      <c r="D4" s="199" t="s">
        <v>156</v>
      </c>
    </row>
    <row r="7" spans="1:4">
      <c r="A7" s="1">
        <v>1</v>
      </c>
      <c r="B7" s="5" t="s">
        <v>1</v>
      </c>
      <c r="D7" s="6">
        <f>'WCEC3 Act. Cost plus Edm Data'!K31</f>
        <v>631150690.41520858</v>
      </c>
    </row>
    <row r="8" spans="1:4">
      <c r="A8" s="1"/>
      <c r="B8" s="5"/>
    </row>
    <row r="9" spans="1:4">
      <c r="A9" s="1">
        <v>2</v>
      </c>
      <c r="B9" s="5" t="s">
        <v>2</v>
      </c>
      <c r="D9" s="8">
        <f>'WCEC3 Act. Cost plus Edm Data'!E8</f>
        <v>8.7010599999999994E-2</v>
      </c>
    </row>
    <row r="10" spans="1:4" ht="13.8" thickBot="1">
      <c r="A10" s="1"/>
      <c r="B10" s="5"/>
    </row>
    <row r="11" spans="1:4">
      <c r="A11" s="1">
        <v>3</v>
      </c>
      <c r="B11" s="5" t="s">
        <v>3</v>
      </c>
      <c r="D11" s="9">
        <f>D7*D9</f>
        <v>54916800.26344154</v>
      </c>
    </row>
    <row r="12" spans="1:4">
      <c r="A12" s="1"/>
      <c r="B12" s="5"/>
    </row>
    <row r="13" spans="1:4">
      <c r="A13" s="1">
        <v>4</v>
      </c>
      <c r="B13" s="5" t="s">
        <v>4</v>
      </c>
      <c r="D13" s="7">
        <f>D11</f>
        <v>54916800.26344154</v>
      </c>
    </row>
    <row r="14" spans="1:4">
      <c r="A14" s="1"/>
      <c r="B14" s="5"/>
    </row>
    <row r="15" spans="1:4">
      <c r="A15" s="1">
        <v>5</v>
      </c>
      <c r="B15" s="5" t="s">
        <v>5</v>
      </c>
      <c r="D15" s="10">
        <f>'WCEC3 Act. Cost plus Edm Data'!K55</f>
        <v>-34131800.772843689</v>
      </c>
    </row>
    <row r="16" spans="1:4" ht="13.8" thickBot="1">
      <c r="A16" s="1"/>
      <c r="B16" s="5"/>
    </row>
    <row r="17" spans="1:4">
      <c r="A17" s="1">
        <v>6</v>
      </c>
      <c r="B17" s="5" t="s">
        <v>6</v>
      </c>
      <c r="D17" s="9">
        <f>D13-D15</f>
        <v>89048601.036285222</v>
      </c>
    </row>
    <row r="18" spans="1:4">
      <c r="A18" s="1"/>
      <c r="B18" s="5"/>
    </row>
    <row r="19" spans="1:4">
      <c r="A19" s="1">
        <v>7</v>
      </c>
      <c r="B19" s="5" t="s">
        <v>7</v>
      </c>
      <c r="D19" s="11">
        <v>1.63411</v>
      </c>
    </row>
    <row r="20" spans="1:4" ht="13.8" thickBot="1">
      <c r="A20" s="1"/>
      <c r="B20" s="5"/>
    </row>
    <row r="21" spans="1:4">
      <c r="A21" s="1">
        <v>8</v>
      </c>
      <c r="B21" s="5" t="s">
        <v>151</v>
      </c>
      <c r="D21" s="12">
        <f>D17*D19</f>
        <v>145515209.43940404</v>
      </c>
    </row>
    <row r="25" spans="1:4">
      <c r="B25" s="3" t="s">
        <v>63</v>
      </c>
    </row>
    <row r="26" spans="1:4" ht="38.25" customHeight="1">
      <c r="B26" s="214" t="s">
        <v>64</v>
      </c>
      <c r="C26" s="214"/>
      <c r="D26" s="214"/>
    </row>
  </sheetData>
  <mergeCells count="1">
    <mergeCell ref="B26:D26"/>
  </mergeCells>
  <pageMargins left="0.7" right="0.7" top="0.75" bottom="0.75" header="0.3" footer="0.3"/>
  <pageSetup orientation="portrait" r:id="rId1"/>
  <headerFooter>
    <oddHeader>&amp;C
WCEC UNIT 3
2015 REVENUE REQUIREMENTS&amp;R
Appendix V
Page 1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1:A2"/>
    </sheetView>
  </sheetViews>
  <sheetFormatPr defaultRowHeight="13.2"/>
  <cols>
    <col min="1" max="1" width="11.77734375" customWidth="1"/>
    <col min="2" max="2" width="50.6640625" style="3" customWidth="1"/>
    <col min="3" max="3" width="5.6640625" style="2" customWidth="1"/>
    <col min="4" max="4" width="16.6640625" style="7" customWidth="1"/>
  </cols>
  <sheetData>
    <row r="1" spans="1:4">
      <c r="A1" s="3" t="s">
        <v>165</v>
      </c>
    </row>
    <row r="2" spans="1:4" ht="15" customHeight="1">
      <c r="A2" s="3" t="s">
        <v>164</v>
      </c>
      <c r="D2" s="4" t="s">
        <v>0</v>
      </c>
    </row>
    <row r="3" spans="1:4" ht="15" customHeight="1">
      <c r="D3" s="4"/>
    </row>
    <row r="4" spans="1:4" ht="27" thickBot="1">
      <c r="A4" s="196" t="s">
        <v>61</v>
      </c>
      <c r="B4" s="197" t="s">
        <v>42</v>
      </c>
      <c r="C4" s="198"/>
      <c r="D4" s="199" t="s">
        <v>157</v>
      </c>
    </row>
    <row r="7" spans="1:4">
      <c r="A7" s="1">
        <v>1</v>
      </c>
      <c r="B7" s="5" t="s">
        <v>1</v>
      </c>
      <c r="D7" s="6">
        <f>'WCEC3 Act. Cost plus Edm Data'!L31</f>
        <v>594593139.7320559</v>
      </c>
    </row>
    <row r="8" spans="1:4">
      <c r="A8" s="1"/>
      <c r="B8" s="5"/>
    </row>
    <row r="9" spans="1:4">
      <c r="A9" s="1">
        <v>2</v>
      </c>
      <c r="B9" s="5" t="s">
        <v>2</v>
      </c>
      <c r="D9" s="8">
        <f>'WCEC3 Act. Cost plus Edm Data'!E8</f>
        <v>8.7010599999999994E-2</v>
      </c>
    </row>
    <row r="10" spans="1:4" ht="13.8" thickBot="1">
      <c r="A10" s="1"/>
      <c r="B10" s="5"/>
    </row>
    <row r="11" spans="1:4">
      <c r="A11" s="1">
        <v>3</v>
      </c>
      <c r="B11" s="5" t="s">
        <v>3</v>
      </c>
      <c r="D11" s="9">
        <f>D7*D9</f>
        <v>51735905.843970023</v>
      </c>
    </row>
    <row r="12" spans="1:4">
      <c r="A12" s="1"/>
      <c r="B12" s="5"/>
    </row>
    <row r="13" spans="1:4">
      <c r="A13" s="1">
        <v>4</v>
      </c>
      <c r="B13" s="5" t="s">
        <v>4</v>
      </c>
      <c r="D13" s="7">
        <f>D11</f>
        <v>51735905.843970023</v>
      </c>
    </row>
    <row r="14" spans="1:4">
      <c r="A14" s="1"/>
      <c r="B14" s="5"/>
    </row>
    <row r="15" spans="1:4">
      <c r="A15" s="1">
        <v>5</v>
      </c>
      <c r="B15" s="5" t="s">
        <v>5</v>
      </c>
      <c r="D15" s="10">
        <f>'WCEC3 Act. Cost plus Edm Data'!L55</f>
        <v>-34424439.023563527</v>
      </c>
    </row>
    <row r="16" spans="1:4" ht="13.8" thickBot="1">
      <c r="A16" s="1"/>
      <c r="B16" s="5"/>
    </row>
    <row r="17" spans="1:4">
      <c r="A17" s="1">
        <v>6</v>
      </c>
      <c r="B17" s="5" t="s">
        <v>6</v>
      </c>
      <c r="D17" s="9">
        <f>D13-D15</f>
        <v>86160344.86753355</v>
      </c>
    </row>
    <row r="18" spans="1:4">
      <c r="A18" s="1"/>
      <c r="B18" s="5"/>
    </row>
    <row r="19" spans="1:4">
      <c r="A19" s="1">
        <v>7</v>
      </c>
      <c r="B19" s="5" t="s">
        <v>7</v>
      </c>
      <c r="D19" s="11">
        <v>1.63411</v>
      </c>
    </row>
    <row r="20" spans="1:4" ht="13.8" thickBot="1">
      <c r="A20" s="1"/>
      <c r="B20" s="5"/>
    </row>
    <row r="21" spans="1:4">
      <c r="A21" s="1">
        <v>8</v>
      </c>
      <c r="B21" s="5" t="s">
        <v>151</v>
      </c>
      <c r="D21" s="12">
        <f>D17*D19</f>
        <v>140795481.15148523</v>
      </c>
    </row>
    <row r="25" spans="1:4">
      <c r="B25" s="3" t="s">
        <v>63</v>
      </c>
    </row>
    <row r="26" spans="1:4" ht="38.25" customHeight="1">
      <c r="B26" s="214" t="s">
        <v>64</v>
      </c>
      <c r="C26" s="214"/>
      <c r="D26" s="214"/>
    </row>
  </sheetData>
  <mergeCells count="1">
    <mergeCell ref="B26:D26"/>
  </mergeCells>
  <pageMargins left="0.7" right="0.7" top="0.75" bottom="0.75" header="0.3" footer="0.3"/>
  <pageSetup orientation="portrait" r:id="rId1"/>
  <headerFooter>
    <oddHeader>&amp;C
WCEC UNIT 3
2015 REVENUE REQUIREMENTS&amp;R
Appendix V
Page 1 of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29" sqref="B29"/>
    </sheetView>
  </sheetViews>
  <sheetFormatPr defaultRowHeight="13.2"/>
  <cols>
    <col min="1" max="1" width="12.6640625" customWidth="1"/>
    <col min="2" max="2" width="50.6640625" style="3" customWidth="1"/>
    <col min="3" max="3" width="5.6640625" style="2" customWidth="1"/>
    <col min="4" max="4" width="16.6640625" style="7" customWidth="1"/>
  </cols>
  <sheetData>
    <row r="1" spans="1:4">
      <c r="A1" s="3" t="s">
        <v>166</v>
      </c>
    </row>
    <row r="2" spans="1:4" ht="15" customHeight="1">
      <c r="A2" s="3" t="s">
        <v>164</v>
      </c>
      <c r="D2" s="4" t="s">
        <v>0</v>
      </c>
    </row>
    <row r="3" spans="1:4" ht="15" customHeight="1">
      <c r="D3" s="4"/>
    </row>
    <row r="4" spans="1:4" ht="27" thickBot="1">
      <c r="A4" s="196" t="s">
        <v>61</v>
      </c>
      <c r="B4" s="197" t="s">
        <v>42</v>
      </c>
      <c r="C4" s="198"/>
      <c r="D4" s="199" t="s">
        <v>158</v>
      </c>
    </row>
    <row r="7" spans="1:4">
      <c r="A7" s="1">
        <v>1</v>
      </c>
      <c r="B7" s="5" t="s">
        <v>1</v>
      </c>
      <c r="D7" s="6">
        <f>'WCEC3 Act. Cost plus Edm Data'!M31</f>
        <v>559169259.23475873</v>
      </c>
    </row>
    <row r="8" spans="1:4">
      <c r="A8" s="1"/>
      <c r="B8" s="5"/>
    </row>
    <row r="9" spans="1:4">
      <c r="A9" s="1">
        <v>2</v>
      </c>
      <c r="B9" s="5" t="s">
        <v>2</v>
      </c>
      <c r="D9" s="8">
        <f>'WCEC3 Act. Cost plus Edm Data'!E8</f>
        <v>8.7010599999999994E-2</v>
      </c>
    </row>
    <row r="10" spans="1:4" ht="13.8" thickBot="1">
      <c r="A10" s="1"/>
      <c r="B10" s="5"/>
    </row>
    <row r="11" spans="1:4">
      <c r="A11" s="1">
        <v>3</v>
      </c>
      <c r="B11" s="5" t="s">
        <v>3</v>
      </c>
      <c r="D11" s="9">
        <f>D7*D9</f>
        <v>48653652.747571893</v>
      </c>
    </row>
    <row r="12" spans="1:4">
      <c r="A12" s="1"/>
      <c r="B12" s="5"/>
    </row>
    <row r="13" spans="1:4">
      <c r="A13" s="1">
        <v>4</v>
      </c>
      <c r="B13" s="5" t="s">
        <v>4</v>
      </c>
      <c r="D13" s="7">
        <f>D11</f>
        <v>48653652.747571893</v>
      </c>
    </row>
    <row r="14" spans="1:4">
      <c r="A14" s="1"/>
      <c r="B14" s="5"/>
    </row>
    <row r="15" spans="1:4">
      <c r="A15" s="1">
        <v>5</v>
      </c>
      <c r="B15" s="5" t="s">
        <v>5</v>
      </c>
      <c r="D15" s="10">
        <f>'WCEC3 Act. Cost plus Edm Data'!M55</f>
        <v>-34711094.129150569</v>
      </c>
    </row>
    <row r="16" spans="1:4" ht="13.8" thickBot="1">
      <c r="A16" s="1"/>
      <c r="B16" s="5"/>
    </row>
    <row r="17" spans="1:4">
      <c r="A17" s="1">
        <v>6</v>
      </c>
      <c r="B17" s="5" t="s">
        <v>6</v>
      </c>
      <c r="D17" s="9">
        <f>D13-D15</f>
        <v>83364746.876722455</v>
      </c>
    </row>
    <row r="18" spans="1:4">
      <c r="A18" s="1"/>
      <c r="B18" s="5"/>
    </row>
    <row r="19" spans="1:4">
      <c r="A19" s="1">
        <v>7</v>
      </c>
      <c r="B19" s="5" t="s">
        <v>7</v>
      </c>
      <c r="D19" s="11">
        <v>1.63411</v>
      </c>
    </row>
    <row r="20" spans="1:4" ht="13.8" thickBot="1">
      <c r="A20" s="1"/>
      <c r="B20" s="5"/>
    </row>
    <row r="21" spans="1:4">
      <c r="A21" s="1">
        <v>8</v>
      </c>
      <c r="B21" s="5" t="s">
        <v>151</v>
      </c>
      <c r="D21" s="12">
        <f>D17*D19</f>
        <v>136227166.51872092</v>
      </c>
    </row>
    <row r="25" spans="1:4">
      <c r="B25" s="3" t="s">
        <v>63</v>
      </c>
    </row>
    <row r="26" spans="1:4" ht="38.25" customHeight="1">
      <c r="B26" s="214" t="s">
        <v>64</v>
      </c>
      <c r="C26" s="214"/>
      <c r="D26" s="214"/>
    </row>
  </sheetData>
  <mergeCells count="1">
    <mergeCell ref="B26:D26"/>
  </mergeCells>
  <pageMargins left="0.7" right="0.7" top="0.75" bottom="0.75" header="0.3" footer="0.3"/>
  <pageSetup orientation="portrait" r:id="rId1"/>
  <headerFooter>
    <oddHeader>&amp;C
WCEC UNIT 3
2015 REVENUE REQUIREMENTS&amp;R
Appendix V
Page 1 of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1"/>
  <sheetViews>
    <sheetView workbookViewId="0">
      <selection activeCell="A2" sqref="A1:A2"/>
    </sheetView>
  </sheetViews>
  <sheetFormatPr defaultColWidth="9.109375" defaultRowHeight="10.199999999999999"/>
  <cols>
    <col min="1" max="1" width="11.77734375" style="13" customWidth="1"/>
    <col min="2" max="2" width="25.6640625" style="16" customWidth="1"/>
    <col min="3" max="6" width="10.33203125" style="17" customWidth="1"/>
    <col min="7" max="10" width="10.33203125" style="16" customWidth="1"/>
    <col min="11" max="13" width="10.33203125" style="36" customWidth="1"/>
    <col min="14" max="14" width="17.6640625" style="16" bestFit="1" customWidth="1"/>
    <col min="15" max="15" width="13.88671875" style="16" bestFit="1" customWidth="1"/>
    <col min="16" max="16384" width="9.109375" style="16"/>
  </cols>
  <sheetData>
    <row r="1" spans="1:12" ht="13.2">
      <c r="A1" s="3" t="s">
        <v>167</v>
      </c>
    </row>
    <row r="2" spans="1:12" ht="13.2">
      <c r="A2" s="3" t="s">
        <v>164</v>
      </c>
    </row>
    <row r="3" spans="1:12">
      <c r="G3" s="26"/>
    </row>
    <row r="4" spans="1:12" ht="10.8" thickBot="1">
      <c r="A4" s="28" t="s">
        <v>41</v>
      </c>
      <c r="B4" s="14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H4" s="26"/>
      <c r="I4" s="26"/>
      <c r="J4" s="26"/>
    </row>
    <row r="5" spans="1:12">
      <c r="G5" s="19"/>
    </row>
    <row r="6" spans="1:12" ht="13.2">
      <c r="A6" s="34">
        <v>1</v>
      </c>
      <c r="B6" s="16" t="s">
        <v>13</v>
      </c>
      <c r="C6" s="17">
        <v>0.442</v>
      </c>
      <c r="D6" s="17">
        <v>6.4299999999999996E-2</v>
      </c>
      <c r="E6" s="19">
        <f>C6*D6</f>
        <v>2.8420599999999997E-2</v>
      </c>
      <c r="F6" s="19">
        <f>E6</f>
        <v>2.8420599999999997E-2</v>
      </c>
      <c r="G6"/>
      <c r="H6" s="19"/>
      <c r="I6" s="19"/>
      <c r="J6" s="19"/>
    </row>
    <row r="7" spans="1:12" ht="13.8" thickBot="1">
      <c r="A7" s="34">
        <f>+A6+1</f>
        <v>2</v>
      </c>
      <c r="B7" s="16" t="s">
        <v>14</v>
      </c>
      <c r="C7" s="17">
        <v>0.55800000000000005</v>
      </c>
      <c r="D7" s="17">
        <v>0.105</v>
      </c>
      <c r="E7" s="19">
        <f>C7*D7</f>
        <v>5.8590000000000003E-2</v>
      </c>
      <c r="F7" s="19">
        <f>E7/0.61425</f>
        <v>9.5384615384615401E-2</v>
      </c>
      <c r="G7"/>
      <c r="H7"/>
      <c r="I7"/>
      <c r="J7"/>
    </row>
    <row r="8" spans="1:12" ht="13.2">
      <c r="A8" s="34">
        <f t="shared" ref="A8:A55" si="0">+A7+1</f>
        <v>3</v>
      </c>
      <c r="B8" s="16" t="s">
        <v>15</v>
      </c>
      <c r="C8" s="18">
        <f>SUM(C6:C7)</f>
        <v>1</v>
      </c>
      <c r="E8" s="29">
        <f>SUM(E6:E7)</f>
        <v>8.7010599999999994E-2</v>
      </c>
      <c r="F8" s="29">
        <f>SUM(F6:F7)</f>
        <v>0.12380521538461539</v>
      </c>
      <c r="H8" s="204"/>
      <c r="I8"/>
      <c r="J8"/>
    </row>
    <row r="9" spans="1:12">
      <c r="A9" s="34">
        <f t="shared" si="0"/>
        <v>4</v>
      </c>
      <c r="H9" s="21"/>
    </row>
    <row r="10" spans="1:12" hidden="1">
      <c r="A10" s="34">
        <f t="shared" si="0"/>
        <v>5</v>
      </c>
      <c r="B10" s="16" t="s">
        <v>59</v>
      </c>
      <c r="F10" s="17">
        <f>F7-E7</f>
        <v>3.6794615384615398E-2</v>
      </c>
    </row>
    <row r="11" spans="1:12">
      <c r="A11" s="34">
        <f t="shared" si="0"/>
        <v>6</v>
      </c>
    </row>
    <row r="12" spans="1:12">
      <c r="A12" s="34">
        <f t="shared" si="0"/>
        <v>7</v>
      </c>
      <c r="B12" s="26" t="s">
        <v>16</v>
      </c>
    </row>
    <row r="13" spans="1:12">
      <c r="A13" s="34">
        <f t="shared" si="0"/>
        <v>8</v>
      </c>
      <c r="B13" s="16" t="s">
        <v>17</v>
      </c>
      <c r="C13" s="17">
        <v>0.38574999999999998</v>
      </c>
      <c r="E13" s="205" t="s">
        <v>147</v>
      </c>
      <c r="F13" s="205">
        <f>'Input #1 - General - Assumption'!E28</f>
        <v>1.7999999999999999E-2</v>
      </c>
      <c r="G13" s="180"/>
    </row>
    <row r="14" spans="1:12">
      <c r="A14" s="34">
        <f t="shared" si="0"/>
        <v>9</v>
      </c>
      <c r="B14" s="16" t="s">
        <v>18</v>
      </c>
      <c r="C14" s="17">
        <v>0.04</v>
      </c>
      <c r="E14" s="205" t="s">
        <v>146</v>
      </c>
      <c r="F14" s="205">
        <f>'Input #1 - General - Assumption'!E30</f>
        <v>6.0999999999999997E-4</v>
      </c>
      <c r="G14" s="180"/>
    </row>
    <row r="15" spans="1:12">
      <c r="A15" s="34">
        <f t="shared" si="0"/>
        <v>10</v>
      </c>
      <c r="B15" s="16" t="s">
        <v>19</v>
      </c>
      <c r="C15" s="17">
        <v>2.5000000000000001E-2</v>
      </c>
    </row>
    <row r="16" spans="1:12">
      <c r="A16" s="34">
        <f t="shared" si="0"/>
        <v>11</v>
      </c>
      <c r="B16" s="16" t="s">
        <v>20</v>
      </c>
      <c r="C16" s="19">
        <f>E8</f>
        <v>8.7010599999999994E-2</v>
      </c>
      <c r="G16" s="200"/>
      <c r="H16" s="200"/>
      <c r="I16" s="200"/>
      <c r="J16" s="200"/>
      <c r="K16" s="201"/>
      <c r="L16" s="201"/>
    </row>
    <row r="17" spans="1:15">
      <c r="A17" s="34">
        <f t="shared" si="0"/>
        <v>12</v>
      </c>
      <c r="C17" s="19"/>
      <c r="D17" s="39"/>
      <c r="E17" s="39"/>
      <c r="F17" s="39"/>
      <c r="G17" s="202"/>
      <c r="H17" s="202"/>
      <c r="I17" s="202"/>
      <c r="J17" s="202"/>
      <c r="K17" s="203"/>
      <c r="L17" s="203"/>
    </row>
    <row r="18" spans="1:15">
      <c r="A18" s="34">
        <f t="shared" si="0"/>
        <v>13</v>
      </c>
      <c r="D18" s="39"/>
      <c r="E18" s="39"/>
      <c r="F18" s="39"/>
      <c r="G18" s="202"/>
      <c r="H18" s="202"/>
      <c r="I18" s="202"/>
      <c r="J18" s="202"/>
      <c r="K18" s="203"/>
      <c r="L18" s="203"/>
    </row>
    <row r="19" spans="1:15" ht="10.8" thickBot="1">
      <c r="A19" s="34">
        <f t="shared" si="0"/>
        <v>14</v>
      </c>
      <c r="B19" s="14" t="s">
        <v>21</v>
      </c>
      <c r="C19" s="20" t="s">
        <v>58</v>
      </c>
      <c r="D19" s="20" t="s">
        <v>57</v>
      </c>
      <c r="E19" s="20" t="s">
        <v>56</v>
      </c>
      <c r="F19" s="20" t="s">
        <v>55</v>
      </c>
      <c r="G19" s="20" t="s">
        <v>54</v>
      </c>
      <c r="H19" s="20" t="s">
        <v>22</v>
      </c>
      <c r="I19" s="20" t="s">
        <v>62</v>
      </c>
      <c r="J19" s="20" t="s">
        <v>53</v>
      </c>
      <c r="K19" s="188" t="s">
        <v>154</v>
      </c>
      <c r="L19" s="188" t="s">
        <v>155</v>
      </c>
      <c r="N19" s="180"/>
    </row>
    <row r="20" spans="1:15">
      <c r="A20" s="34">
        <f t="shared" si="0"/>
        <v>15</v>
      </c>
      <c r="B20" s="36" t="s">
        <v>52</v>
      </c>
      <c r="C20" s="30">
        <f>(842048452+310231-66800000)*(740.40601/(740.40601+35.10423))+(66800000*(740.40601/(740.40601+35.10423)))</f>
        <v>804228492.80350542</v>
      </c>
      <c r="D20" s="30">
        <f>C20</f>
        <v>804228492.80350542</v>
      </c>
      <c r="E20" s="30">
        <f t="shared" ref="E20:I20" si="1">D20</f>
        <v>804228492.80350542</v>
      </c>
      <c r="F20" s="30">
        <f t="shared" si="1"/>
        <v>804228492.80350542</v>
      </c>
      <c r="G20" s="30">
        <f t="shared" si="1"/>
        <v>804228492.80350542</v>
      </c>
      <c r="H20" s="30">
        <f t="shared" si="1"/>
        <v>804228492.80350542</v>
      </c>
      <c r="I20" s="30">
        <f t="shared" si="1"/>
        <v>804228492.80350542</v>
      </c>
      <c r="J20" s="30">
        <f>I20</f>
        <v>804228492.80350542</v>
      </c>
      <c r="K20" s="30">
        <f>J20</f>
        <v>804228492.80350542</v>
      </c>
      <c r="L20" s="30">
        <f>K20</f>
        <v>804228492.80350542</v>
      </c>
      <c r="N20" s="181"/>
      <c r="O20" s="36"/>
    </row>
    <row r="21" spans="1:15">
      <c r="A21" s="34">
        <f t="shared" si="0"/>
        <v>16</v>
      </c>
      <c r="B21" s="36" t="s">
        <v>23</v>
      </c>
      <c r="C21" s="30">
        <f>(842048452+310231-66800000)*(35.10423/(740.40601+35.10423))+66800000*(35.10423/(740.40601+35.10423))</f>
        <v>38130190.19649449</v>
      </c>
      <c r="D21" s="30">
        <f>C21</f>
        <v>38130190.19649449</v>
      </c>
      <c r="E21" s="30">
        <f t="shared" ref="E21:L21" si="2">D21</f>
        <v>38130190.19649449</v>
      </c>
      <c r="F21" s="30">
        <f t="shared" si="2"/>
        <v>38130190.19649449</v>
      </c>
      <c r="G21" s="30">
        <f t="shared" si="2"/>
        <v>38130190.19649449</v>
      </c>
      <c r="H21" s="30">
        <f t="shared" si="2"/>
        <v>38130190.19649449</v>
      </c>
      <c r="I21" s="30">
        <f t="shared" si="2"/>
        <v>38130190.19649449</v>
      </c>
      <c r="J21" s="30">
        <f t="shared" si="2"/>
        <v>38130190.19649449</v>
      </c>
      <c r="K21" s="30">
        <f t="shared" si="2"/>
        <v>38130190.19649449</v>
      </c>
      <c r="L21" s="30">
        <f t="shared" si="2"/>
        <v>38130190.19649449</v>
      </c>
      <c r="N21" s="182"/>
      <c r="O21" s="36"/>
    </row>
    <row r="22" spans="1:15">
      <c r="A22" s="34">
        <f t="shared" si="0"/>
        <v>17</v>
      </c>
      <c r="B22" s="36" t="s">
        <v>51</v>
      </c>
      <c r="C22" s="30">
        <v>0</v>
      </c>
      <c r="D22" s="30">
        <f>-D20*$C$14*(7/12)</f>
        <v>-18765331.498748463</v>
      </c>
      <c r="E22" s="30">
        <f>-E20*$C$14*(12/12)</f>
        <v>-32169139.712140217</v>
      </c>
      <c r="F22" s="30">
        <f>-F20*$C$14*(19/12)</f>
        <v>-50934471.210888676</v>
      </c>
      <c r="G22" s="30">
        <f>-G20*$C$14*(31/12)</f>
        <v>-83103610.923028901</v>
      </c>
      <c r="H22" s="30">
        <f>-H20*$C$14*(43/12)</f>
        <v>-115272750.63516912</v>
      </c>
      <c r="I22" s="30">
        <f>-I20*$C$14*(55/12)</f>
        <v>-147441890.34730932</v>
      </c>
      <c r="J22" s="30">
        <f>-J20*$C$14*(67/12)</f>
        <v>-179611030.05944952</v>
      </c>
      <c r="K22" s="30">
        <f>-K20*$C$14*(79/12)</f>
        <v>-211780169.77158976</v>
      </c>
      <c r="L22" s="30">
        <f>-L20*$C$14*(91/12)</f>
        <v>-243949309.48372996</v>
      </c>
      <c r="N22" s="181"/>
      <c r="O22" s="36"/>
    </row>
    <row r="23" spans="1:15">
      <c r="A23" s="34">
        <f t="shared" si="0"/>
        <v>18</v>
      </c>
      <c r="B23" s="36" t="s">
        <v>24</v>
      </c>
      <c r="C23" s="30">
        <v>0</v>
      </c>
      <c r="D23" s="30">
        <f>-D21*$C$15*(7/12)</f>
        <v>-556065.27369887801</v>
      </c>
      <c r="E23" s="30">
        <f>-E21*$C$15*(12/12)</f>
        <v>-953254.75491236232</v>
      </c>
      <c r="F23" s="30">
        <f>-F21*$C$15*(19/12)</f>
        <v>-1509320.0286112402</v>
      </c>
      <c r="G23" s="30">
        <f>-G21*$C$15*(31/12)</f>
        <v>-2462574.7835236029</v>
      </c>
      <c r="H23" s="30">
        <f>-H21*$C$15*(43/12)</f>
        <v>-3415829.5384359653</v>
      </c>
      <c r="I23" s="30">
        <f>-I21*$C$15*(55/12)</f>
        <v>-4369084.2933483273</v>
      </c>
      <c r="J23" s="30">
        <f>-J21*$C$15*(67/12)</f>
        <v>-5322339.0482606897</v>
      </c>
      <c r="K23" s="30">
        <f>-K21*$C$15*(79/12)</f>
        <v>-6275593.8031730512</v>
      </c>
      <c r="L23" s="30">
        <f>-L21*$C$15*(91/12)</f>
        <v>-7228848.5580854136</v>
      </c>
      <c r="N23" s="182"/>
      <c r="O23" s="36"/>
    </row>
    <row r="24" spans="1:15" ht="10.8" thickBot="1">
      <c r="A24" s="34">
        <f t="shared" si="0"/>
        <v>19</v>
      </c>
      <c r="B24" s="36" t="s">
        <v>25</v>
      </c>
      <c r="C24" s="30">
        <f>'Total Prod &amp; Transm Plt'!C37</f>
        <v>10263152.632500002</v>
      </c>
      <c r="D24" s="30">
        <f>'Total Prod &amp; Transm Plt'!E37</f>
        <v>5327263.219658752</v>
      </c>
      <c r="E24" s="30">
        <f>(D24 +F24)*(5/12)</f>
        <v>-117748.19475889478</v>
      </c>
      <c r="F24" s="30">
        <f>'Total Prod &amp; Transm Plt'!F37</f>
        <v>-5609858.8870800994</v>
      </c>
      <c r="G24" s="30">
        <f>'Total Prod &amp; Transm Plt'!G37</f>
        <v>-14805540.075863607</v>
      </c>
      <c r="H24" s="30">
        <f>'Total Prod &amp; Transm Plt'!H37</f>
        <v>-22398424.353765864</v>
      </c>
      <c r="I24" s="30">
        <f>'Total Prod &amp; Transm Plt'!I37</f>
        <v>-28506548.428836387</v>
      </c>
      <c r="J24" s="30">
        <f>'Total Prod &amp; Transm Plt'!J37</f>
        <v>-33246547.237600174</v>
      </c>
      <c r="K24" s="30">
        <f>'Total Prod &amp; Transm Plt'!K37</f>
        <v>-36762272.399004251</v>
      </c>
      <c r="L24" s="30">
        <f>'Total Prod &amp; Transm Plt'!L37</f>
        <v>-39191968.445897646</v>
      </c>
      <c r="N24" s="183"/>
      <c r="O24" s="37"/>
    </row>
    <row r="25" spans="1:15">
      <c r="A25" s="34">
        <f t="shared" si="0"/>
        <v>20</v>
      </c>
      <c r="B25" s="36" t="s">
        <v>26</v>
      </c>
      <c r="C25" s="31">
        <f>SUM(C20:C24)</f>
        <v>852621835.63249993</v>
      </c>
      <c r="D25" s="22">
        <f t="shared" ref="D25:H25" si="3">SUM(D20:D24)</f>
        <v>828364549.44721127</v>
      </c>
      <c r="E25" s="22">
        <f>SUM(E20:E24)</f>
        <v>809118540.33818841</v>
      </c>
      <c r="F25" s="22">
        <f t="shared" si="3"/>
        <v>784305032.87342</v>
      </c>
      <c r="G25" s="22">
        <f t="shared" si="3"/>
        <v>741986957.21758378</v>
      </c>
      <c r="H25" s="22">
        <f t="shared" si="3"/>
        <v>701271678.47262895</v>
      </c>
      <c r="I25" s="22">
        <f t="shared" ref="I25" si="4">SUM(I20:I24)</f>
        <v>662041159.93050587</v>
      </c>
      <c r="J25" s="22">
        <f>SUM(J20:J24)</f>
        <v>624178766.65468943</v>
      </c>
      <c r="K25" s="31">
        <f>SUM(K20:K24)</f>
        <v>587540647.02623284</v>
      </c>
      <c r="L25" s="31">
        <f>SUM(L20:L24)</f>
        <v>551988556.51228678</v>
      </c>
      <c r="N25" s="182"/>
      <c r="O25" s="36"/>
    </row>
    <row r="26" spans="1:15">
      <c r="A26" s="34">
        <f t="shared" si="0"/>
        <v>21</v>
      </c>
      <c r="B26" s="36"/>
      <c r="C26" s="38"/>
      <c r="D26" s="23"/>
      <c r="E26" s="23"/>
      <c r="F26" s="23"/>
      <c r="N26" s="182"/>
    </row>
    <row r="27" spans="1:15">
      <c r="A27" s="34">
        <f t="shared" si="0"/>
        <v>22</v>
      </c>
      <c r="C27" s="21"/>
      <c r="N27" s="182"/>
    </row>
    <row r="28" spans="1:15" ht="21" thickBot="1">
      <c r="A28" s="34">
        <f t="shared" si="0"/>
        <v>23</v>
      </c>
      <c r="C28" s="21"/>
      <c r="D28" s="24" t="s">
        <v>48</v>
      </c>
      <c r="E28" s="24" t="s">
        <v>47</v>
      </c>
      <c r="F28" s="25" t="s">
        <v>46</v>
      </c>
      <c r="G28" s="25" t="s">
        <v>45</v>
      </c>
      <c r="H28" s="25" t="s">
        <v>44</v>
      </c>
      <c r="I28" s="35" t="s">
        <v>43</v>
      </c>
      <c r="J28" s="35" t="s">
        <v>65</v>
      </c>
      <c r="K28" s="35" t="s">
        <v>149</v>
      </c>
      <c r="L28" s="35" t="s">
        <v>152</v>
      </c>
      <c r="M28" s="35" t="s">
        <v>153</v>
      </c>
      <c r="N28" s="180"/>
    </row>
    <row r="29" spans="1:15">
      <c r="A29" s="34">
        <f t="shared" si="0"/>
        <v>24</v>
      </c>
      <c r="B29" s="185" t="s">
        <v>27</v>
      </c>
      <c r="C29" s="21"/>
      <c r="D29" s="21">
        <f>(C25+D25)/2</f>
        <v>840493192.5398556</v>
      </c>
      <c r="E29" s="21">
        <f>(C25+E25)/2</f>
        <v>830870187.98534417</v>
      </c>
      <c r="F29" s="21">
        <f>(D25+F25)/2</f>
        <v>806334791.16031563</v>
      </c>
      <c r="G29" s="21">
        <f>(D20+E20)/2</f>
        <v>804228492.80350542</v>
      </c>
      <c r="H29" s="21">
        <f t="shared" ref="H29:M29" si="5">(G25+F25)/2</f>
        <v>763145995.04550195</v>
      </c>
      <c r="I29" s="30">
        <f t="shared" si="5"/>
        <v>721629317.84510636</v>
      </c>
      <c r="J29" s="30">
        <f>(I25+H25)/2</f>
        <v>681656419.20156741</v>
      </c>
      <c r="K29" s="30">
        <f>(J25+I25)/2</f>
        <v>643109963.29259765</v>
      </c>
      <c r="L29" s="30">
        <f>(K25+J25)/2</f>
        <v>605859706.84046113</v>
      </c>
      <c r="M29" s="30">
        <f t="shared" si="5"/>
        <v>569764601.76925981</v>
      </c>
      <c r="N29" s="184"/>
    </row>
    <row r="30" spans="1:15">
      <c r="A30" s="34">
        <f t="shared" si="0"/>
        <v>25</v>
      </c>
      <c r="B30" s="36" t="s">
        <v>28</v>
      </c>
      <c r="C30" s="21"/>
      <c r="D30" s="27">
        <v>0.98140400000000005</v>
      </c>
      <c r="E30" s="27">
        <v>0.98140400000000005</v>
      </c>
      <c r="F30" s="27">
        <v>0.98140400000000005</v>
      </c>
      <c r="G30" s="27">
        <v>0.98140400000000005</v>
      </c>
      <c r="H30" s="27">
        <v>0.98140400000000005</v>
      </c>
      <c r="I30" s="33">
        <v>0.98140400000000005</v>
      </c>
      <c r="J30" s="33">
        <f>I30</f>
        <v>0.98140400000000005</v>
      </c>
      <c r="K30" s="33">
        <f>J30</f>
        <v>0.98140400000000005</v>
      </c>
      <c r="L30" s="33">
        <f>K30</f>
        <v>0.98140400000000005</v>
      </c>
      <c r="M30" s="33">
        <f>L30</f>
        <v>0.98140400000000005</v>
      </c>
      <c r="N30" s="184"/>
    </row>
    <row r="31" spans="1:15">
      <c r="A31" s="34">
        <f t="shared" si="0"/>
        <v>26</v>
      </c>
      <c r="B31" s="185" t="s">
        <v>29</v>
      </c>
      <c r="C31" s="21"/>
      <c r="D31" s="21">
        <f t="shared" ref="D31:I31" si="6">D29*D30</f>
        <v>824863381.13138449</v>
      </c>
      <c r="E31" s="21">
        <f t="shared" si="6"/>
        <v>815419325.96956873</v>
      </c>
      <c r="F31" s="21">
        <f t="shared" si="6"/>
        <v>791340189.3838985</v>
      </c>
      <c r="G31" s="21">
        <f t="shared" si="6"/>
        <v>789273059.75133145</v>
      </c>
      <c r="H31" s="21">
        <f t="shared" si="6"/>
        <v>748954532.12163579</v>
      </c>
      <c r="I31" s="30">
        <f t="shared" si="6"/>
        <v>708209899.05045879</v>
      </c>
      <c r="J31" s="30">
        <f>J29*J30</f>
        <v>668980336.43009508</v>
      </c>
      <c r="K31" s="30">
        <f>K29*K30</f>
        <v>631150690.41520858</v>
      </c>
      <c r="L31" s="30">
        <f>L29*L30</f>
        <v>594593139.7320559</v>
      </c>
      <c r="M31" s="30">
        <f>M29*M30</f>
        <v>559169259.23475873</v>
      </c>
      <c r="N31" s="180"/>
    </row>
    <row r="32" spans="1:15">
      <c r="A32" s="34">
        <f t="shared" si="0"/>
        <v>27</v>
      </c>
      <c r="B32" s="36"/>
      <c r="C32" s="21"/>
      <c r="G32" s="17"/>
      <c r="H32" s="17"/>
      <c r="I32" s="32"/>
      <c r="J32" s="32"/>
      <c r="K32" s="32"/>
      <c r="L32" s="32"/>
      <c r="M32" s="32"/>
    </row>
    <row r="33" spans="1:14">
      <c r="A33" s="34">
        <f t="shared" si="0"/>
        <v>28</v>
      </c>
      <c r="B33" s="185" t="s">
        <v>30</v>
      </c>
      <c r="C33" s="21"/>
      <c r="D33" s="21">
        <f>D31*$E$6*(7/12)</f>
        <v>13675148.789039863</v>
      </c>
      <c r="E33" s="21">
        <f>E31*$E$6*(12/12)</f>
        <v>23174706.495650724</v>
      </c>
      <c r="F33" s="21">
        <f>F31*$E$6*(12/12)</f>
        <v>22490362.986404024</v>
      </c>
      <c r="G33" s="21">
        <f>G31*$E$6*(5/12)</f>
        <v>9346505.8008202873</v>
      </c>
      <c r="H33" s="21">
        <f>H31*$E$6*(12/12)</f>
        <v>21285737.17561616</v>
      </c>
      <c r="I33" s="30">
        <f>I31*$E$6*(12/12)</f>
        <v>20127750.256953467</v>
      </c>
      <c r="J33" s="30">
        <f>J31*$E$6*(12/12)</f>
        <v>19012822.549545158</v>
      </c>
      <c r="K33" s="30">
        <f>K31*$E$6*(12/12)</f>
        <v>17937681.312014475</v>
      </c>
      <c r="L33" s="30">
        <f t="shared" ref="L33:M33" si="7">L31*$E$6*(12/12)</f>
        <v>16898693.787068866</v>
      </c>
      <c r="M33" s="30">
        <f t="shared" si="7"/>
        <v>15891925.849007383</v>
      </c>
    </row>
    <row r="34" spans="1:14">
      <c r="A34" s="34">
        <f t="shared" si="0"/>
        <v>29</v>
      </c>
      <c r="B34" s="185" t="s">
        <v>31</v>
      </c>
      <c r="C34" s="21"/>
      <c r="D34" s="21">
        <f t="shared" ref="D34:I34" si="8">-D33*$C$13</f>
        <v>-5275188.6453721272</v>
      </c>
      <c r="E34" s="21">
        <f t="shared" si="8"/>
        <v>-8939643.0306972656</v>
      </c>
      <c r="F34" s="21">
        <f t="shared" si="8"/>
        <v>-8675657.5220053513</v>
      </c>
      <c r="G34" s="21">
        <f t="shared" si="8"/>
        <v>-3605414.6126664258</v>
      </c>
      <c r="H34" s="21">
        <f t="shared" si="8"/>
        <v>-8210973.1154939337</v>
      </c>
      <c r="I34" s="30">
        <f t="shared" si="8"/>
        <v>-7764279.6616197992</v>
      </c>
      <c r="J34" s="30">
        <f t="shared" ref="J34:K34" si="9">-J33*$C$13</f>
        <v>-7334196.2984870439</v>
      </c>
      <c r="K34" s="30">
        <f t="shared" si="9"/>
        <v>-6919460.5661095837</v>
      </c>
      <c r="L34" s="30">
        <f>-L33*$C$13</f>
        <v>-6518671.1283618147</v>
      </c>
      <c r="M34" s="30">
        <f>-M33*$C$13</f>
        <v>-6130310.3962545982</v>
      </c>
    </row>
    <row r="35" spans="1:14">
      <c r="A35" s="34">
        <f t="shared" si="0"/>
        <v>30</v>
      </c>
      <c r="C35" s="21"/>
      <c r="I35" s="36"/>
      <c r="J35" s="36"/>
    </row>
    <row r="36" spans="1:14">
      <c r="A36" s="34">
        <f t="shared" si="0"/>
        <v>31</v>
      </c>
      <c r="C36" s="21"/>
      <c r="I36" s="36"/>
      <c r="J36" s="36"/>
    </row>
    <row r="37" spans="1:14" ht="21" thickBot="1">
      <c r="A37" s="34">
        <f t="shared" si="0"/>
        <v>32</v>
      </c>
      <c r="B37" s="14" t="s">
        <v>32</v>
      </c>
      <c r="C37" s="21"/>
      <c r="D37" s="24" t="s">
        <v>48</v>
      </c>
      <c r="E37" s="24" t="s">
        <v>47</v>
      </c>
      <c r="F37" s="25" t="s">
        <v>46</v>
      </c>
      <c r="G37" s="25" t="s">
        <v>45</v>
      </c>
      <c r="H37" s="25" t="s">
        <v>44</v>
      </c>
      <c r="I37" s="35" t="s">
        <v>43</v>
      </c>
      <c r="J37" s="35" t="s">
        <v>65</v>
      </c>
      <c r="K37" s="35" t="s">
        <v>149</v>
      </c>
      <c r="L37" s="35" t="s">
        <v>152</v>
      </c>
      <c r="M37" s="35" t="s">
        <v>153</v>
      </c>
    </row>
    <row r="38" spans="1:14">
      <c r="A38" s="34">
        <f t="shared" si="0"/>
        <v>33</v>
      </c>
      <c r="B38" s="36" t="s">
        <v>50</v>
      </c>
      <c r="C38" s="30"/>
      <c r="D38" s="166">
        <f>(((SUM(D20:D21))*0.00061)*(7/12))+'WC 3Edm Data Original File'!D39</f>
        <v>11077697.331234166</v>
      </c>
      <c r="E38" s="166">
        <f>(((SUM(E20:E21))*0.00061))+'WC 3Edm Data Original File'!E39</f>
        <v>19109938.196363334</v>
      </c>
      <c r="F38" s="166">
        <f>((SUM(F20:F21))*0.00061)+'WC 3Edm Data Original File'!F39</f>
        <v>19382874.863029998</v>
      </c>
      <c r="G38" s="166">
        <f>(((SUM(E20:E21))*0.00061)*(5/12))+'WC 3Edm Data Original File'!G39</f>
        <v>8032240.8651291691</v>
      </c>
      <c r="H38" s="166">
        <f>(((SUM(G20:G21))*0.00061))+'WC 3Edm Data Original File'!H39</f>
        <v>19760594.863029998</v>
      </c>
      <c r="I38" s="166">
        <f>(((SUM(H20:H21))*0.00061))+'WC 3Edm Data Original File'!I39</f>
        <v>19745544.863029998</v>
      </c>
      <c r="J38" s="166">
        <f>(((SUM(I20:I21))*0.00061))+'WC 3Edm Data Original File'!J39</f>
        <v>19745544.863029998</v>
      </c>
      <c r="K38" s="172">
        <f>(((SUM(J20:J21))*0.00061))+'WC 3Edm Data Original File'!K39</f>
        <v>20952144.863029998</v>
      </c>
      <c r="L38" s="172">
        <f>(((SUM(K20:K21))*0.00061))+'WC 3Edm Data Original File'!L39</f>
        <v>21369244.863029998</v>
      </c>
      <c r="M38" s="172">
        <f>(((SUM(L20:L21))*0.00061))+'WC 3Edm Data Original File'!M39</f>
        <v>21797044.863029998</v>
      </c>
      <c r="N38" s="21"/>
    </row>
    <row r="39" spans="1:14">
      <c r="A39" s="34">
        <f t="shared" si="0"/>
        <v>34</v>
      </c>
      <c r="B39" s="36" t="s">
        <v>49</v>
      </c>
      <c r="C39" s="30"/>
      <c r="D39" s="21">
        <f>$C$20*$C$14*(7/12) + $C$21*$C$15*(7/12)</f>
        <v>19321396.77244734</v>
      </c>
      <c r="E39" s="21">
        <f>$C$20*$C$14*(12/12) + $C$21*$C$15*(12/12)</f>
        <v>33122394.467052579</v>
      </c>
      <c r="F39" s="21">
        <f>$C$20*$C$14*(12/12) + $C$21*$C$15*(12/12)</f>
        <v>33122394.467052579</v>
      </c>
      <c r="G39" s="21">
        <f>E39-D39</f>
        <v>13800997.694605239</v>
      </c>
      <c r="H39" s="21">
        <f>$C$20*$C$14*(12/12) + $C$21*$C$15*(12/12)</f>
        <v>33122394.467052579</v>
      </c>
      <c r="I39" s="30">
        <f>$C$20*$C$14*(12/12) + $C$21*$C$15*(12/12)</f>
        <v>33122394.467052579</v>
      </c>
      <c r="J39" s="30">
        <f t="shared" ref="J39:M39" si="10">$C$20*$C$14*(12/12) + $C$21*$C$15*(12/12)</f>
        <v>33122394.467052579</v>
      </c>
      <c r="K39" s="30">
        <f t="shared" si="10"/>
        <v>33122394.467052579</v>
      </c>
      <c r="L39" s="30">
        <f t="shared" si="10"/>
        <v>33122394.467052579</v>
      </c>
      <c r="M39" s="30">
        <f t="shared" si="10"/>
        <v>33122394.467052579</v>
      </c>
    </row>
    <row r="40" spans="1:14" ht="10.8" thickBot="1">
      <c r="A40" s="34">
        <f t="shared" si="0"/>
        <v>35</v>
      </c>
      <c r="B40" s="36" t="s">
        <v>33</v>
      </c>
      <c r="C40" s="30"/>
      <c r="D40" s="166">
        <f>((SUM(D20:D23))*0.018)*(7/12)</f>
        <v>8641891.5053893011</v>
      </c>
      <c r="E40" s="166">
        <f>((SUM(E20:E23))*0.018)</f>
        <v>14566253.193593049</v>
      </c>
      <c r="F40" s="166">
        <f>(SUM(F20:F23))*0.018</f>
        <v>14218468.051689001</v>
      </c>
      <c r="G40" s="166">
        <f>((SUM(E20:E23))*0.018)*(5/12)</f>
        <v>6069272.1639971044</v>
      </c>
      <c r="H40" s="166">
        <f t="shared" ref="H40" si="11">((SUM(G20:G23))*0.018)</f>
        <v>13622264.951282052</v>
      </c>
      <c r="I40" s="166">
        <f>((SUM(H20:H23))*0.018)</f>
        <v>13026061.850875106</v>
      </c>
      <c r="J40" s="166">
        <f>((SUM(I20:I23))*0.018)</f>
        <v>12429858.750468159</v>
      </c>
      <c r="K40" s="30">
        <f>((SUM(J20:J23))*0.018)</f>
        <v>11833655.650061212</v>
      </c>
      <c r="L40" s="30">
        <f>((SUM(K20:K23))*0.018)</f>
        <v>11237452.549654266</v>
      </c>
      <c r="M40" s="30">
        <f>((SUM(L20:L23))*0.018)</f>
        <v>10641249.449247319</v>
      </c>
    </row>
    <row r="41" spans="1:14">
      <c r="A41" s="34">
        <f t="shared" si="0"/>
        <v>36</v>
      </c>
      <c r="B41" s="36" t="s">
        <v>34</v>
      </c>
      <c r="C41" s="30"/>
      <c r="D41" s="22">
        <f t="shared" ref="D41:I41" si="12">SUM(D38:D40)</f>
        <v>39040985.609070808</v>
      </c>
      <c r="E41" s="22">
        <f t="shared" si="12"/>
        <v>66798585.857008956</v>
      </c>
      <c r="F41" s="22">
        <f t="shared" si="12"/>
        <v>66723737.381771579</v>
      </c>
      <c r="G41" s="22">
        <f t="shared" si="12"/>
        <v>27902510.72373151</v>
      </c>
      <c r="H41" s="22">
        <f t="shared" si="12"/>
        <v>66505254.281364635</v>
      </c>
      <c r="I41" s="31">
        <f t="shared" si="12"/>
        <v>65894001.18095769</v>
      </c>
      <c r="J41" s="31">
        <f>SUM(J38:J40)</f>
        <v>65297798.080550738</v>
      </c>
      <c r="K41" s="31">
        <f>SUM(K38:K40)</f>
        <v>65908194.980143793</v>
      </c>
      <c r="L41" s="31">
        <f t="shared" ref="L41" si="13">SUM(L38:L40)</f>
        <v>65729091.879736848</v>
      </c>
      <c r="M41" s="31">
        <f>SUM(M38:M40)</f>
        <v>65560688.779329896</v>
      </c>
    </row>
    <row r="42" spans="1:14">
      <c r="A42" s="34">
        <f t="shared" si="0"/>
        <v>37</v>
      </c>
      <c r="B42" s="36"/>
      <c r="C42" s="30"/>
      <c r="I42" s="36"/>
      <c r="J42" s="36"/>
    </row>
    <row r="43" spans="1:14">
      <c r="A43" s="34">
        <f t="shared" si="0"/>
        <v>38</v>
      </c>
      <c r="B43" s="185" t="s">
        <v>35</v>
      </c>
      <c r="C43" s="30"/>
      <c r="D43" s="21">
        <f>D38*0.98069 + D39*D30 + D40*D30</f>
        <v>38307069.964790031</v>
      </c>
      <c r="E43" s="21">
        <f t="shared" ref="E43:I43" si="14">E38*0.98069 + E39*E30 + E40*E30</f>
        <v>65542754.85853982</v>
      </c>
      <c r="F43" s="21">
        <f t="shared" si="14"/>
        <v>65469103.388767943</v>
      </c>
      <c r="G43" s="21">
        <f t="shared" si="14"/>
        <v>27377900.614335299</v>
      </c>
      <c r="H43" s="21">
        <f t="shared" si="14"/>
        <v>65254413.508016177</v>
      </c>
      <c r="I43" s="30">
        <f t="shared" si="14"/>
        <v>64654538.015964389</v>
      </c>
      <c r="J43" s="30">
        <f>J38*0.98069 + J39*J30 + J40*J30</f>
        <v>64069421.908412613</v>
      </c>
      <c r="K43" s="30">
        <f>K38*0.98069 + K39*K30 + K40*K30</f>
        <v>64667606.354860827</v>
      </c>
      <c r="L43" s="30">
        <f>L38*0.98069 + L39*L30 + L40*L30</f>
        <v>64491536.046309054</v>
      </c>
      <c r="M43" s="30">
        <f>M38*0.98069 + M39*M30 + M40*M30</f>
        <v>64325959.120757282</v>
      </c>
    </row>
    <row r="44" spans="1:14">
      <c r="A44" s="34">
        <f t="shared" si="0"/>
        <v>39</v>
      </c>
      <c r="B44" s="185" t="s">
        <v>36</v>
      </c>
      <c r="C44" s="30"/>
      <c r="D44" s="21">
        <f t="shared" ref="D44:H44" si="15">-D43*$C$13</f>
        <v>-14776952.238917753</v>
      </c>
      <c r="E44" s="21">
        <f t="shared" si="15"/>
        <v>-25283117.686681733</v>
      </c>
      <c r="F44" s="21">
        <f t="shared" si="15"/>
        <v>-25254706.632217232</v>
      </c>
      <c r="G44" s="21">
        <f t="shared" si="15"/>
        <v>-10561025.161979841</v>
      </c>
      <c r="H44" s="21">
        <f t="shared" si="15"/>
        <v>-25171890.010717239</v>
      </c>
      <c r="I44" s="30">
        <f>-I43*$C$13</f>
        <v>-24940488.039658263</v>
      </c>
      <c r="J44" s="30">
        <f>-J43*$C$13</f>
        <v>-24714779.501170166</v>
      </c>
      <c r="K44" s="30">
        <f>-K43*$C$13</f>
        <v>-24945529.151387561</v>
      </c>
      <c r="L44" s="30">
        <f>-L43*$C$13</f>
        <v>-24877610.029863715</v>
      </c>
      <c r="M44" s="30">
        <f>-M43*$C$13</f>
        <v>-24813738.730832119</v>
      </c>
    </row>
    <row r="45" spans="1:14">
      <c r="A45" s="34">
        <f t="shared" si="0"/>
        <v>40</v>
      </c>
      <c r="C45" s="21"/>
      <c r="I45" s="36"/>
      <c r="J45" s="36"/>
    </row>
    <row r="46" spans="1:14">
      <c r="A46" s="34">
        <f t="shared" si="0"/>
        <v>41</v>
      </c>
      <c r="B46" s="26" t="s">
        <v>37</v>
      </c>
      <c r="C46" s="21"/>
      <c r="D46" s="21">
        <v>790050</v>
      </c>
      <c r="E46" s="21">
        <v>1354370</v>
      </c>
      <c r="F46" s="21">
        <v>1354370</v>
      </c>
      <c r="G46" s="21">
        <f>E46-D46</f>
        <v>564320</v>
      </c>
      <c r="H46" s="21">
        <v>1354370</v>
      </c>
      <c r="I46" s="30">
        <v>1354370</v>
      </c>
      <c r="J46" s="30">
        <f>I46</f>
        <v>1354370</v>
      </c>
      <c r="K46" s="30">
        <v>1354370</v>
      </c>
      <c r="L46" s="30">
        <v>1354370</v>
      </c>
      <c r="M46" s="30">
        <v>1354370</v>
      </c>
    </row>
    <row r="47" spans="1:14">
      <c r="A47" s="34">
        <f t="shared" si="0"/>
        <v>42</v>
      </c>
      <c r="B47" s="26" t="s">
        <v>38</v>
      </c>
      <c r="C47" s="21"/>
      <c r="D47" s="21">
        <f t="shared" ref="D47:G47" si="16">D46*D30</f>
        <v>775358.23019999999</v>
      </c>
      <c r="E47" s="21">
        <f t="shared" si="16"/>
        <v>1329184.1354800002</v>
      </c>
      <c r="F47" s="21">
        <f t="shared" si="16"/>
        <v>1329184.1354800002</v>
      </c>
      <c r="G47" s="21">
        <f t="shared" si="16"/>
        <v>553825.90528000006</v>
      </c>
      <c r="H47" s="21">
        <f>H46*H30</f>
        <v>1329184.1354800002</v>
      </c>
      <c r="I47" s="30">
        <f>I46*I30</f>
        <v>1329184.1354800002</v>
      </c>
      <c r="J47" s="30">
        <f>J46*J30</f>
        <v>1329184.1354800002</v>
      </c>
      <c r="K47" s="30">
        <f>K46*K30</f>
        <v>1329184.1354800002</v>
      </c>
      <c r="L47" s="30">
        <f t="shared" ref="L47:M47" si="17">L46*L30</f>
        <v>1329184.1354800002</v>
      </c>
      <c r="M47" s="30">
        <f t="shared" si="17"/>
        <v>1329184.1354800002</v>
      </c>
    </row>
    <row r="48" spans="1:14">
      <c r="A48" s="34">
        <f t="shared" si="0"/>
        <v>43</v>
      </c>
      <c r="B48" s="26"/>
      <c r="C48" s="21"/>
      <c r="D48" s="21"/>
      <c r="E48" s="21"/>
      <c r="F48" s="21"/>
      <c r="I48" s="36"/>
      <c r="J48" s="36"/>
    </row>
    <row r="49" spans="1:13">
      <c r="A49" s="34">
        <f t="shared" si="0"/>
        <v>44</v>
      </c>
      <c r="C49" s="21"/>
      <c r="I49" s="36"/>
      <c r="J49" s="36"/>
    </row>
    <row r="50" spans="1:13" ht="21" thickBot="1">
      <c r="A50" s="34">
        <f t="shared" si="0"/>
        <v>45</v>
      </c>
      <c r="B50" s="14" t="s">
        <v>39</v>
      </c>
      <c r="C50" s="21"/>
      <c r="D50" s="24" t="s">
        <v>48</v>
      </c>
      <c r="E50" s="24" t="s">
        <v>47</v>
      </c>
      <c r="F50" s="25" t="s">
        <v>46</v>
      </c>
      <c r="G50" s="25" t="s">
        <v>45</v>
      </c>
      <c r="H50" s="25" t="s">
        <v>44</v>
      </c>
      <c r="I50" s="35" t="s">
        <v>43</v>
      </c>
      <c r="J50" s="35" t="s">
        <v>65</v>
      </c>
      <c r="K50" s="35" t="s">
        <v>149</v>
      </c>
      <c r="L50" s="35" t="s">
        <v>152</v>
      </c>
      <c r="M50" s="35" t="s">
        <v>153</v>
      </c>
    </row>
    <row r="51" spans="1:13">
      <c r="A51" s="34">
        <f t="shared" si="0"/>
        <v>46</v>
      </c>
      <c r="B51" s="36" t="s">
        <v>32</v>
      </c>
      <c r="C51" s="30"/>
      <c r="D51" s="21">
        <f t="shared" ref="D51:I52" si="18">-D43</f>
        <v>-38307069.964790031</v>
      </c>
      <c r="E51" s="21">
        <f t="shared" si="18"/>
        <v>-65542754.85853982</v>
      </c>
      <c r="F51" s="21">
        <f t="shared" si="18"/>
        <v>-65469103.388767943</v>
      </c>
      <c r="G51" s="21">
        <f t="shared" si="18"/>
        <v>-27377900.614335299</v>
      </c>
      <c r="H51" s="21">
        <f t="shared" si="18"/>
        <v>-65254413.508016177</v>
      </c>
      <c r="I51" s="30">
        <f t="shared" si="18"/>
        <v>-64654538.015964389</v>
      </c>
      <c r="J51" s="30">
        <f>-J43</f>
        <v>-64069421.908412613</v>
      </c>
      <c r="K51" s="30">
        <f t="shared" ref="K51" si="19">-K43</f>
        <v>-64667606.354860827</v>
      </c>
      <c r="L51" s="30">
        <f t="shared" ref="L51:M51" si="20">-L43</f>
        <v>-64491536.046309054</v>
      </c>
      <c r="M51" s="30">
        <f t="shared" si="20"/>
        <v>-64325959.120757282</v>
      </c>
    </row>
    <row r="52" spans="1:13">
      <c r="A52" s="34">
        <f t="shared" si="0"/>
        <v>47</v>
      </c>
      <c r="B52" s="36" t="s">
        <v>36</v>
      </c>
      <c r="C52" s="30"/>
      <c r="D52" s="21">
        <f t="shared" si="18"/>
        <v>14776952.238917753</v>
      </c>
      <c r="E52" s="21">
        <f t="shared" si="18"/>
        <v>25283117.686681733</v>
      </c>
      <c r="F52" s="21">
        <f t="shared" si="18"/>
        <v>25254706.632217232</v>
      </c>
      <c r="G52" s="21">
        <f t="shared" si="18"/>
        <v>10561025.161979841</v>
      </c>
      <c r="H52" s="21">
        <f t="shared" si="18"/>
        <v>25171890.010717239</v>
      </c>
      <c r="I52" s="30">
        <f t="shared" si="18"/>
        <v>24940488.039658263</v>
      </c>
      <c r="J52" s="30">
        <f>-J44</f>
        <v>24714779.501170166</v>
      </c>
      <c r="K52" s="30">
        <f>-K44</f>
        <v>24945529.151387561</v>
      </c>
      <c r="L52" s="30">
        <f t="shared" ref="L52:M52" si="21">-L44</f>
        <v>24877610.029863715</v>
      </c>
      <c r="M52" s="30">
        <f t="shared" si="21"/>
        <v>24813738.730832119</v>
      </c>
    </row>
    <row r="53" spans="1:13">
      <c r="A53" s="34">
        <f t="shared" si="0"/>
        <v>48</v>
      </c>
      <c r="B53" s="36" t="s">
        <v>31</v>
      </c>
      <c r="C53" s="30"/>
      <c r="D53" s="21">
        <f t="shared" ref="D53:I53" si="22">-D34</f>
        <v>5275188.6453721272</v>
      </c>
      <c r="E53" s="21">
        <f t="shared" si="22"/>
        <v>8939643.0306972656</v>
      </c>
      <c r="F53" s="21">
        <f t="shared" si="22"/>
        <v>8675657.5220053513</v>
      </c>
      <c r="G53" s="21">
        <f t="shared" si="22"/>
        <v>3605414.6126664258</v>
      </c>
      <c r="H53" s="21">
        <f t="shared" si="22"/>
        <v>8210973.1154939337</v>
      </c>
      <c r="I53" s="30">
        <f t="shared" si="22"/>
        <v>7764279.6616197992</v>
      </c>
      <c r="J53" s="30">
        <f>-J34</f>
        <v>7334196.2984870439</v>
      </c>
      <c r="K53" s="30">
        <f>-K34</f>
        <v>6919460.5661095837</v>
      </c>
      <c r="L53" s="30">
        <f t="shared" ref="L53:M53" si="23">-L34</f>
        <v>6518671.1283618147</v>
      </c>
      <c r="M53" s="30">
        <f t="shared" si="23"/>
        <v>6130310.3962545982</v>
      </c>
    </row>
    <row r="54" spans="1:13" ht="10.8" thickBot="1">
      <c r="A54" s="34">
        <f t="shared" si="0"/>
        <v>49</v>
      </c>
      <c r="B54" s="36" t="s">
        <v>37</v>
      </c>
      <c r="C54" s="30"/>
      <c r="D54" s="21">
        <f>-D47</f>
        <v>-775358.23019999999</v>
      </c>
      <c r="E54" s="21">
        <f t="shared" ref="E54:I54" si="24">-E47</f>
        <v>-1329184.1354800002</v>
      </c>
      <c r="F54" s="21">
        <f t="shared" si="24"/>
        <v>-1329184.1354800002</v>
      </c>
      <c r="G54" s="21">
        <f t="shared" si="24"/>
        <v>-553825.90528000006</v>
      </c>
      <c r="H54" s="21">
        <f t="shared" si="24"/>
        <v>-1329184.1354800002</v>
      </c>
      <c r="I54" s="30">
        <f t="shared" si="24"/>
        <v>-1329184.1354800002</v>
      </c>
      <c r="J54" s="30">
        <f>-J47</f>
        <v>-1329184.1354800002</v>
      </c>
      <c r="K54" s="30">
        <f>-K47</f>
        <v>-1329184.1354800002</v>
      </c>
      <c r="L54" s="30">
        <f t="shared" ref="L54:M54" si="25">-L47</f>
        <v>-1329184.1354800002</v>
      </c>
      <c r="M54" s="30">
        <f t="shared" si="25"/>
        <v>-1329184.1354800002</v>
      </c>
    </row>
    <row r="55" spans="1:13">
      <c r="A55" s="34">
        <f t="shared" si="0"/>
        <v>50</v>
      </c>
      <c r="B55" s="26" t="s">
        <v>40</v>
      </c>
      <c r="C55" s="21"/>
      <c r="D55" s="22">
        <f t="shared" ref="D55:I55" si="26">SUM(D51:D54)</f>
        <v>-19030287.310700152</v>
      </c>
      <c r="E55" s="22">
        <f t="shared" si="26"/>
        <v>-32649178.276640825</v>
      </c>
      <c r="F55" s="22">
        <f t="shared" si="26"/>
        <v>-32867923.370025367</v>
      </c>
      <c r="G55" s="22">
        <f t="shared" si="26"/>
        <v>-13765286.744969033</v>
      </c>
      <c r="H55" s="22">
        <f t="shared" si="26"/>
        <v>-33200734.517285008</v>
      </c>
      <c r="I55" s="31">
        <f t="shared" si="26"/>
        <v>-33278954.45016633</v>
      </c>
      <c r="J55" s="31">
        <f>SUM(J51:J54)</f>
        <v>-33349630.244235404</v>
      </c>
      <c r="K55" s="31">
        <f>SUM(K51:K54)</f>
        <v>-34131800.772843689</v>
      </c>
      <c r="L55" s="31">
        <f>SUM(L51:L54)</f>
        <v>-34424439.023563527</v>
      </c>
      <c r="M55" s="31">
        <f>SUM(M51:M54)</f>
        <v>-34711094.129150569</v>
      </c>
    </row>
    <row r="56" spans="1:13">
      <c r="C56" s="21"/>
    </row>
    <row r="57" spans="1:13" ht="13.2">
      <c r="B57"/>
      <c r="C57"/>
      <c r="D57"/>
      <c r="E57"/>
      <c r="F57"/>
      <c r="G57"/>
      <c r="H57"/>
      <c r="I57"/>
      <c r="J57"/>
    </row>
    <row r="58" spans="1:13" ht="13.2">
      <c r="B58"/>
      <c r="C58"/>
      <c r="D58"/>
      <c r="E58"/>
      <c r="F58"/>
      <c r="G58"/>
      <c r="H58"/>
      <c r="I58"/>
      <c r="J58"/>
    </row>
    <row r="59" spans="1:13" ht="13.2">
      <c r="B59"/>
      <c r="C59"/>
      <c r="D59"/>
      <c r="E59"/>
      <c r="F59"/>
      <c r="G59"/>
      <c r="H59"/>
      <c r="I59"/>
      <c r="J59"/>
    </row>
    <row r="60" spans="1:13" ht="13.2">
      <c r="B60"/>
      <c r="C60"/>
      <c r="D60"/>
      <c r="E60"/>
      <c r="F60"/>
      <c r="G60"/>
      <c r="H60"/>
      <c r="I60"/>
      <c r="J60"/>
    </row>
    <row r="61" spans="1:13" ht="13.2">
      <c r="B61"/>
      <c r="C61"/>
      <c r="D61"/>
      <c r="E61"/>
      <c r="F61"/>
      <c r="G61"/>
      <c r="H61"/>
      <c r="I61"/>
      <c r="J61"/>
    </row>
    <row r="62" spans="1:13" ht="13.2">
      <c r="B62"/>
      <c r="C62"/>
      <c r="D62"/>
      <c r="E62"/>
      <c r="F62"/>
      <c r="G62"/>
      <c r="H62"/>
      <c r="I62"/>
      <c r="J62"/>
    </row>
    <row r="63" spans="1:13" ht="13.2">
      <c r="B63"/>
      <c r="C63"/>
      <c r="D63"/>
      <c r="E63"/>
      <c r="F63"/>
      <c r="G63"/>
      <c r="H63"/>
      <c r="I63"/>
      <c r="J63"/>
    </row>
    <row r="64" spans="1:13" ht="13.2">
      <c r="B64"/>
      <c r="C64"/>
      <c r="D64"/>
      <c r="E64"/>
      <c r="F64"/>
      <c r="G64"/>
      <c r="H64"/>
      <c r="I64"/>
      <c r="J64"/>
    </row>
    <row r="65" spans="2:10" ht="13.2">
      <c r="B65"/>
      <c r="C65"/>
      <c r="D65"/>
      <c r="E65"/>
      <c r="F65"/>
      <c r="G65"/>
      <c r="H65"/>
      <c r="I65"/>
      <c r="J65"/>
    </row>
    <row r="66" spans="2:10" ht="13.2">
      <c r="B66"/>
      <c r="C66"/>
      <c r="D66"/>
      <c r="E66"/>
      <c r="F66"/>
      <c r="G66"/>
      <c r="H66"/>
      <c r="I66"/>
      <c r="J66"/>
    </row>
    <row r="67" spans="2:10" ht="13.2">
      <c r="B67"/>
      <c r="C67"/>
      <c r="D67"/>
      <c r="E67"/>
      <c r="F67"/>
      <c r="G67"/>
      <c r="H67"/>
      <c r="I67"/>
      <c r="J67"/>
    </row>
    <row r="68" spans="2:10" ht="13.2">
      <c r="B68"/>
      <c r="C68"/>
      <c r="D68"/>
      <c r="E68"/>
      <c r="F68"/>
      <c r="G68"/>
      <c r="H68"/>
      <c r="I68"/>
      <c r="J68"/>
    </row>
    <row r="69" spans="2:10" ht="13.2">
      <c r="B69"/>
      <c r="C69"/>
      <c r="D69"/>
      <c r="E69"/>
      <c r="F69"/>
      <c r="G69"/>
      <c r="H69"/>
      <c r="I69"/>
      <c r="J69"/>
    </row>
    <row r="70" spans="2:10" ht="13.2">
      <c r="B70"/>
      <c r="C70"/>
      <c r="D70"/>
      <c r="E70"/>
      <c r="F70"/>
      <c r="G70"/>
      <c r="H70"/>
      <c r="I70"/>
      <c r="J70"/>
    </row>
    <row r="71" spans="2:10" ht="13.2">
      <c r="B71"/>
      <c r="C71"/>
      <c r="D71"/>
      <c r="E71"/>
      <c r="F71"/>
      <c r="G71"/>
      <c r="H71"/>
      <c r="I71"/>
      <c r="J71"/>
    </row>
    <row r="72" spans="2:10" ht="13.2">
      <c r="B72"/>
      <c r="C72"/>
      <c r="D72"/>
      <c r="E72"/>
      <c r="F72"/>
      <c r="G72"/>
      <c r="H72"/>
      <c r="I72"/>
      <c r="J72"/>
    </row>
    <row r="73" spans="2:10" ht="13.2">
      <c r="B73"/>
      <c r="C73"/>
      <c r="D73"/>
      <c r="E73"/>
      <c r="F73"/>
      <c r="G73"/>
      <c r="H73"/>
      <c r="I73"/>
      <c r="J73"/>
    </row>
    <row r="74" spans="2:10" ht="13.2">
      <c r="B74"/>
      <c r="C74"/>
      <c r="D74"/>
      <c r="E74"/>
      <c r="F74"/>
      <c r="G74"/>
      <c r="H74"/>
      <c r="I74"/>
      <c r="J74"/>
    </row>
    <row r="75" spans="2:10" ht="13.2">
      <c r="B75"/>
      <c r="C75"/>
      <c r="D75"/>
      <c r="E75"/>
      <c r="F75"/>
      <c r="G75"/>
      <c r="H75"/>
      <c r="I75"/>
      <c r="J75"/>
    </row>
    <row r="76" spans="2:10" ht="13.2">
      <c r="B76"/>
      <c r="C76"/>
      <c r="D76"/>
      <c r="E76"/>
      <c r="F76"/>
      <c r="G76"/>
      <c r="H76"/>
      <c r="I76"/>
      <c r="J76"/>
    </row>
    <row r="77" spans="2:10" ht="13.2">
      <c r="B77"/>
      <c r="C77"/>
      <c r="D77"/>
      <c r="E77"/>
      <c r="F77"/>
      <c r="G77"/>
      <c r="H77"/>
      <c r="I77"/>
      <c r="J77"/>
    </row>
    <row r="78" spans="2:10" ht="13.2">
      <c r="B78"/>
      <c r="C78"/>
      <c r="D78"/>
      <c r="E78"/>
      <c r="F78"/>
      <c r="G78"/>
      <c r="H78"/>
      <c r="I78"/>
      <c r="J78"/>
    </row>
    <row r="79" spans="2:10" ht="13.2">
      <c r="B79"/>
      <c r="C79"/>
      <c r="D79"/>
      <c r="E79"/>
      <c r="F79"/>
      <c r="G79"/>
      <c r="H79"/>
      <c r="I79"/>
      <c r="J79"/>
    </row>
    <row r="80" spans="2:10" ht="13.2">
      <c r="B80"/>
      <c r="C80"/>
      <c r="D80"/>
      <c r="E80"/>
      <c r="F80"/>
      <c r="G80"/>
      <c r="H80"/>
      <c r="I80"/>
      <c r="J80"/>
    </row>
    <row r="81" spans="2:10" ht="13.2">
      <c r="B81"/>
      <c r="C81"/>
      <c r="D81"/>
      <c r="E81"/>
      <c r="F81"/>
      <c r="G81"/>
      <c r="H81"/>
      <c r="I81"/>
      <c r="J81"/>
    </row>
    <row r="82" spans="2:10" ht="13.2">
      <c r="B82"/>
      <c r="C82"/>
      <c r="D82"/>
      <c r="E82"/>
      <c r="F82"/>
      <c r="G82"/>
      <c r="H82"/>
      <c r="I82"/>
      <c r="J82"/>
    </row>
    <row r="83" spans="2:10" ht="13.2">
      <c r="B83"/>
      <c r="C83"/>
      <c r="D83"/>
      <c r="E83"/>
      <c r="F83"/>
      <c r="G83"/>
      <c r="H83"/>
      <c r="I83"/>
      <c r="J83"/>
    </row>
    <row r="84" spans="2:10" ht="13.2">
      <c r="B84"/>
      <c r="C84"/>
      <c r="D84"/>
      <c r="E84"/>
      <c r="F84"/>
      <c r="G84"/>
      <c r="H84"/>
      <c r="I84"/>
      <c r="J84"/>
    </row>
    <row r="85" spans="2:10" ht="13.2">
      <c r="B85"/>
      <c r="C85"/>
      <c r="D85"/>
      <c r="E85"/>
      <c r="F85"/>
      <c r="G85"/>
      <c r="H85"/>
      <c r="I85"/>
      <c r="J85"/>
    </row>
    <row r="86" spans="2:10" ht="13.2">
      <c r="B86"/>
      <c r="C86"/>
      <c r="D86"/>
      <c r="E86"/>
      <c r="F86"/>
      <c r="G86"/>
      <c r="H86"/>
      <c r="I86"/>
      <c r="J86"/>
    </row>
    <row r="87" spans="2:10" ht="13.2">
      <c r="B87"/>
      <c r="C87"/>
      <c r="D87"/>
      <c r="E87"/>
      <c r="F87"/>
      <c r="G87"/>
      <c r="H87"/>
      <c r="I87"/>
      <c r="J87"/>
    </row>
    <row r="88" spans="2:10" ht="13.2">
      <c r="B88"/>
      <c r="C88"/>
      <c r="D88"/>
      <c r="E88"/>
      <c r="F88"/>
      <c r="G88"/>
      <c r="H88"/>
      <c r="I88"/>
      <c r="J88"/>
    </row>
    <row r="89" spans="2:10" ht="13.2">
      <c r="B89"/>
      <c r="C89"/>
      <c r="D89"/>
      <c r="E89"/>
      <c r="F89"/>
      <c r="G89"/>
      <c r="H89"/>
      <c r="I89"/>
      <c r="J89"/>
    </row>
    <row r="90" spans="2:10" ht="13.2">
      <c r="B90"/>
      <c r="C90"/>
      <c r="D90"/>
      <c r="E90"/>
      <c r="F90"/>
      <c r="G90"/>
      <c r="H90"/>
      <c r="I90"/>
      <c r="J90"/>
    </row>
    <row r="91" spans="2:10" ht="13.2">
      <c r="B91"/>
      <c r="C91"/>
      <c r="D91"/>
      <c r="E91"/>
      <c r="F91"/>
      <c r="G91"/>
      <c r="H91"/>
      <c r="I91"/>
      <c r="J91"/>
    </row>
    <row r="92" spans="2:10" ht="13.2">
      <c r="B92"/>
      <c r="C92"/>
      <c r="D92"/>
      <c r="E92"/>
      <c r="F92"/>
      <c r="G92"/>
      <c r="H92"/>
      <c r="I92"/>
      <c r="J92"/>
    </row>
    <row r="93" spans="2:10" ht="13.2">
      <c r="B93"/>
      <c r="C93"/>
      <c r="D93"/>
      <c r="E93"/>
      <c r="F93"/>
      <c r="G93"/>
      <c r="H93"/>
      <c r="I93"/>
      <c r="J93"/>
    </row>
    <row r="94" spans="2:10" ht="13.2">
      <c r="B94"/>
      <c r="C94"/>
      <c r="D94"/>
      <c r="E94"/>
      <c r="F94"/>
      <c r="G94"/>
      <c r="H94"/>
      <c r="I94"/>
      <c r="J94"/>
    </row>
    <row r="95" spans="2:10" ht="13.2">
      <c r="B95"/>
      <c r="C95"/>
      <c r="D95"/>
      <c r="E95"/>
      <c r="F95"/>
      <c r="G95"/>
      <c r="H95"/>
      <c r="I95"/>
      <c r="J95"/>
    </row>
    <row r="96" spans="2:10" ht="13.2">
      <c r="B96"/>
      <c r="C96"/>
      <c r="D96"/>
      <c r="E96"/>
      <c r="F96"/>
      <c r="G96"/>
      <c r="H96"/>
      <c r="I96"/>
      <c r="J96"/>
    </row>
    <row r="97" spans="2:10" ht="13.2">
      <c r="B97"/>
      <c r="C97"/>
      <c r="D97"/>
      <c r="E97"/>
      <c r="F97"/>
      <c r="G97"/>
      <c r="H97"/>
      <c r="I97"/>
      <c r="J97"/>
    </row>
    <row r="98" spans="2:10" ht="13.2">
      <c r="B98"/>
      <c r="C98"/>
      <c r="D98"/>
      <c r="E98"/>
      <c r="F98"/>
      <c r="G98"/>
      <c r="H98"/>
      <c r="I98"/>
      <c r="J98"/>
    </row>
    <row r="99" spans="2:10" ht="13.2">
      <c r="B99"/>
      <c r="C99"/>
      <c r="D99"/>
      <c r="E99"/>
      <c r="F99"/>
      <c r="G99"/>
      <c r="H99"/>
      <c r="I99"/>
      <c r="J99"/>
    </row>
    <row r="100" spans="2:10" ht="13.2">
      <c r="B100"/>
      <c r="C100"/>
      <c r="D100"/>
      <c r="E100"/>
      <c r="F100"/>
      <c r="G100"/>
      <c r="H100"/>
      <c r="I100"/>
      <c r="J100"/>
    </row>
    <row r="101" spans="2:10" ht="13.2">
      <c r="B101"/>
      <c r="C101"/>
      <c r="D101"/>
      <c r="E101"/>
      <c r="F101"/>
      <c r="G101"/>
      <c r="H101"/>
      <c r="I101"/>
      <c r="J101"/>
    </row>
    <row r="102" spans="2:10" ht="13.2">
      <c r="B102"/>
      <c r="C102"/>
      <c r="D102"/>
      <c r="E102"/>
      <c r="F102"/>
      <c r="G102"/>
      <c r="H102"/>
      <c r="I102"/>
      <c r="J102"/>
    </row>
    <row r="103" spans="2:10" ht="13.2">
      <c r="B103"/>
      <c r="C103"/>
      <c r="D103"/>
      <c r="E103"/>
      <c r="F103"/>
      <c r="G103"/>
      <c r="H103"/>
      <c r="I103"/>
      <c r="J103"/>
    </row>
    <row r="104" spans="2:10" ht="13.2">
      <c r="B104"/>
      <c r="C104"/>
      <c r="D104"/>
      <c r="E104"/>
      <c r="F104"/>
      <c r="G104"/>
      <c r="H104"/>
      <c r="I104"/>
      <c r="J104"/>
    </row>
    <row r="105" spans="2:10" ht="13.2">
      <c r="B105"/>
      <c r="C105"/>
      <c r="D105"/>
      <c r="E105"/>
      <c r="F105"/>
      <c r="G105"/>
      <c r="H105"/>
      <c r="I105"/>
      <c r="J105"/>
    </row>
    <row r="106" spans="2:10" ht="13.2">
      <c r="B106"/>
      <c r="C106"/>
      <c r="D106"/>
      <c r="E106"/>
      <c r="F106"/>
      <c r="G106"/>
      <c r="H106"/>
      <c r="I106"/>
      <c r="J106"/>
    </row>
    <row r="107" spans="2:10" ht="13.2">
      <c r="B107"/>
      <c r="C107"/>
      <c r="D107"/>
      <c r="E107"/>
      <c r="F107"/>
      <c r="G107"/>
      <c r="H107"/>
      <c r="I107"/>
      <c r="J107"/>
    </row>
    <row r="108" spans="2:10" ht="13.2">
      <c r="B108"/>
      <c r="C108"/>
      <c r="D108"/>
      <c r="E108"/>
      <c r="F108"/>
      <c r="G108"/>
      <c r="H108"/>
      <c r="I108"/>
      <c r="J108"/>
    </row>
    <row r="109" spans="2:10" ht="13.2">
      <c r="B109"/>
      <c r="C109"/>
      <c r="D109"/>
      <c r="E109"/>
      <c r="F109"/>
      <c r="G109"/>
      <c r="H109"/>
      <c r="I109"/>
      <c r="J109"/>
    </row>
    <row r="110" spans="2:10" ht="13.2">
      <c r="B110"/>
      <c r="C110"/>
      <c r="D110"/>
      <c r="E110"/>
      <c r="F110"/>
      <c r="G110"/>
      <c r="H110"/>
      <c r="I110"/>
      <c r="J110"/>
    </row>
    <row r="111" spans="2:10" ht="13.2">
      <c r="B111"/>
      <c r="C111"/>
      <c r="D111"/>
      <c r="E111"/>
      <c r="F111"/>
      <c r="G111"/>
      <c r="H111"/>
      <c r="I111"/>
      <c r="J111"/>
    </row>
    <row r="112" spans="2:10" ht="13.2">
      <c r="B112"/>
      <c r="C112"/>
      <c r="D112"/>
      <c r="E112"/>
      <c r="F112"/>
      <c r="G112"/>
      <c r="H112"/>
      <c r="I112"/>
      <c r="J112"/>
    </row>
    <row r="113" spans="2:10" ht="13.2">
      <c r="B113"/>
      <c r="C113"/>
      <c r="D113"/>
      <c r="E113"/>
      <c r="F113"/>
      <c r="G113"/>
      <c r="H113"/>
      <c r="I113"/>
      <c r="J113"/>
    </row>
    <row r="114" spans="2:10" ht="13.2">
      <c r="B114"/>
      <c r="C114"/>
      <c r="D114"/>
      <c r="E114"/>
      <c r="F114"/>
      <c r="G114"/>
      <c r="H114"/>
      <c r="I114"/>
      <c r="J114"/>
    </row>
    <row r="115" spans="2:10" ht="13.2">
      <c r="B115"/>
      <c r="C115"/>
      <c r="D115"/>
      <c r="E115"/>
      <c r="F115"/>
      <c r="G115"/>
      <c r="H115"/>
      <c r="I115"/>
      <c r="J115"/>
    </row>
    <row r="116" spans="2:10" ht="13.2">
      <c r="B116"/>
      <c r="C116"/>
      <c r="D116"/>
      <c r="E116"/>
      <c r="F116"/>
      <c r="G116"/>
      <c r="H116"/>
      <c r="I116"/>
      <c r="J116"/>
    </row>
    <row r="117" spans="2:10" ht="13.2">
      <c r="B117"/>
      <c r="C117"/>
      <c r="D117"/>
      <c r="E117"/>
      <c r="F117"/>
      <c r="G117"/>
      <c r="H117"/>
      <c r="I117"/>
      <c r="J117"/>
    </row>
    <row r="118" spans="2:10" ht="13.2">
      <c r="B118"/>
      <c r="C118"/>
      <c r="D118"/>
      <c r="E118"/>
      <c r="F118"/>
      <c r="G118"/>
      <c r="H118"/>
      <c r="I118"/>
      <c r="J118"/>
    </row>
    <row r="119" spans="2:10" ht="13.2">
      <c r="B119"/>
      <c r="C119"/>
      <c r="D119"/>
      <c r="E119"/>
      <c r="F119"/>
      <c r="G119"/>
      <c r="H119"/>
      <c r="I119"/>
      <c r="J119"/>
    </row>
    <row r="120" spans="2:10" ht="13.2">
      <c r="B120"/>
      <c r="C120"/>
      <c r="D120"/>
      <c r="E120"/>
      <c r="F120"/>
      <c r="G120"/>
      <c r="H120"/>
      <c r="I120"/>
      <c r="J120"/>
    </row>
    <row r="121" spans="2:10" ht="13.2">
      <c r="B121"/>
      <c r="C121"/>
      <c r="D121"/>
      <c r="E121"/>
      <c r="F121"/>
      <c r="G121"/>
      <c r="H121"/>
      <c r="I121"/>
      <c r="J121"/>
    </row>
  </sheetData>
  <pageMargins left="0" right="0" top="1" bottom="1" header="0.5" footer="0.5"/>
  <pageSetup scale="59" orientation="portrait" r:id="rId1"/>
  <headerFooter alignWithMargins="0">
    <oddHeader>&amp;CWCEC3 Revenue Requirement Backup Data&amp;RAppendix V
Page 2 of 2</oddHeader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8"/>
  <sheetViews>
    <sheetView zoomScaleNormal="100" workbookViewId="0">
      <pane xSplit="4" ySplit="8" topLeftCell="H9" activePane="bottomRight" state="frozen"/>
      <selection pane="topRight" activeCell="E1" sqref="E1"/>
      <selection pane="bottomLeft" activeCell="A6" sqref="A6"/>
      <selection pane="bottomRight" activeCell="A2" sqref="A1:A2"/>
    </sheetView>
  </sheetViews>
  <sheetFormatPr defaultColWidth="9.109375" defaultRowHeight="14.4"/>
  <cols>
    <col min="1" max="1" width="35.6640625" style="41" customWidth="1"/>
    <col min="2" max="2" width="11.33203125" style="41" customWidth="1"/>
    <col min="3" max="3" width="11.88671875" style="41" bestFit="1" customWidth="1"/>
    <col min="4" max="4" width="2.5546875" style="41" customWidth="1"/>
    <col min="5" max="5" width="15.6640625" style="41" customWidth="1"/>
    <col min="6" max="6" width="11.6640625" style="41" bestFit="1" customWidth="1"/>
    <col min="7" max="27" width="13.44140625" style="41" customWidth="1"/>
    <col min="28" max="16384" width="9.109375" style="41"/>
  </cols>
  <sheetData>
    <row r="1" spans="1:47">
      <c r="A1" s="3" t="s">
        <v>168</v>
      </c>
    </row>
    <row r="2" spans="1:47">
      <c r="A2" s="3" t="s">
        <v>164</v>
      </c>
    </row>
    <row r="4" spans="1:47">
      <c r="A4" s="40" t="s">
        <v>66</v>
      </c>
    </row>
    <row r="5" spans="1:47">
      <c r="A5" s="40" t="s">
        <v>67</v>
      </c>
    </row>
    <row r="6" spans="1:47">
      <c r="A6" s="40" t="s">
        <v>68</v>
      </c>
    </row>
    <row r="7" spans="1:47">
      <c r="C7" s="42" t="s">
        <v>69</v>
      </c>
      <c r="E7" s="215" t="s">
        <v>70</v>
      </c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</row>
    <row r="8" spans="1:47">
      <c r="C8" s="43">
        <v>40695</v>
      </c>
      <c r="D8" s="43"/>
      <c r="E8" s="44">
        <v>40878</v>
      </c>
      <c r="F8" s="44">
        <v>41274</v>
      </c>
      <c r="G8" s="44">
        <v>41639</v>
      </c>
      <c r="H8" s="44">
        <v>42004</v>
      </c>
      <c r="I8" s="44">
        <v>42369</v>
      </c>
      <c r="J8" s="44">
        <v>42735</v>
      </c>
      <c r="K8" s="44">
        <v>43100</v>
      </c>
      <c r="L8" s="44">
        <v>43465</v>
      </c>
      <c r="M8" s="44">
        <v>43830</v>
      </c>
      <c r="N8" s="44">
        <v>44196</v>
      </c>
      <c r="O8" s="44">
        <v>44561</v>
      </c>
      <c r="P8" s="44">
        <v>44926</v>
      </c>
      <c r="Q8" s="44">
        <v>45291</v>
      </c>
      <c r="R8" s="44">
        <v>45657</v>
      </c>
      <c r="S8" s="44">
        <v>46022</v>
      </c>
      <c r="T8" s="44">
        <v>46387</v>
      </c>
    </row>
    <row r="10" spans="1:47">
      <c r="A10" s="40" t="s">
        <v>71</v>
      </c>
      <c r="B10" s="45" t="s">
        <v>72</v>
      </c>
      <c r="C10" s="46">
        <v>755063913</v>
      </c>
      <c r="D10" s="46"/>
      <c r="E10" s="47">
        <v>17319276.169999998</v>
      </c>
      <c r="F10" s="48">
        <v>29690187.719999999</v>
      </c>
      <c r="G10" s="48">
        <v>29690187.719999999</v>
      </c>
      <c r="H10" s="48">
        <v>29690187.719999999</v>
      </c>
      <c r="I10" s="48">
        <v>29690187.719999999</v>
      </c>
      <c r="J10" s="48">
        <v>29690187.719999999</v>
      </c>
      <c r="K10" s="48">
        <v>29690187.719999999</v>
      </c>
      <c r="L10" s="48">
        <v>29690187.719999999</v>
      </c>
      <c r="M10" s="48">
        <v>29690187.719999999</v>
      </c>
      <c r="N10" s="48">
        <v>29690187.719999999</v>
      </c>
      <c r="O10" s="48">
        <v>29690187.719999999</v>
      </c>
      <c r="P10" s="48">
        <v>29690187.719999999</v>
      </c>
      <c r="Q10" s="48">
        <v>29690187.719999999</v>
      </c>
      <c r="R10" s="48">
        <v>29690187.719999999</v>
      </c>
      <c r="S10" s="48">
        <v>29690187.719999999</v>
      </c>
      <c r="T10" s="48">
        <v>29690187.719999999</v>
      </c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</row>
    <row r="11" spans="1:47">
      <c r="A11" s="40" t="s">
        <v>73</v>
      </c>
      <c r="B11" s="45" t="s">
        <v>74</v>
      </c>
      <c r="C11" s="49">
        <v>63398660</v>
      </c>
      <c r="D11" s="47"/>
      <c r="E11" s="48">
        <v>1454011.5916666668</v>
      </c>
      <c r="F11" s="48">
        <v>2492591.3000000003</v>
      </c>
      <c r="G11" s="48">
        <v>2492591.3000000003</v>
      </c>
      <c r="H11" s="48">
        <v>2492591.3000000003</v>
      </c>
      <c r="I11" s="48">
        <v>2492591.3000000003</v>
      </c>
      <c r="J11" s="48">
        <v>2492591.3000000003</v>
      </c>
      <c r="K11" s="48">
        <v>2492591.3000000003</v>
      </c>
      <c r="L11" s="48">
        <v>2492591.3000000003</v>
      </c>
      <c r="M11" s="48">
        <v>2492591.3000000003</v>
      </c>
      <c r="N11" s="48">
        <v>2492591.3000000003</v>
      </c>
      <c r="O11" s="48">
        <v>2492591.3000000003</v>
      </c>
      <c r="P11" s="48">
        <v>2492591.3000000003</v>
      </c>
      <c r="Q11" s="48">
        <v>2492591.3000000003</v>
      </c>
      <c r="R11" s="48">
        <v>2492591.3000000003</v>
      </c>
      <c r="S11" s="48">
        <v>2492591.3000000003</v>
      </c>
      <c r="T11" s="48">
        <v>2492591.3000000003</v>
      </c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</row>
    <row r="12" spans="1:47">
      <c r="A12" s="40" t="s">
        <v>75</v>
      </c>
      <c r="B12" s="45" t="s">
        <v>76</v>
      </c>
      <c r="C12" s="50">
        <v>23896110</v>
      </c>
      <c r="D12" s="47"/>
      <c r="E12" s="51">
        <v>548109.01250000007</v>
      </c>
      <c r="F12" s="51">
        <v>939615.45000000007</v>
      </c>
      <c r="G12" s="51">
        <v>939615.45000000007</v>
      </c>
      <c r="H12" s="51">
        <v>939615.45000000007</v>
      </c>
      <c r="I12" s="51">
        <v>939615.45000000007</v>
      </c>
      <c r="J12" s="51">
        <v>939615.45000000007</v>
      </c>
      <c r="K12" s="51">
        <v>939615.45000000007</v>
      </c>
      <c r="L12" s="51">
        <v>939615.45000000007</v>
      </c>
      <c r="M12" s="51">
        <v>939615.45000000007</v>
      </c>
      <c r="N12" s="51">
        <v>939615.45000000007</v>
      </c>
      <c r="O12" s="51">
        <v>939615.45000000007</v>
      </c>
      <c r="P12" s="51">
        <v>939615.45000000007</v>
      </c>
      <c r="Q12" s="51">
        <v>939615.45000000007</v>
      </c>
      <c r="R12" s="51">
        <v>939615.45000000007</v>
      </c>
      <c r="S12" s="51">
        <v>939615.45000000007</v>
      </c>
      <c r="T12" s="51">
        <v>939615.45000000007</v>
      </c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</row>
    <row r="13" spans="1:47">
      <c r="A13" s="40" t="s">
        <v>77</v>
      </c>
      <c r="B13" s="45" t="s">
        <v>78</v>
      </c>
      <c r="C13" s="47">
        <f>+SUM(C10:C12)</f>
        <v>842358683</v>
      </c>
      <c r="D13" s="47"/>
      <c r="E13" s="47">
        <f>+SUM(E10:E12)</f>
        <v>19321396.774166662</v>
      </c>
      <c r="F13" s="47">
        <f t="shared" ref="F13:T13" si="0">+SUM(F10:F12)</f>
        <v>33122394.469999999</v>
      </c>
      <c r="G13" s="47">
        <f t="shared" si="0"/>
        <v>33122394.469999999</v>
      </c>
      <c r="H13" s="47">
        <f t="shared" si="0"/>
        <v>33122394.469999999</v>
      </c>
      <c r="I13" s="47">
        <f t="shared" si="0"/>
        <v>33122394.469999999</v>
      </c>
      <c r="J13" s="47">
        <f t="shared" si="0"/>
        <v>33122394.469999999</v>
      </c>
      <c r="K13" s="47">
        <f t="shared" si="0"/>
        <v>33122394.469999999</v>
      </c>
      <c r="L13" s="47">
        <f t="shared" si="0"/>
        <v>33122394.469999999</v>
      </c>
      <c r="M13" s="47">
        <f t="shared" si="0"/>
        <v>33122394.469999999</v>
      </c>
      <c r="N13" s="47">
        <f t="shared" si="0"/>
        <v>33122394.469999999</v>
      </c>
      <c r="O13" s="47">
        <f t="shared" si="0"/>
        <v>33122394.469999999</v>
      </c>
      <c r="P13" s="47">
        <f t="shared" si="0"/>
        <v>33122394.469999999</v>
      </c>
      <c r="Q13" s="47">
        <f t="shared" si="0"/>
        <v>33122394.469999999</v>
      </c>
      <c r="R13" s="47">
        <f t="shared" si="0"/>
        <v>33122394.469999999</v>
      </c>
      <c r="S13" s="47">
        <f t="shared" si="0"/>
        <v>33122394.469999999</v>
      </c>
      <c r="T13" s="47">
        <f t="shared" si="0"/>
        <v>33122394.469999999</v>
      </c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</row>
    <row r="14" spans="1:47">
      <c r="A14" s="40"/>
      <c r="B14" s="45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</row>
    <row r="15" spans="1:47">
      <c r="A15" s="40" t="s">
        <v>77</v>
      </c>
      <c r="B15" s="45" t="s">
        <v>79</v>
      </c>
      <c r="C15" s="47">
        <f>+C13</f>
        <v>842358683</v>
      </c>
      <c r="D15" s="47"/>
      <c r="E15" s="52">
        <v>32065077.987500001</v>
      </c>
      <c r="F15" s="52">
        <v>61679622.95967</v>
      </c>
      <c r="G15" s="52">
        <v>56958467.722609997</v>
      </c>
      <c r="H15" s="52">
        <v>52613218.642609999</v>
      </c>
      <c r="I15" s="52">
        <v>48587995.972090006</v>
      </c>
      <c r="J15" s="52">
        <v>44878986.692049995</v>
      </c>
      <c r="K15" s="52">
        <v>41560369.947839998</v>
      </c>
      <c r="L15" s="52">
        <v>38616893.663460001</v>
      </c>
      <c r="M15" s="52">
        <v>38138169.586660005</v>
      </c>
      <c r="N15" s="52">
        <v>38126314.282729998</v>
      </c>
      <c r="O15" s="52">
        <v>38138169.586660005</v>
      </c>
      <c r="P15" s="52">
        <v>38126314.282729998</v>
      </c>
      <c r="Q15" s="52">
        <v>38138169.586660005</v>
      </c>
      <c r="R15" s="52">
        <v>38126314.282729998</v>
      </c>
      <c r="S15" s="52">
        <v>38138169.586660005</v>
      </c>
      <c r="T15" s="52">
        <v>37001473.677729994</v>
      </c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</row>
    <row r="16" spans="1:47">
      <c r="A16" s="40" t="s">
        <v>80</v>
      </c>
      <c r="B16" s="45" t="s">
        <v>74</v>
      </c>
      <c r="C16" s="47">
        <f>-C11</f>
        <v>-63398660</v>
      </c>
      <c r="D16" s="47"/>
      <c r="E16" s="52">
        <v>-2413579</v>
      </c>
      <c r="F16" s="52">
        <v>-4642677.9208000004</v>
      </c>
      <c r="G16" s="52">
        <v>-4287264.5964000002</v>
      </c>
      <c r="H16" s="52">
        <v>-3960155.1063999999</v>
      </c>
      <c r="I16" s="52">
        <v>-3657140.8835999998</v>
      </c>
      <c r="J16" s="52">
        <v>-3377932.8940000003</v>
      </c>
      <c r="K16" s="52">
        <v>-3128176.7415999998</v>
      </c>
      <c r="L16" s="52">
        <v>-2906716.2904000003</v>
      </c>
      <c r="M16" s="52">
        <v>-2870700.3324000002</v>
      </c>
      <c r="N16" s="52">
        <v>-2869806.2152</v>
      </c>
      <c r="O16" s="52">
        <v>-2870700.3324000002</v>
      </c>
      <c r="P16" s="52">
        <v>-2869806.2152</v>
      </c>
      <c r="Q16" s="52">
        <v>-2870700.3324000002</v>
      </c>
      <c r="R16" s="52">
        <v>-2869806.2152</v>
      </c>
      <c r="S16" s="52">
        <v>-2870700.3324000002</v>
      </c>
      <c r="T16" s="52">
        <v>-2784541.1851999997</v>
      </c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</row>
    <row r="17" spans="1:47">
      <c r="A17" s="40" t="s">
        <v>81</v>
      </c>
      <c r="B17" s="45" t="s">
        <v>76</v>
      </c>
      <c r="C17" s="47">
        <f>-C12</f>
        <v>-23896110</v>
      </c>
      <c r="D17" s="47"/>
      <c r="E17" s="52">
        <v>-909628.25</v>
      </c>
      <c r="F17" s="52">
        <v>-1749739.0042000001</v>
      </c>
      <c r="G17" s="52">
        <v>-1615807.8136</v>
      </c>
      <c r="H17" s="52">
        <v>-1492540.5086000001</v>
      </c>
      <c r="I17" s="52">
        <v>-1378351.8524</v>
      </c>
      <c r="J17" s="52">
        <v>-1273133.652</v>
      </c>
      <c r="K17" s="52">
        <v>-1178990.9884000001</v>
      </c>
      <c r="L17" s="52">
        <v>-1095491.0896000001</v>
      </c>
      <c r="M17" s="52">
        <v>-1081910.7746000001</v>
      </c>
      <c r="N17" s="52">
        <v>-1081574.4397999998</v>
      </c>
      <c r="O17" s="52">
        <v>-1081910.7746000001</v>
      </c>
      <c r="P17" s="52">
        <v>-1081574.4397999998</v>
      </c>
      <c r="Q17" s="52">
        <v>-1081910.7746000001</v>
      </c>
      <c r="R17" s="52">
        <v>-1081574.4397999998</v>
      </c>
      <c r="S17" s="52">
        <v>-1081910.7746000001</v>
      </c>
      <c r="T17" s="52">
        <v>-1049657.5048</v>
      </c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</row>
    <row r="18" spans="1:47">
      <c r="A18" s="40" t="s">
        <v>82</v>
      </c>
      <c r="B18" s="45" t="s">
        <v>83</v>
      </c>
      <c r="C18" s="51">
        <v>50501820.000000007</v>
      </c>
      <c r="D18" s="47"/>
      <c r="E18" s="53">
        <v>1921080.0000000002</v>
      </c>
      <c r="F18" s="53">
        <v>3695473.6272000005</v>
      </c>
      <c r="G18" s="53">
        <v>3412855.5276000006</v>
      </c>
      <c r="H18" s="53">
        <v>3152713.1376000005</v>
      </c>
      <c r="I18" s="53">
        <v>2911711.0164000005</v>
      </c>
      <c r="J18" s="53">
        <v>2689631.0700000003</v>
      </c>
      <c r="K18" s="53">
        <v>2490600.0744000003</v>
      </c>
      <c r="L18" s="53">
        <v>2313745.6536000003</v>
      </c>
      <c r="M18" s="53">
        <v>2284971.2196000004</v>
      </c>
      <c r="N18" s="53">
        <v>2284269.9168000002</v>
      </c>
      <c r="O18" s="53">
        <v>2284971.2196000004</v>
      </c>
      <c r="P18" s="53">
        <v>2284269.9168000002</v>
      </c>
      <c r="Q18" s="53">
        <v>2284971.2196000004</v>
      </c>
      <c r="R18" s="53">
        <v>2284269.9168000002</v>
      </c>
      <c r="S18" s="53">
        <v>2284971.2196000004</v>
      </c>
      <c r="T18" s="53">
        <v>2219932.1868000003</v>
      </c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</row>
    <row r="19" spans="1:47">
      <c r="A19" s="40" t="s">
        <v>84</v>
      </c>
      <c r="B19" s="45" t="s">
        <v>85</v>
      </c>
      <c r="C19" s="47">
        <f>+SUM(C15:C18)</f>
        <v>805565733</v>
      </c>
      <c r="D19" s="47"/>
      <c r="E19" s="47">
        <f>+SUM(E15:E18)</f>
        <v>30662950.737500001</v>
      </c>
      <c r="F19" s="47">
        <f t="shared" ref="F19:T19" si="1">+SUM(F15:F18)</f>
        <v>58982679.661870003</v>
      </c>
      <c r="G19" s="47">
        <f t="shared" si="1"/>
        <v>54468250.840209998</v>
      </c>
      <c r="H19" s="47">
        <f t="shared" si="1"/>
        <v>50313236.165210001</v>
      </c>
      <c r="I19" s="47">
        <f t="shared" si="1"/>
        <v>46464214.252490014</v>
      </c>
      <c r="J19" s="47">
        <f t="shared" si="1"/>
        <v>42917551.216049992</v>
      </c>
      <c r="K19" s="47">
        <f t="shared" si="1"/>
        <v>39743802.292240001</v>
      </c>
      <c r="L19" s="47">
        <f t="shared" si="1"/>
        <v>36928431.937060006</v>
      </c>
      <c r="M19" s="47">
        <f t="shared" si="1"/>
        <v>36470529.699260004</v>
      </c>
      <c r="N19" s="47">
        <f t="shared" si="1"/>
        <v>36459203.544529997</v>
      </c>
      <c r="O19" s="47">
        <f t="shared" si="1"/>
        <v>36470529.699260004</v>
      </c>
      <c r="P19" s="47">
        <f t="shared" si="1"/>
        <v>36459203.544529997</v>
      </c>
      <c r="Q19" s="47">
        <f t="shared" si="1"/>
        <v>36470529.699260004</v>
      </c>
      <c r="R19" s="47">
        <f t="shared" si="1"/>
        <v>36459203.544529997</v>
      </c>
      <c r="S19" s="47">
        <f t="shared" si="1"/>
        <v>36470529.699260004</v>
      </c>
      <c r="T19" s="47">
        <f t="shared" si="1"/>
        <v>35387207.174529999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</row>
    <row r="20" spans="1:47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</row>
    <row r="21" spans="1:47" hidden="1">
      <c r="A21" s="40" t="s">
        <v>86</v>
      </c>
      <c r="C21" s="54"/>
      <c r="D21" s="54"/>
      <c r="E21" s="55">
        <v>0.04</v>
      </c>
      <c r="F21" s="55">
        <v>0.04</v>
      </c>
      <c r="G21" s="55">
        <v>0.04</v>
      </c>
      <c r="H21" s="55">
        <v>0.04</v>
      </c>
      <c r="I21" s="55">
        <v>0.04</v>
      </c>
      <c r="J21" s="55">
        <v>0.04</v>
      </c>
      <c r="K21" s="55">
        <v>0.04</v>
      </c>
      <c r="L21" s="55">
        <v>0.04</v>
      </c>
      <c r="M21" s="55">
        <v>0.04</v>
      </c>
      <c r="N21" s="55">
        <v>0.04</v>
      </c>
      <c r="O21" s="55">
        <v>0.04</v>
      </c>
      <c r="P21" s="55">
        <v>0.04</v>
      </c>
      <c r="Q21" s="55">
        <v>0.04</v>
      </c>
      <c r="R21" s="55">
        <v>0.04</v>
      </c>
      <c r="S21" s="55">
        <v>0.04</v>
      </c>
      <c r="T21" s="55">
        <v>0.04</v>
      </c>
    </row>
    <row r="22" spans="1:47" hidden="1">
      <c r="A22" s="40" t="s">
        <v>87</v>
      </c>
      <c r="C22" s="47"/>
      <c r="D22" s="47"/>
      <c r="E22" s="56">
        <v>3.7499999999999999E-2</v>
      </c>
      <c r="F22" s="55">
        <v>7.2190000000000004E-2</v>
      </c>
      <c r="G22" s="55">
        <v>6.6769999999999996E-2</v>
      </c>
      <c r="H22" s="55">
        <v>6.1769999999999999E-2</v>
      </c>
      <c r="I22" s="55">
        <v>5.713E-2</v>
      </c>
      <c r="J22" s="55">
        <v>5.2850000000000001E-2</v>
      </c>
      <c r="K22" s="55">
        <v>4.888E-2</v>
      </c>
      <c r="L22" s="55">
        <v>4.5220000000000003E-2</v>
      </c>
      <c r="M22" s="55">
        <v>4.462E-2</v>
      </c>
      <c r="N22" s="55">
        <v>4.4609999999999997E-2</v>
      </c>
      <c r="O22" s="55">
        <v>4.462E-2</v>
      </c>
      <c r="P22" s="55">
        <v>4.4609999999999997E-2</v>
      </c>
      <c r="Q22" s="55">
        <v>4.462E-2</v>
      </c>
      <c r="R22" s="55">
        <v>4.4609999999999997E-2</v>
      </c>
      <c r="S22" s="55">
        <v>4.462E-2</v>
      </c>
      <c r="T22" s="55">
        <v>4.4609999999999997E-2</v>
      </c>
      <c r="U22" s="57"/>
      <c r="V22" s="57"/>
      <c r="W22" s="57"/>
      <c r="X22" s="57"/>
      <c r="Y22" s="5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</row>
    <row r="23" spans="1:47">
      <c r="A23" s="40" t="s">
        <v>88</v>
      </c>
      <c r="C23" s="58">
        <v>0.38574999999999998</v>
      </c>
      <c r="D23" s="47"/>
      <c r="E23" s="58">
        <v>0.38574999999999998</v>
      </c>
      <c r="F23" s="59">
        <f>+E23</f>
        <v>0.38574999999999998</v>
      </c>
      <c r="G23" s="59">
        <f t="shared" ref="G23:T23" si="2">+F23</f>
        <v>0.38574999999999998</v>
      </c>
      <c r="H23" s="59">
        <f t="shared" si="2"/>
        <v>0.38574999999999998</v>
      </c>
      <c r="I23" s="59">
        <f t="shared" si="2"/>
        <v>0.38574999999999998</v>
      </c>
      <c r="J23" s="59">
        <f t="shared" si="2"/>
        <v>0.38574999999999998</v>
      </c>
      <c r="K23" s="59">
        <f t="shared" si="2"/>
        <v>0.38574999999999998</v>
      </c>
      <c r="L23" s="59">
        <f t="shared" si="2"/>
        <v>0.38574999999999998</v>
      </c>
      <c r="M23" s="59">
        <f t="shared" si="2"/>
        <v>0.38574999999999998</v>
      </c>
      <c r="N23" s="59">
        <f t="shared" si="2"/>
        <v>0.38574999999999998</v>
      </c>
      <c r="O23" s="59">
        <f t="shared" si="2"/>
        <v>0.38574999999999998</v>
      </c>
      <c r="P23" s="59">
        <f t="shared" si="2"/>
        <v>0.38574999999999998</v>
      </c>
      <c r="Q23" s="59">
        <f t="shared" si="2"/>
        <v>0.38574999999999998</v>
      </c>
      <c r="R23" s="59">
        <f t="shared" si="2"/>
        <v>0.38574999999999998</v>
      </c>
      <c r="S23" s="59">
        <f t="shared" si="2"/>
        <v>0.38574999999999998</v>
      </c>
      <c r="T23" s="59">
        <f t="shared" si="2"/>
        <v>0.38574999999999998</v>
      </c>
      <c r="U23" s="55"/>
      <c r="V23" s="55"/>
      <c r="W23" s="55"/>
      <c r="X23" s="55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</row>
    <row r="24" spans="1:47">
      <c r="A24" s="40" t="s">
        <v>89</v>
      </c>
      <c r="C24" s="58"/>
      <c r="D24" s="47"/>
      <c r="E24" s="58">
        <v>0.61424999999999996</v>
      </c>
      <c r="F24" s="58">
        <v>0.61424999999999996</v>
      </c>
      <c r="G24" s="58">
        <v>0.61424999999999996</v>
      </c>
      <c r="H24" s="58">
        <v>0.61424999999999996</v>
      </c>
      <c r="I24" s="58">
        <v>0.61424999999999996</v>
      </c>
      <c r="J24" s="58">
        <v>0.61424999999999996</v>
      </c>
      <c r="K24" s="58">
        <v>0.61424999999999996</v>
      </c>
      <c r="L24" s="58">
        <v>0.61424999999999996</v>
      </c>
      <c r="M24" s="58">
        <v>0.61424999999999996</v>
      </c>
      <c r="N24" s="58">
        <v>0.61424999999999996</v>
      </c>
      <c r="O24" s="58">
        <v>0.61424999999999996</v>
      </c>
      <c r="P24" s="58">
        <v>0.61424999999999996</v>
      </c>
      <c r="Q24" s="58">
        <v>0.61424999999999996</v>
      </c>
      <c r="R24" s="58">
        <v>0.61424999999999996</v>
      </c>
      <c r="S24" s="58">
        <v>0.61424999999999996</v>
      </c>
      <c r="T24" s="58">
        <v>0.61424999999999996</v>
      </c>
      <c r="U24" s="55"/>
      <c r="V24" s="55"/>
      <c r="W24" s="55"/>
      <c r="X24" s="55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</row>
    <row r="25" spans="1:47">
      <c r="A25" s="40"/>
      <c r="C25" s="47"/>
      <c r="D25" s="47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</row>
    <row r="26" spans="1:47">
      <c r="A26" s="40" t="s">
        <v>90</v>
      </c>
      <c r="D26" s="58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</row>
    <row r="27" spans="1:47">
      <c r="A27" s="40" t="s">
        <v>91</v>
      </c>
      <c r="D27" s="58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</row>
    <row r="28" spans="1:47">
      <c r="A28" s="60" t="s">
        <v>92</v>
      </c>
      <c r="C28" s="47">
        <f>-C12*C23</f>
        <v>-9217924.4324999992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</row>
    <row r="29" spans="1:47">
      <c r="A29" s="60" t="s">
        <v>93</v>
      </c>
      <c r="C29" s="51">
        <f>+C18*C23</f>
        <v>19481077.065000001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</row>
    <row r="30" spans="1:47">
      <c r="A30" s="40" t="s">
        <v>94</v>
      </c>
      <c r="C30" s="47">
        <f>+C28+C29</f>
        <v>10263152.632500002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</row>
    <row r="31" spans="1:47">
      <c r="A31" s="40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</row>
    <row r="32" spans="1:47">
      <c r="A32" s="40" t="s">
        <v>95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</row>
    <row r="33" spans="1:47">
      <c r="A33" s="60" t="s">
        <v>96</v>
      </c>
      <c r="C33" s="47"/>
      <c r="D33" s="47"/>
      <c r="E33" s="48">
        <v>17867385.182500001</v>
      </c>
      <c r="F33" s="48">
        <v>30629803.169999998</v>
      </c>
      <c r="G33" s="48">
        <v>30629803.169999998</v>
      </c>
      <c r="H33" s="48">
        <v>30629803.169999998</v>
      </c>
      <c r="I33" s="48">
        <v>30629803.169999998</v>
      </c>
      <c r="J33" s="48">
        <v>30629803.169999998</v>
      </c>
      <c r="K33" s="48">
        <v>30629803.169999998</v>
      </c>
      <c r="L33" s="48">
        <v>30629803.169999998</v>
      </c>
      <c r="M33" s="48">
        <v>30629803.169999998</v>
      </c>
      <c r="N33" s="48">
        <v>30629803.169999998</v>
      </c>
      <c r="O33" s="48">
        <v>30629803.169999998</v>
      </c>
      <c r="P33" s="48">
        <v>30629803.169999998</v>
      </c>
      <c r="Q33" s="48">
        <v>30629803.169999998</v>
      </c>
      <c r="R33" s="48">
        <v>30629803.169999998</v>
      </c>
      <c r="S33" s="48">
        <v>30629803.169999998</v>
      </c>
      <c r="T33" s="48">
        <v>30629803.169999998</v>
      </c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</row>
    <row r="34" spans="1:47">
      <c r="A34" s="60" t="s">
        <v>97</v>
      </c>
      <c r="C34" s="47"/>
      <c r="D34" s="47"/>
      <c r="E34" s="51">
        <v>-30662950.737500001</v>
      </c>
      <c r="F34" s="51">
        <v>-58982679.661870003</v>
      </c>
      <c r="G34" s="51">
        <v>-54468250.840209998</v>
      </c>
      <c r="H34" s="51">
        <v>-50313236.165210001</v>
      </c>
      <c r="I34" s="51">
        <v>-46464214.252490006</v>
      </c>
      <c r="J34" s="51">
        <v>-42917551.216049999</v>
      </c>
      <c r="K34" s="51">
        <v>-39743802.292240001</v>
      </c>
      <c r="L34" s="51">
        <v>-36928431.937059999</v>
      </c>
      <c r="M34" s="51">
        <v>-36470529.699260004</v>
      </c>
      <c r="N34" s="51">
        <v>-36459203.544529997</v>
      </c>
      <c r="O34" s="51">
        <v>-36470529.699260004</v>
      </c>
      <c r="P34" s="51">
        <v>-36459203.544529997</v>
      </c>
      <c r="Q34" s="51">
        <v>-36470529.699260004</v>
      </c>
      <c r="R34" s="51">
        <v>-36459203.544529997</v>
      </c>
      <c r="S34" s="51">
        <v>-36470529.699260004</v>
      </c>
      <c r="T34" s="51">
        <v>-35387207.174529992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</row>
    <row r="35" spans="1:47">
      <c r="A35" s="40" t="s">
        <v>98</v>
      </c>
      <c r="C35" s="47"/>
      <c r="D35" s="47"/>
      <c r="E35" s="47">
        <f>+SUM(E33:E34)</f>
        <v>-12795565.555</v>
      </c>
      <c r="F35" s="47">
        <f t="shared" ref="F35:T35" si="3">+SUM(F33:F34)</f>
        <v>-28352876.491870005</v>
      </c>
      <c r="G35" s="47">
        <f t="shared" si="3"/>
        <v>-23838447.67021</v>
      </c>
      <c r="H35" s="47">
        <f t="shared" si="3"/>
        <v>-19683432.995210003</v>
      </c>
      <c r="I35" s="47">
        <f t="shared" si="3"/>
        <v>-15834411.082490008</v>
      </c>
      <c r="J35" s="47">
        <f t="shared" si="3"/>
        <v>-12287748.046050001</v>
      </c>
      <c r="K35" s="47">
        <f t="shared" si="3"/>
        <v>-9113999.1222400032</v>
      </c>
      <c r="L35" s="47">
        <f t="shared" si="3"/>
        <v>-6298628.7670600004</v>
      </c>
      <c r="M35" s="47">
        <f t="shared" si="3"/>
        <v>-5840726.5292600058</v>
      </c>
      <c r="N35" s="47">
        <f t="shared" si="3"/>
        <v>-5829400.3745299987</v>
      </c>
      <c r="O35" s="47">
        <f t="shared" si="3"/>
        <v>-5840726.5292600058</v>
      </c>
      <c r="P35" s="47">
        <f t="shared" si="3"/>
        <v>-5829400.3745299987</v>
      </c>
      <c r="Q35" s="47">
        <f t="shared" si="3"/>
        <v>-5840726.5292600058</v>
      </c>
      <c r="R35" s="47">
        <f t="shared" si="3"/>
        <v>-5829400.3745299987</v>
      </c>
      <c r="S35" s="47">
        <f t="shared" si="3"/>
        <v>-5840726.5292600058</v>
      </c>
      <c r="T35" s="47">
        <f t="shared" si="3"/>
        <v>-4757404.004529994</v>
      </c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</row>
    <row r="36" spans="1:47">
      <c r="A36" s="40" t="s">
        <v>99</v>
      </c>
      <c r="C36" s="47"/>
      <c r="D36" s="47"/>
      <c r="E36" s="47">
        <f>+E35*E23</f>
        <v>-4935889.4128412493</v>
      </c>
      <c r="F36" s="47">
        <f t="shared" ref="F36:T36" si="4">+F35*F23</f>
        <v>-10937122.106738854</v>
      </c>
      <c r="G36" s="47">
        <f t="shared" si="4"/>
        <v>-9195681.1887835078</v>
      </c>
      <c r="H36" s="47">
        <f>+H35*H23</f>
        <v>-7592884.2779022586</v>
      </c>
      <c r="I36" s="47">
        <f t="shared" si="4"/>
        <v>-6108124.0750705209</v>
      </c>
      <c r="J36" s="47">
        <f t="shared" si="4"/>
        <v>-4739998.8087637881</v>
      </c>
      <c r="K36" s="47">
        <f t="shared" si="4"/>
        <v>-3515725.1614040812</v>
      </c>
      <c r="L36" s="47">
        <f t="shared" si="4"/>
        <v>-2429696.046893395</v>
      </c>
      <c r="M36" s="47">
        <f t="shared" si="4"/>
        <v>-2253060.2586620473</v>
      </c>
      <c r="N36" s="47">
        <f t="shared" si="4"/>
        <v>-2248691.1944749467</v>
      </c>
      <c r="O36" s="47">
        <f t="shared" si="4"/>
        <v>-2253060.2586620473</v>
      </c>
      <c r="P36" s="47">
        <f t="shared" si="4"/>
        <v>-2248691.1944749467</v>
      </c>
      <c r="Q36" s="47">
        <f t="shared" si="4"/>
        <v>-2253060.2586620473</v>
      </c>
      <c r="R36" s="47">
        <f t="shared" si="4"/>
        <v>-2248691.1944749467</v>
      </c>
      <c r="S36" s="47">
        <f t="shared" si="4"/>
        <v>-2253060.2586620473</v>
      </c>
      <c r="T36" s="47">
        <f t="shared" si="4"/>
        <v>-1835168.5947474451</v>
      </c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</row>
    <row r="37" spans="1:47">
      <c r="A37" s="40" t="s">
        <v>100</v>
      </c>
      <c r="C37" s="47">
        <f>+C30</f>
        <v>10263152.632500002</v>
      </c>
      <c r="D37" s="47"/>
      <c r="E37" s="52">
        <v>5327263.219658752</v>
      </c>
      <c r="F37" s="52">
        <v>-5609858.8870800994</v>
      </c>
      <c r="G37" s="52">
        <v>-14805540.075863607</v>
      </c>
      <c r="H37" s="52">
        <v>-22398424.353765864</v>
      </c>
      <c r="I37" s="52">
        <v>-28506548.428836387</v>
      </c>
      <c r="J37" s="52">
        <v>-33246547.237600174</v>
      </c>
      <c r="K37" s="52">
        <v>-36762272.399004251</v>
      </c>
      <c r="L37" s="52">
        <v>-39191968.445897646</v>
      </c>
      <c r="M37" s="52">
        <v>-41445028.704559699</v>
      </c>
      <c r="N37" s="52">
        <v>-43693719.899034642</v>
      </c>
      <c r="O37" s="52">
        <v>-45946780.157696694</v>
      </c>
      <c r="P37" s="52">
        <v>-48195471.352171637</v>
      </c>
      <c r="Q37" s="52">
        <v>-50448531.610833682</v>
      </c>
      <c r="R37" s="52">
        <v>-52697222.805308625</v>
      </c>
      <c r="S37" s="52">
        <v>-54950283.063970678</v>
      </c>
      <c r="T37" s="52">
        <v>-56785451.658718124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</row>
    <row r="38" spans="1:47">
      <c r="A38" s="4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</row>
    <row r="39" spans="1:47">
      <c r="A39" s="40" t="s">
        <v>101</v>
      </c>
      <c r="E39" s="47">
        <f>E11</f>
        <v>1454011.5916666668</v>
      </c>
      <c r="F39" s="47">
        <f t="shared" ref="F39:T39" si="5">F11</f>
        <v>2492591.3000000003</v>
      </c>
      <c r="G39" s="47">
        <f t="shared" si="5"/>
        <v>2492591.3000000003</v>
      </c>
      <c r="H39" s="47">
        <f>H11</f>
        <v>2492591.3000000003</v>
      </c>
      <c r="I39" s="47">
        <f>I11</f>
        <v>2492591.3000000003</v>
      </c>
      <c r="J39" s="47">
        <f t="shared" si="5"/>
        <v>2492591.3000000003</v>
      </c>
      <c r="K39" s="47">
        <f t="shared" si="5"/>
        <v>2492591.3000000003</v>
      </c>
      <c r="L39" s="47">
        <f t="shared" si="5"/>
        <v>2492591.3000000003</v>
      </c>
      <c r="M39" s="47">
        <f t="shared" si="5"/>
        <v>2492591.3000000003</v>
      </c>
      <c r="N39" s="47">
        <f t="shared" si="5"/>
        <v>2492591.3000000003</v>
      </c>
      <c r="O39" s="47">
        <f t="shared" si="5"/>
        <v>2492591.3000000003</v>
      </c>
      <c r="P39" s="47">
        <f t="shared" si="5"/>
        <v>2492591.3000000003</v>
      </c>
      <c r="Q39" s="47">
        <f t="shared" si="5"/>
        <v>2492591.3000000003</v>
      </c>
      <c r="R39" s="47">
        <f t="shared" si="5"/>
        <v>2492591.3000000003</v>
      </c>
      <c r="S39" s="47">
        <f t="shared" si="5"/>
        <v>2492591.3000000003</v>
      </c>
      <c r="T39" s="47">
        <f t="shared" si="5"/>
        <v>2492591.3000000003</v>
      </c>
    </row>
    <row r="40" spans="1:47">
      <c r="A40" s="40" t="s">
        <v>102</v>
      </c>
      <c r="E40" s="47">
        <f>+E39*E23</f>
        <v>560884.97148541664</v>
      </c>
      <c r="F40" s="47">
        <f>+F39*F23</f>
        <v>961517.09397500008</v>
      </c>
      <c r="G40" s="47">
        <f t="shared" ref="G40:T40" si="6">+G39*G23</f>
        <v>961517.09397500008</v>
      </c>
      <c r="H40" s="47">
        <f>+H39*H23</f>
        <v>961517.09397500008</v>
      </c>
      <c r="I40" s="47">
        <f>+I39*I23</f>
        <v>961517.09397500008</v>
      </c>
      <c r="J40" s="47">
        <f t="shared" si="6"/>
        <v>961517.09397500008</v>
      </c>
      <c r="K40" s="47">
        <f t="shared" si="6"/>
        <v>961517.09397500008</v>
      </c>
      <c r="L40" s="47">
        <f t="shared" si="6"/>
        <v>961517.09397500008</v>
      </c>
      <c r="M40" s="47">
        <f t="shared" si="6"/>
        <v>961517.09397500008</v>
      </c>
      <c r="N40" s="47">
        <f t="shared" si="6"/>
        <v>961517.09397500008</v>
      </c>
      <c r="O40" s="47">
        <f t="shared" si="6"/>
        <v>961517.09397500008</v>
      </c>
      <c r="P40" s="47">
        <f t="shared" si="6"/>
        <v>961517.09397500008</v>
      </c>
      <c r="Q40" s="47">
        <f t="shared" si="6"/>
        <v>961517.09397500008</v>
      </c>
      <c r="R40" s="47">
        <f t="shared" si="6"/>
        <v>961517.09397500008</v>
      </c>
      <c r="S40" s="47">
        <f t="shared" si="6"/>
        <v>961517.09397500008</v>
      </c>
      <c r="T40" s="47">
        <f t="shared" si="6"/>
        <v>961517.09397500008</v>
      </c>
      <c r="U40" s="47"/>
      <c r="V40" s="47"/>
      <c r="W40" s="47"/>
      <c r="X40" s="47"/>
      <c r="Y40" s="47"/>
      <c r="Z40" s="47"/>
      <c r="AA40" s="47"/>
    </row>
    <row r="41" spans="1:47">
      <c r="A41" s="40" t="s">
        <v>103</v>
      </c>
      <c r="E41" s="47">
        <f>+E40/E24</f>
        <v>913121.64669990505</v>
      </c>
      <c r="F41" s="47">
        <f t="shared" ref="F41:T41" si="7">+F40/F24</f>
        <v>1565351.3943426947</v>
      </c>
      <c r="G41" s="47">
        <f t="shared" si="7"/>
        <v>1565351.3943426947</v>
      </c>
      <c r="H41" s="47">
        <f t="shared" si="7"/>
        <v>1565351.3943426947</v>
      </c>
      <c r="I41" s="47">
        <f>+I40/I24</f>
        <v>1565351.3943426947</v>
      </c>
      <c r="J41" s="47">
        <f t="shared" si="7"/>
        <v>1565351.3943426947</v>
      </c>
      <c r="K41" s="47">
        <f t="shared" si="7"/>
        <v>1565351.3943426947</v>
      </c>
      <c r="L41" s="47">
        <f t="shared" si="7"/>
        <v>1565351.3943426947</v>
      </c>
      <c r="M41" s="47">
        <f t="shared" si="7"/>
        <v>1565351.3943426947</v>
      </c>
      <c r="N41" s="47">
        <f t="shared" si="7"/>
        <v>1565351.3943426947</v>
      </c>
      <c r="O41" s="47">
        <f t="shared" si="7"/>
        <v>1565351.3943426947</v>
      </c>
      <c r="P41" s="47">
        <f t="shared" si="7"/>
        <v>1565351.3943426947</v>
      </c>
      <c r="Q41" s="47">
        <f t="shared" si="7"/>
        <v>1565351.3943426947</v>
      </c>
      <c r="R41" s="47">
        <f t="shared" si="7"/>
        <v>1565351.3943426947</v>
      </c>
      <c r="S41" s="47">
        <f t="shared" si="7"/>
        <v>1565351.3943426947</v>
      </c>
      <c r="T41" s="47">
        <f t="shared" si="7"/>
        <v>1565351.3943426947</v>
      </c>
      <c r="U41" s="47"/>
      <c r="V41" s="47"/>
      <c r="W41" s="47"/>
      <c r="X41" s="47"/>
      <c r="Y41" s="47"/>
      <c r="Z41" s="47"/>
      <c r="AA41" s="47"/>
    </row>
    <row r="42" spans="1:47">
      <c r="A42" s="41" t="s">
        <v>104</v>
      </c>
      <c r="E42" s="47">
        <f>(+E39+E41)*E23</f>
        <v>913121.64669990505</v>
      </c>
      <c r="F42" s="47">
        <f t="shared" ref="F42:T42" si="8">(+F39+F41)*F23</f>
        <v>1565351.3943426947</v>
      </c>
      <c r="G42" s="47">
        <f t="shared" si="8"/>
        <v>1565351.3943426947</v>
      </c>
      <c r="H42" s="47">
        <f t="shared" si="8"/>
        <v>1565351.3943426947</v>
      </c>
      <c r="I42" s="47">
        <f t="shared" si="8"/>
        <v>1565351.3943426947</v>
      </c>
      <c r="J42" s="47">
        <f t="shared" si="8"/>
        <v>1565351.3943426947</v>
      </c>
      <c r="K42" s="47">
        <f t="shared" si="8"/>
        <v>1565351.3943426947</v>
      </c>
      <c r="L42" s="47">
        <f t="shared" si="8"/>
        <v>1565351.3943426947</v>
      </c>
      <c r="M42" s="47">
        <f t="shared" si="8"/>
        <v>1565351.3943426947</v>
      </c>
      <c r="N42" s="47">
        <f t="shared" si="8"/>
        <v>1565351.3943426947</v>
      </c>
      <c r="O42" s="47">
        <f t="shared" si="8"/>
        <v>1565351.3943426947</v>
      </c>
      <c r="P42" s="47">
        <f t="shared" si="8"/>
        <v>1565351.3943426947</v>
      </c>
      <c r="Q42" s="47">
        <f t="shared" si="8"/>
        <v>1565351.3943426947</v>
      </c>
      <c r="R42" s="47">
        <f t="shared" si="8"/>
        <v>1565351.3943426947</v>
      </c>
      <c r="S42" s="47">
        <f t="shared" si="8"/>
        <v>1565351.3943426947</v>
      </c>
      <c r="T42" s="47">
        <f t="shared" si="8"/>
        <v>1565351.3943426947</v>
      </c>
      <c r="U42" s="47"/>
      <c r="V42" s="47"/>
      <c r="W42" s="47"/>
      <c r="X42" s="47"/>
      <c r="Y42" s="47"/>
      <c r="Z42" s="47"/>
      <c r="AA42" s="47"/>
    </row>
    <row r="43" spans="1:47">
      <c r="A43" s="41" t="s">
        <v>105</v>
      </c>
      <c r="E43" s="61">
        <f>+E41-E42</f>
        <v>0</v>
      </c>
      <c r="F43" s="61">
        <f t="shared" ref="F43:T43" si="9">+F41-F42</f>
        <v>0</v>
      </c>
      <c r="G43" s="61">
        <f t="shared" si="9"/>
        <v>0</v>
      </c>
      <c r="H43" s="61">
        <f t="shared" si="9"/>
        <v>0</v>
      </c>
      <c r="I43" s="61">
        <f t="shared" si="9"/>
        <v>0</v>
      </c>
      <c r="J43" s="61">
        <f t="shared" si="9"/>
        <v>0</v>
      </c>
      <c r="K43" s="61">
        <f t="shared" si="9"/>
        <v>0</v>
      </c>
      <c r="L43" s="61">
        <f t="shared" si="9"/>
        <v>0</v>
      </c>
      <c r="M43" s="61">
        <f t="shared" si="9"/>
        <v>0</v>
      </c>
      <c r="N43" s="61">
        <f t="shared" si="9"/>
        <v>0</v>
      </c>
      <c r="O43" s="61">
        <f t="shared" si="9"/>
        <v>0</v>
      </c>
      <c r="P43" s="61">
        <f t="shared" si="9"/>
        <v>0</v>
      </c>
      <c r="Q43" s="61">
        <f t="shared" si="9"/>
        <v>0</v>
      </c>
      <c r="R43" s="61">
        <f t="shared" si="9"/>
        <v>0</v>
      </c>
      <c r="S43" s="61">
        <f t="shared" si="9"/>
        <v>0</v>
      </c>
      <c r="T43" s="61">
        <f t="shared" si="9"/>
        <v>0</v>
      </c>
      <c r="U43" s="47"/>
      <c r="V43" s="47"/>
      <c r="W43" s="47"/>
      <c r="X43" s="47"/>
      <c r="Y43" s="47"/>
      <c r="Z43" s="47"/>
      <c r="AA43" s="47"/>
    </row>
    <row r="44" spans="1:47"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</row>
    <row r="45" spans="1:47">
      <c r="C45" s="62"/>
      <c r="H45" s="206"/>
    </row>
    <row r="46" spans="1:47">
      <c r="C46" s="62"/>
      <c r="H46" s="47"/>
      <c r="I46" s="47"/>
      <c r="J46" s="47"/>
      <c r="K46" s="47"/>
      <c r="L46" s="47"/>
    </row>
    <row r="47" spans="1:47">
      <c r="C47" s="63"/>
      <c r="G47" s="47"/>
      <c r="H47" s="47"/>
      <c r="I47" s="47"/>
      <c r="J47" s="47"/>
      <c r="K47" s="47"/>
      <c r="L47" s="47"/>
    </row>
    <row r="48" spans="1:47">
      <c r="C48" s="62"/>
      <c r="H48" s="47"/>
      <c r="I48" s="47"/>
      <c r="J48" s="47"/>
      <c r="K48" s="47"/>
      <c r="L48" s="47"/>
    </row>
  </sheetData>
  <mergeCells count="1">
    <mergeCell ref="E7:T7"/>
  </mergeCells>
  <pageMargins left="0.7" right="0.7" top="0.75" bottom="0.75" header="0.3" footer="0.3"/>
  <pageSetup scale="75" orientation="landscape" r:id="rId1"/>
  <headerFooter>
    <oddFooter>&amp;L&amp;Z&amp;F&amp;R&amp;A</oddFooter>
  </headerFooter>
  <colBreaks count="2" manualBreakCount="2">
    <brk id="11" min="3" max="42" man="1"/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70" zoomScaleNormal="70" workbookViewId="0">
      <selection activeCell="A2" sqref="A1:A2"/>
    </sheetView>
  </sheetViews>
  <sheetFormatPr defaultRowHeight="13.2"/>
  <sheetData>
    <row r="1" spans="1:1">
      <c r="A1" s="3" t="s">
        <v>169</v>
      </c>
    </row>
    <row r="2" spans="1:1">
      <c r="A2" s="3" t="s">
        <v>164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U179"/>
  <sheetViews>
    <sheetView showGridLines="0" zoomScale="85" workbookViewId="0">
      <selection activeCell="A2" sqref="A1:A2"/>
    </sheetView>
  </sheetViews>
  <sheetFormatPr defaultColWidth="12.6640625" defaultRowHeight="13.2"/>
  <cols>
    <col min="1" max="1" width="4.44140625" style="65" customWidth="1"/>
    <col min="2" max="2" width="19.109375" style="65" customWidth="1"/>
    <col min="3" max="7" width="12.6640625" style="65"/>
    <col min="8" max="8" width="11.33203125" style="65" customWidth="1"/>
    <col min="9" max="9" width="13.6640625" style="65" customWidth="1"/>
    <col min="10" max="10" width="7.88671875" style="65" customWidth="1"/>
    <col min="11" max="256" width="12.6640625" style="65"/>
    <col min="257" max="257" width="4.44140625" style="65" customWidth="1"/>
    <col min="258" max="258" width="19.109375" style="65" customWidth="1"/>
    <col min="259" max="263" width="12.6640625" style="65"/>
    <col min="264" max="264" width="11.33203125" style="65" customWidth="1"/>
    <col min="265" max="265" width="13.6640625" style="65" customWidth="1"/>
    <col min="266" max="266" width="7.88671875" style="65" customWidth="1"/>
    <col min="267" max="512" width="12.6640625" style="65"/>
    <col min="513" max="513" width="4.44140625" style="65" customWidth="1"/>
    <col min="514" max="514" width="19.109375" style="65" customWidth="1"/>
    <col min="515" max="519" width="12.6640625" style="65"/>
    <col min="520" max="520" width="11.33203125" style="65" customWidth="1"/>
    <col min="521" max="521" width="13.6640625" style="65" customWidth="1"/>
    <col min="522" max="522" width="7.88671875" style="65" customWidth="1"/>
    <col min="523" max="768" width="12.6640625" style="65"/>
    <col min="769" max="769" width="4.44140625" style="65" customWidth="1"/>
    <col min="770" max="770" width="19.109375" style="65" customWidth="1"/>
    <col min="771" max="775" width="12.6640625" style="65"/>
    <col min="776" max="776" width="11.33203125" style="65" customWidth="1"/>
    <col min="777" max="777" width="13.6640625" style="65" customWidth="1"/>
    <col min="778" max="778" width="7.88671875" style="65" customWidth="1"/>
    <col min="779" max="1024" width="12.6640625" style="65"/>
    <col min="1025" max="1025" width="4.44140625" style="65" customWidth="1"/>
    <col min="1026" max="1026" width="19.109375" style="65" customWidth="1"/>
    <col min="1027" max="1031" width="12.6640625" style="65"/>
    <col min="1032" max="1032" width="11.33203125" style="65" customWidth="1"/>
    <col min="1033" max="1033" width="13.6640625" style="65" customWidth="1"/>
    <col min="1034" max="1034" width="7.88671875" style="65" customWidth="1"/>
    <col min="1035" max="1280" width="12.6640625" style="65"/>
    <col min="1281" max="1281" width="4.44140625" style="65" customWidth="1"/>
    <col min="1282" max="1282" width="19.109375" style="65" customWidth="1"/>
    <col min="1283" max="1287" width="12.6640625" style="65"/>
    <col min="1288" max="1288" width="11.33203125" style="65" customWidth="1"/>
    <col min="1289" max="1289" width="13.6640625" style="65" customWidth="1"/>
    <col min="1290" max="1290" width="7.88671875" style="65" customWidth="1"/>
    <col min="1291" max="1536" width="12.6640625" style="65"/>
    <col min="1537" max="1537" width="4.44140625" style="65" customWidth="1"/>
    <col min="1538" max="1538" width="19.109375" style="65" customWidth="1"/>
    <col min="1539" max="1543" width="12.6640625" style="65"/>
    <col min="1544" max="1544" width="11.33203125" style="65" customWidth="1"/>
    <col min="1545" max="1545" width="13.6640625" style="65" customWidth="1"/>
    <col min="1546" max="1546" width="7.88671875" style="65" customWidth="1"/>
    <col min="1547" max="1792" width="12.6640625" style="65"/>
    <col min="1793" max="1793" width="4.44140625" style="65" customWidth="1"/>
    <col min="1794" max="1794" width="19.109375" style="65" customWidth="1"/>
    <col min="1795" max="1799" width="12.6640625" style="65"/>
    <col min="1800" max="1800" width="11.33203125" style="65" customWidth="1"/>
    <col min="1801" max="1801" width="13.6640625" style="65" customWidth="1"/>
    <col min="1802" max="1802" width="7.88671875" style="65" customWidth="1"/>
    <col min="1803" max="2048" width="12.6640625" style="65"/>
    <col min="2049" max="2049" width="4.44140625" style="65" customWidth="1"/>
    <col min="2050" max="2050" width="19.109375" style="65" customWidth="1"/>
    <col min="2051" max="2055" width="12.6640625" style="65"/>
    <col min="2056" max="2056" width="11.33203125" style="65" customWidth="1"/>
    <col min="2057" max="2057" width="13.6640625" style="65" customWidth="1"/>
    <col min="2058" max="2058" width="7.88671875" style="65" customWidth="1"/>
    <col min="2059" max="2304" width="12.6640625" style="65"/>
    <col min="2305" max="2305" width="4.44140625" style="65" customWidth="1"/>
    <col min="2306" max="2306" width="19.109375" style="65" customWidth="1"/>
    <col min="2307" max="2311" width="12.6640625" style="65"/>
    <col min="2312" max="2312" width="11.33203125" style="65" customWidth="1"/>
    <col min="2313" max="2313" width="13.6640625" style="65" customWidth="1"/>
    <col min="2314" max="2314" width="7.88671875" style="65" customWidth="1"/>
    <col min="2315" max="2560" width="12.6640625" style="65"/>
    <col min="2561" max="2561" width="4.44140625" style="65" customWidth="1"/>
    <col min="2562" max="2562" width="19.109375" style="65" customWidth="1"/>
    <col min="2563" max="2567" width="12.6640625" style="65"/>
    <col min="2568" max="2568" width="11.33203125" style="65" customWidth="1"/>
    <col min="2569" max="2569" width="13.6640625" style="65" customWidth="1"/>
    <col min="2570" max="2570" width="7.88671875" style="65" customWidth="1"/>
    <col min="2571" max="2816" width="12.6640625" style="65"/>
    <col min="2817" max="2817" width="4.44140625" style="65" customWidth="1"/>
    <col min="2818" max="2818" width="19.109375" style="65" customWidth="1"/>
    <col min="2819" max="2823" width="12.6640625" style="65"/>
    <col min="2824" max="2824" width="11.33203125" style="65" customWidth="1"/>
    <col min="2825" max="2825" width="13.6640625" style="65" customWidth="1"/>
    <col min="2826" max="2826" width="7.88671875" style="65" customWidth="1"/>
    <col min="2827" max="3072" width="12.6640625" style="65"/>
    <col min="3073" max="3073" width="4.44140625" style="65" customWidth="1"/>
    <col min="3074" max="3074" width="19.109375" style="65" customWidth="1"/>
    <col min="3075" max="3079" width="12.6640625" style="65"/>
    <col min="3080" max="3080" width="11.33203125" style="65" customWidth="1"/>
    <col min="3081" max="3081" width="13.6640625" style="65" customWidth="1"/>
    <col min="3082" max="3082" width="7.88671875" style="65" customWidth="1"/>
    <col min="3083" max="3328" width="12.6640625" style="65"/>
    <col min="3329" max="3329" width="4.44140625" style="65" customWidth="1"/>
    <col min="3330" max="3330" width="19.109375" style="65" customWidth="1"/>
    <col min="3331" max="3335" width="12.6640625" style="65"/>
    <col min="3336" max="3336" width="11.33203125" style="65" customWidth="1"/>
    <col min="3337" max="3337" width="13.6640625" style="65" customWidth="1"/>
    <col min="3338" max="3338" width="7.88671875" style="65" customWidth="1"/>
    <col min="3339" max="3584" width="12.6640625" style="65"/>
    <col min="3585" max="3585" width="4.44140625" style="65" customWidth="1"/>
    <col min="3586" max="3586" width="19.109375" style="65" customWidth="1"/>
    <col min="3587" max="3591" width="12.6640625" style="65"/>
    <col min="3592" max="3592" width="11.33203125" style="65" customWidth="1"/>
    <col min="3593" max="3593" width="13.6640625" style="65" customWidth="1"/>
    <col min="3594" max="3594" width="7.88671875" style="65" customWidth="1"/>
    <col min="3595" max="3840" width="12.6640625" style="65"/>
    <col min="3841" max="3841" width="4.44140625" style="65" customWidth="1"/>
    <col min="3842" max="3842" width="19.109375" style="65" customWidth="1"/>
    <col min="3843" max="3847" width="12.6640625" style="65"/>
    <col min="3848" max="3848" width="11.33203125" style="65" customWidth="1"/>
    <col min="3849" max="3849" width="13.6640625" style="65" customWidth="1"/>
    <col min="3850" max="3850" width="7.88671875" style="65" customWidth="1"/>
    <col min="3851" max="4096" width="12.6640625" style="65"/>
    <col min="4097" max="4097" width="4.44140625" style="65" customWidth="1"/>
    <col min="4098" max="4098" width="19.109375" style="65" customWidth="1"/>
    <col min="4099" max="4103" width="12.6640625" style="65"/>
    <col min="4104" max="4104" width="11.33203125" style="65" customWidth="1"/>
    <col min="4105" max="4105" width="13.6640625" style="65" customWidth="1"/>
    <col min="4106" max="4106" width="7.88671875" style="65" customWidth="1"/>
    <col min="4107" max="4352" width="12.6640625" style="65"/>
    <col min="4353" max="4353" width="4.44140625" style="65" customWidth="1"/>
    <col min="4354" max="4354" width="19.109375" style="65" customWidth="1"/>
    <col min="4355" max="4359" width="12.6640625" style="65"/>
    <col min="4360" max="4360" width="11.33203125" style="65" customWidth="1"/>
    <col min="4361" max="4361" width="13.6640625" style="65" customWidth="1"/>
    <col min="4362" max="4362" width="7.88671875" style="65" customWidth="1"/>
    <col min="4363" max="4608" width="12.6640625" style="65"/>
    <col min="4609" max="4609" width="4.44140625" style="65" customWidth="1"/>
    <col min="4610" max="4610" width="19.109375" style="65" customWidth="1"/>
    <col min="4611" max="4615" width="12.6640625" style="65"/>
    <col min="4616" max="4616" width="11.33203125" style="65" customWidth="1"/>
    <col min="4617" max="4617" width="13.6640625" style="65" customWidth="1"/>
    <col min="4618" max="4618" width="7.88671875" style="65" customWidth="1"/>
    <col min="4619" max="4864" width="12.6640625" style="65"/>
    <col min="4865" max="4865" width="4.44140625" style="65" customWidth="1"/>
    <col min="4866" max="4866" width="19.109375" style="65" customWidth="1"/>
    <col min="4867" max="4871" width="12.6640625" style="65"/>
    <col min="4872" max="4872" width="11.33203125" style="65" customWidth="1"/>
    <col min="4873" max="4873" width="13.6640625" style="65" customWidth="1"/>
    <col min="4874" max="4874" width="7.88671875" style="65" customWidth="1"/>
    <col min="4875" max="5120" width="12.6640625" style="65"/>
    <col min="5121" max="5121" width="4.44140625" style="65" customWidth="1"/>
    <col min="5122" max="5122" width="19.109375" style="65" customWidth="1"/>
    <col min="5123" max="5127" width="12.6640625" style="65"/>
    <col min="5128" max="5128" width="11.33203125" style="65" customWidth="1"/>
    <col min="5129" max="5129" width="13.6640625" style="65" customWidth="1"/>
    <col min="5130" max="5130" width="7.88671875" style="65" customWidth="1"/>
    <col min="5131" max="5376" width="12.6640625" style="65"/>
    <col min="5377" max="5377" width="4.44140625" style="65" customWidth="1"/>
    <col min="5378" max="5378" width="19.109375" style="65" customWidth="1"/>
    <col min="5379" max="5383" width="12.6640625" style="65"/>
    <col min="5384" max="5384" width="11.33203125" style="65" customWidth="1"/>
    <col min="5385" max="5385" width="13.6640625" style="65" customWidth="1"/>
    <col min="5386" max="5386" width="7.88671875" style="65" customWidth="1"/>
    <col min="5387" max="5632" width="12.6640625" style="65"/>
    <col min="5633" max="5633" width="4.44140625" style="65" customWidth="1"/>
    <col min="5634" max="5634" width="19.109375" style="65" customWidth="1"/>
    <col min="5635" max="5639" width="12.6640625" style="65"/>
    <col min="5640" max="5640" width="11.33203125" style="65" customWidth="1"/>
    <col min="5641" max="5641" width="13.6640625" style="65" customWidth="1"/>
    <col min="5642" max="5642" width="7.88671875" style="65" customWidth="1"/>
    <col min="5643" max="5888" width="12.6640625" style="65"/>
    <col min="5889" max="5889" width="4.44140625" style="65" customWidth="1"/>
    <col min="5890" max="5890" width="19.109375" style="65" customWidth="1"/>
    <col min="5891" max="5895" width="12.6640625" style="65"/>
    <col min="5896" max="5896" width="11.33203125" style="65" customWidth="1"/>
    <col min="5897" max="5897" width="13.6640625" style="65" customWidth="1"/>
    <col min="5898" max="5898" width="7.88671875" style="65" customWidth="1"/>
    <col min="5899" max="6144" width="12.6640625" style="65"/>
    <col min="6145" max="6145" width="4.44140625" style="65" customWidth="1"/>
    <col min="6146" max="6146" width="19.109375" style="65" customWidth="1"/>
    <col min="6147" max="6151" width="12.6640625" style="65"/>
    <col min="6152" max="6152" width="11.33203125" style="65" customWidth="1"/>
    <col min="6153" max="6153" width="13.6640625" style="65" customWidth="1"/>
    <col min="6154" max="6154" width="7.88671875" style="65" customWidth="1"/>
    <col min="6155" max="6400" width="12.6640625" style="65"/>
    <col min="6401" max="6401" width="4.44140625" style="65" customWidth="1"/>
    <col min="6402" max="6402" width="19.109375" style="65" customWidth="1"/>
    <col min="6403" max="6407" width="12.6640625" style="65"/>
    <col min="6408" max="6408" width="11.33203125" style="65" customWidth="1"/>
    <col min="6409" max="6409" width="13.6640625" style="65" customWidth="1"/>
    <col min="6410" max="6410" width="7.88671875" style="65" customWidth="1"/>
    <col min="6411" max="6656" width="12.6640625" style="65"/>
    <col min="6657" max="6657" width="4.44140625" style="65" customWidth="1"/>
    <col min="6658" max="6658" width="19.109375" style="65" customWidth="1"/>
    <col min="6659" max="6663" width="12.6640625" style="65"/>
    <col min="6664" max="6664" width="11.33203125" style="65" customWidth="1"/>
    <col min="6665" max="6665" width="13.6640625" style="65" customWidth="1"/>
    <col min="6666" max="6666" width="7.88671875" style="65" customWidth="1"/>
    <col min="6667" max="6912" width="12.6640625" style="65"/>
    <col min="6913" max="6913" width="4.44140625" style="65" customWidth="1"/>
    <col min="6914" max="6914" width="19.109375" style="65" customWidth="1"/>
    <col min="6915" max="6919" width="12.6640625" style="65"/>
    <col min="6920" max="6920" width="11.33203125" style="65" customWidth="1"/>
    <col min="6921" max="6921" width="13.6640625" style="65" customWidth="1"/>
    <col min="6922" max="6922" width="7.88671875" style="65" customWidth="1"/>
    <col min="6923" max="7168" width="12.6640625" style="65"/>
    <col min="7169" max="7169" width="4.44140625" style="65" customWidth="1"/>
    <col min="7170" max="7170" width="19.109375" style="65" customWidth="1"/>
    <col min="7171" max="7175" width="12.6640625" style="65"/>
    <col min="7176" max="7176" width="11.33203125" style="65" customWidth="1"/>
    <col min="7177" max="7177" width="13.6640625" style="65" customWidth="1"/>
    <col min="7178" max="7178" width="7.88671875" style="65" customWidth="1"/>
    <col min="7179" max="7424" width="12.6640625" style="65"/>
    <col min="7425" max="7425" width="4.44140625" style="65" customWidth="1"/>
    <col min="7426" max="7426" width="19.109375" style="65" customWidth="1"/>
    <col min="7427" max="7431" width="12.6640625" style="65"/>
    <col min="7432" max="7432" width="11.33203125" style="65" customWidth="1"/>
    <col min="7433" max="7433" width="13.6640625" style="65" customWidth="1"/>
    <col min="7434" max="7434" width="7.88671875" style="65" customWidth="1"/>
    <col min="7435" max="7680" width="12.6640625" style="65"/>
    <col min="7681" max="7681" width="4.44140625" style="65" customWidth="1"/>
    <col min="7682" max="7682" width="19.109375" style="65" customWidth="1"/>
    <col min="7683" max="7687" width="12.6640625" style="65"/>
    <col min="7688" max="7688" width="11.33203125" style="65" customWidth="1"/>
    <col min="7689" max="7689" width="13.6640625" style="65" customWidth="1"/>
    <col min="7690" max="7690" width="7.88671875" style="65" customWidth="1"/>
    <col min="7691" max="7936" width="12.6640625" style="65"/>
    <col min="7937" max="7937" width="4.44140625" style="65" customWidth="1"/>
    <col min="7938" max="7938" width="19.109375" style="65" customWidth="1"/>
    <col min="7939" max="7943" width="12.6640625" style="65"/>
    <col min="7944" max="7944" width="11.33203125" style="65" customWidth="1"/>
    <col min="7945" max="7945" width="13.6640625" style="65" customWidth="1"/>
    <col min="7946" max="7946" width="7.88671875" style="65" customWidth="1"/>
    <col min="7947" max="8192" width="12.6640625" style="65"/>
    <col min="8193" max="8193" width="4.44140625" style="65" customWidth="1"/>
    <col min="8194" max="8194" width="19.109375" style="65" customWidth="1"/>
    <col min="8195" max="8199" width="12.6640625" style="65"/>
    <col min="8200" max="8200" width="11.33203125" style="65" customWidth="1"/>
    <col min="8201" max="8201" width="13.6640625" style="65" customWidth="1"/>
    <col min="8202" max="8202" width="7.88671875" style="65" customWidth="1"/>
    <col min="8203" max="8448" width="12.6640625" style="65"/>
    <col min="8449" max="8449" width="4.44140625" style="65" customWidth="1"/>
    <col min="8450" max="8450" width="19.109375" style="65" customWidth="1"/>
    <col min="8451" max="8455" width="12.6640625" style="65"/>
    <col min="8456" max="8456" width="11.33203125" style="65" customWidth="1"/>
    <col min="8457" max="8457" width="13.6640625" style="65" customWidth="1"/>
    <col min="8458" max="8458" width="7.88671875" style="65" customWidth="1"/>
    <col min="8459" max="8704" width="12.6640625" style="65"/>
    <col min="8705" max="8705" width="4.44140625" style="65" customWidth="1"/>
    <col min="8706" max="8706" width="19.109375" style="65" customWidth="1"/>
    <col min="8707" max="8711" width="12.6640625" style="65"/>
    <col min="8712" max="8712" width="11.33203125" style="65" customWidth="1"/>
    <col min="8713" max="8713" width="13.6640625" style="65" customWidth="1"/>
    <col min="8714" max="8714" width="7.88671875" style="65" customWidth="1"/>
    <col min="8715" max="8960" width="12.6640625" style="65"/>
    <col min="8961" max="8961" width="4.44140625" style="65" customWidth="1"/>
    <col min="8962" max="8962" width="19.109375" style="65" customWidth="1"/>
    <col min="8963" max="8967" width="12.6640625" style="65"/>
    <col min="8968" max="8968" width="11.33203125" style="65" customWidth="1"/>
    <col min="8969" max="8969" width="13.6640625" style="65" customWidth="1"/>
    <col min="8970" max="8970" width="7.88671875" style="65" customWidth="1"/>
    <col min="8971" max="9216" width="12.6640625" style="65"/>
    <col min="9217" max="9217" width="4.44140625" style="65" customWidth="1"/>
    <col min="9218" max="9218" width="19.109375" style="65" customWidth="1"/>
    <col min="9219" max="9223" width="12.6640625" style="65"/>
    <col min="9224" max="9224" width="11.33203125" style="65" customWidth="1"/>
    <col min="9225" max="9225" width="13.6640625" style="65" customWidth="1"/>
    <col min="9226" max="9226" width="7.88671875" style="65" customWidth="1"/>
    <col min="9227" max="9472" width="12.6640625" style="65"/>
    <col min="9473" max="9473" width="4.44140625" style="65" customWidth="1"/>
    <col min="9474" max="9474" width="19.109375" style="65" customWidth="1"/>
    <col min="9475" max="9479" width="12.6640625" style="65"/>
    <col min="9480" max="9480" width="11.33203125" style="65" customWidth="1"/>
    <col min="9481" max="9481" width="13.6640625" style="65" customWidth="1"/>
    <col min="9482" max="9482" width="7.88671875" style="65" customWidth="1"/>
    <col min="9483" max="9728" width="12.6640625" style="65"/>
    <col min="9729" max="9729" width="4.44140625" style="65" customWidth="1"/>
    <col min="9730" max="9730" width="19.109375" style="65" customWidth="1"/>
    <col min="9731" max="9735" width="12.6640625" style="65"/>
    <col min="9736" max="9736" width="11.33203125" style="65" customWidth="1"/>
    <col min="9737" max="9737" width="13.6640625" style="65" customWidth="1"/>
    <col min="9738" max="9738" width="7.88671875" style="65" customWidth="1"/>
    <col min="9739" max="9984" width="12.6640625" style="65"/>
    <col min="9985" max="9985" width="4.44140625" style="65" customWidth="1"/>
    <col min="9986" max="9986" width="19.109375" style="65" customWidth="1"/>
    <col min="9987" max="9991" width="12.6640625" style="65"/>
    <col min="9992" max="9992" width="11.33203125" style="65" customWidth="1"/>
    <col min="9993" max="9993" width="13.6640625" style="65" customWidth="1"/>
    <col min="9994" max="9994" width="7.88671875" style="65" customWidth="1"/>
    <col min="9995" max="10240" width="12.6640625" style="65"/>
    <col min="10241" max="10241" width="4.44140625" style="65" customWidth="1"/>
    <col min="10242" max="10242" width="19.109375" style="65" customWidth="1"/>
    <col min="10243" max="10247" width="12.6640625" style="65"/>
    <col min="10248" max="10248" width="11.33203125" style="65" customWidth="1"/>
    <col min="10249" max="10249" width="13.6640625" style="65" customWidth="1"/>
    <col min="10250" max="10250" width="7.88671875" style="65" customWidth="1"/>
    <col min="10251" max="10496" width="12.6640625" style="65"/>
    <col min="10497" max="10497" width="4.44140625" style="65" customWidth="1"/>
    <col min="10498" max="10498" width="19.109375" style="65" customWidth="1"/>
    <col min="10499" max="10503" width="12.6640625" style="65"/>
    <col min="10504" max="10504" width="11.33203125" style="65" customWidth="1"/>
    <col min="10505" max="10505" width="13.6640625" style="65" customWidth="1"/>
    <col min="10506" max="10506" width="7.88671875" style="65" customWidth="1"/>
    <col min="10507" max="10752" width="12.6640625" style="65"/>
    <col min="10753" max="10753" width="4.44140625" style="65" customWidth="1"/>
    <col min="10754" max="10754" width="19.109375" style="65" customWidth="1"/>
    <col min="10755" max="10759" width="12.6640625" style="65"/>
    <col min="10760" max="10760" width="11.33203125" style="65" customWidth="1"/>
    <col min="10761" max="10761" width="13.6640625" style="65" customWidth="1"/>
    <col min="10762" max="10762" width="7.88671875" style="65" customWidth="1"/>
    <col min="10763" max="11008" width="12.6640625" style="65"/>
    <col min="11009" max="11009" width="4.44140625" style="65" customWidth="1"/>
    <col min="11010" max="11010" width="19.109375" style="65" customWidth="1"/>
    <col min="11011" max="11015" width="12.6640625" style="65"/>
    <col min="11016" max="11016" width="11.33203125" style="65" customWidth="1"/>
    <col min="11017" max="11017" width="13.6640625" style="65" customWidth="1"/>
    <col min="11018" max="11018" width="7.88671875" style="65" customWidth="1"/>
    <col min="11019" max="11264" width="12.6640625" style="65"/>
    <col min="11265" max="11265" width="4.44140625" style="65" customWidth="1"/>
    <col min="11266" max="11266" width="19.109375" style="65" customWidth="1"/>
    <col min="11267" max="11271" width="12.6640625" style="65"/>
    <col min="11272" max="11272" width="11.33203125" style="65" customWidth="1"/>
    <col min="11273" max="11273" width="13.6640625" style="65" customWidth="1"/>
    <col min="11274" max="11274" width="7.88671875" style="65" customWidth="1"/>
    <col min="11275" max="11520" width="12.6640625" style="65"/>
    <col min="11521" max="11521" width="4.44140625" style="65" customWidth="1"/>
    <col min="11522" max="11522" width="19.109375" style="65" customWidth="1"/>
    <col min="11523" max="11527" width="12.6640625" style="65"/>
    <col min="11528" max="11528" width="11.33203125" style="65" customWidth="1"/>
    <col min="11529" max="11529" width="13.6640625" style="65" customWidth="1"/>
    <col min="11530" max="11530" width="7.88671875" style="65" customWidth="1"/>
    <col min="11531" max="11776" width="12.6640625" style="65"/>
    <col min="11777" max="11777" width="4.44140625" style="65" customWidth="1"/>
    <col min="11778" max="11778" width="19.109375" style="65" customWidth="1"/>
    <col min="11779" max="11783" width="12.6640625" style="65"/>
    <col min="11784" max="11784" width="11.33203125" style="65" customWidth="1"/>
    <col min="11785" max="11785" width="13.6640625" style="65" customWidth="1"/>
    <col min="11786" max="11786" width="7.88671875" style="65" customWidth="1"/>
    <col min="11787" max="12032" width="12.6640625" style="65"/>
    <col min="12033" max="12033" width="4.44140625" style="65" customWidth="1"/>
    <col min="12034" max="12034" width="19.109375" style="65" customWidth="1"/>
    <col min="12035" max="12039" width="12.6640625" style="65"/>
    <col min="12040" max="12040" width="11.33203125" style="65" customWidth="1"/>
    <col min="12041" max="12041" width="13.6640625" style="65" customWidth="1"/>
    <col min="12042" max="12042" width="7.88671875" style="65" customWidth="1"/>
    <col min="12043" max="12288" width="12.6640625" style="65"/>
    <col min="12289" max="12289" width="4.44140625" style="65" customWidth="1"/>
    <col min="12290" max="12290" width="19.109375" style="65" customWidth="1"/>
    <col min="12291" max="12295" width="12.6640625" style="65"/>
    <col min="12296" max="12296" width="11.33203125" style="65" customWidth="1"/>
    <col min="12297" max="12297" width="13.6640625" style="65" customWidth="1"/>
    <col min="12298" max="12298" width="7.88671875" style="65" customWidth="1"/>
    <col min="12299" max="12544" width="12.6640625" style="65"/>
    <col min="12545" max="12545" width="4.44140625" style="65" customWidth="1"/>
    <col min="12546" max="12546" width="19.109375" style="65" customWidth="1"/>
    <col min="12547" max="12551" width="12.6640625" style="65"/>
    <col min="12552" max="12552" width="11.33203125" style="65" customWidth="1"/>
    <col min="12553" max="12553" width="13.6640625" style="65" customWidth="1"/>
    <col min="12554" max="12554" width="7.88671875" style="65" customWidth="1"/>
    <col min="12555" max="12800" width="12.6640625" style="65"/>
    <col min="12801" max="12801" width="4.44140625" style="65" customWidth="1"/>
    <col min="12802" max="12802" width="19.109375" style="65" customWidth="1"/>
    <col min="12803" max="12807" width="12.6640625" style="65"/>
    <col min="12808" max="12808" width="11.33203125" style="65" customWidth="1"/>
    <col min="12809" max="12809" width="13.6640625" style="65" customWidth="1"/>
    <col min="12810" max="12810" width="7.88671875" style="65" customWidth="1"/>
    <col min="12811" max="13056" width="12.6640625" style="65"/>
    <col min="13057" max="13057" width="4.44140625" style="65" customWidth="1"/>
    <col min="13058" max="13058" width="19.109375" style="65" customWidth="1"/>
    <col min="13059" max="13063" width="12.6640625" style="65"/>
    <col min="13064" max="13064" width="11.33203125" style="65" customWidth="1"/>
    <col min="13065" max="13065" width="13.6640625" style="65" customWidth="1"/>
    <col min="13066" max="13066" width="7.88671875" style="65" customWidth="1"/>
    <col min="13067" max="13312" width="12.6640625" style="65"/>
    <col min="13313" max="13313" width="4.44140625" style="65" customWidth="1"/>
    <col min="13314" max="13314" width="19.109375" style="65" customWidth="1"/>
    <col min="13315" max="13319" width="12.6640625" style="65"/>
    <col min="13320" max="13320" width="11.33203125" style="65" customWidth="1"/>
    <col min="13321" max="13321" width="13.6640625" style="65" customWidth="1"/>
    <col min="13322" max="13322" width="7.88671875" style="65" customWidth="1"/>
    <col min="13323" max="13568" width="12.6640625" style="65"/>
    <col min="13569" max="13569" width="4.44140625" style="65" customWidth="1"/>
    <col min="13570" max="13570" width="19.109375" style="65" customWidth="1"/>
    <col min="13571" max="13575" width="12.6640625" style="65"/>
    <col min="13576" max="13576" width="11.33203125" style="65" customWidth="1"/>
    <col min="13577" max="13577" width="13.6640625" style="65" customWidth="1"/>
    <col min="13578" max="13578" width="7.88671875" style="65" customWidth="1"/>
    <col min="13579" max="13824" width="12.6640625" style="65"/>
    <col min="13825" max="13825" width="4.44140625" style="65" customWidth="1"/>
    <col min="13826" max="13826" width="19.109375" style="65" customWidth="1"/>
    <col min="13827" max="13831" width="12.6640625" style="65"/>
    <col min="13832" max="13832" width="11.33203125" style="65" customWidth="1"/>
    <col min="13833" max="13833" width="13.6640625" style="65" customWidth="1"/>
    <col min="13834" max="13834" width="7.88671875" style="65" customWidth="1"/>
    <col min="13835" max="14080" width="12.6640625" style="65"/>
    <col min="14081" max="14081" width="4.44140625" style="65" customWidth="1"/>
    <col min="14082" max="14082" width="19.109375" style="65" customWidth="1"/>
    <col min="14083" max="14087" width="12.6640625" style="65"/>
    <col min="14088" max="14088" width="11.33203125" style="65" customWidth="1"/>
    <col min="14089" max="14089" width="13.6640625" style="65" customWidth="1"/>
    <col min="14090" max="14090" width="7.88671875" style="65" customWidth="1"/>
    <col min="14091" max="14336" width="12.6640625" style="65"/>
    <col min="14337" max="14337" width="4.44140625" style="65" customWidth="1"/>
    <col min="14338" max="14338" width="19.109375" style="65" customWidth="1"/>
    <col min="14339" max="14343" width="12.6640625" style="65"/>
    <col min="14344" max="14344" width="11.33203125" style="65" customWidth="1"/>
    <col min="14345" max="14345" width="13.6640625" style="65" customWidth="1"/>
    <col min="14346" max="14346" width="7.88671875" style="65" customWidth="1"/>
    <col min="14347" max="14592" width="12.6640625" style="65"/>
    <col min="14593" max="14593" width="4.44140625" style="65" customWidth="1"/>
    <col min="14594" max="14594" width="19.109375" style="65" customWidth="1"/>
    <col min="14595" max="14599" width="12.6640625" style="65"/>
    <col min="14600" max="14600" width="11.33203125" style="65" customWidth="1"/>
    <col min="14601" max="14601" width="13.6640625" style="65" customWidth="1"/>
    <col min="14602" max="14602" width="7.88671875" style="65" customWidth="1"/>
    <col min="14603" max="14848" width="12.6640625" style="65"/>
    <col min="14849" max="14849" width="4.44140625" style="65" customWidth="1"/>
    <col min="14850" max="14850" width="19.109375" style="65" customWidth="1"/>
    <col min="14851" max="14855" width="12.6640625" style="65"/>
    <col min="14856" max="14856" width="11.33203125" style="65" customWidth="1"/>
    <col min="14857" max="14857" width="13.6640625" style="65" customWidth="1"/>
    <col min="14858" max="14858" width="7.88671875" style="65" customWidth="1"/>
    <col min="14859" max="15104" width="12.6640625" style="65"/>
    <col min="15105" max="15105" width="4.44140625" style="65" customWidth="1"/>
    <col min="15106" max="15106" width="19.109375" style="65" customWidth="1"/>
    <col min="15107" max="15111" width="12.6640625" style="65"/>
    <col min="15112" max="15112" width="11.33203125" style="65" customWidth="1"/>
    <col min="15113" max="15113" width="13.6640625" style="65" customWidth="1"/>
    <col min="15114" max="15114" width="7.88671875" style="65" customWidth="1"/>
    <col min="15115" max="15360" width="12.6640625" style="65"/>
    <col min="15361" max="15361" width="4.44140625" style="65" customWidth="1"/>
    <col min="15362" max="15362" width="19.109375" style="65" customWidth="1"/>
    <col min="15363" max="15367" width="12.6640625" style="65"/>
    <col min="15368" max="15368" width="11.33203125" style="65" customWidth="1"/>
    <col min="15369" max="15369" width="13.6640625" style="65" customWidth="1"/>
    <col min="15370" max="15370" width="7.88671875" style="65" customWidth="1"/>
    <col min="15371" max="15616" width="12.6640625" style="65"/>
    <col min="15617" max="15617" width="4.44140625" style="65" customWidth="1"/>
    <col min="15618" max="15618" width="19.109375" style="65" customWidth="1"/>
    <col min="15619" max="15623" width="12.6640625" style="65"/>
    <col min="15624" max="15624" width="11.33203125" style="65" customWidth="1"/>
    <col min="15625" max="15625" width="13.6640625" style="65" customWidth="1"/>
    <col min="15626" max="15626" width="7.88671875" style="65" customWidth="1"/>
    <col min="15627" max="15872" width="12.6640625" style="65"/>
    <col min="15873" max="15873" width="4.44140625" style="65" customWidth="1"/>
    <col min="15874" max="15874" width="19.109375" style="65" customWidth="1"/>
    <col min="15875" max="15879" width="12.6640625" style="65"/>
    <col min="15880" max="15880" width="11.33203125" style="65" customWidth="1"/>
    <col min="15881" max="15881" width="13.6640625" style="65" customWidth="1"/>
    <col min="15882" max="15882" width="7.88671875" style="65" customWidth="1"/>
    <col min="15883" max="16128" width="12.6640625" style="65"/>
    <col min="16129" max="16129" width="4.44140625" style="65" customWidth="1"/>
    <col min="16130" max="16130" width="19.109375" style="65" customWidth="1"/>
    <col min="16131" max="16135" width="12.6640625" style="65"/>
    <col min="16136" max="16136" width="11.33203125" style="65" customWidth="1"/>
    <col min="16137" max="16137" width="13.6640625" style="65" customWidth="1"/>
    <col min="16138" max="16138" width="7.88671875" style="65" customWidth="1"/>
    <col min="16139" max="16384" width="12.6640625" style="65"/>
  </cols>
  <sheetData>
    <row r="1" spans="1:47">
      <c r="A1" s="3" t="s">
        <v>171</v>
      </c>
    </row>
    <row r="2" spans="1:47">
      <c r="A2" s="3" t="s">
        <v>164</v>
      </c>
    </row>
    <row r="4" spans="1:47" ht="22.8">
      <c r="A4" s="64" t="s">
        <v>106</v>
      </c>
      <c r="V4" s="66" t="s">
        <v>107</v>
      </c>
    </row>
    <row r="5" spans="1:47">
      <c r="A5" s="67" t="s">
        <v>108</v>
      </c>
      <c r="K5" s="65" t="s">
        <v>0</v>
      </c>
    </row>
    <row r="6" spans="1:47">
      <c r="V6" s="67" t="s">
        <v>109</v>
      </c>
      <c r="AE6" s="67" t="s">
        <v>110</v>
      </c>
      <c r="AN6" s="67" t="s">
        <v>111</v>
      </c>
    </row>
    <row r="7" spans="1:47">
      <c r="B7" s="67" t="s">
        <v>112</v>
      </c>
      <c r="D7" s="68" t="str">
        <f>IF([24]Main_Menu!E2="","TITLE",[24]Main_Menu!E2)</f>
        <v>WCEC 3 Transmission - 2011</v>
      </c>
      <c r="E7" s="69"/>
      <c r="F7" s="69"/>
      <c r="G7" s="69"/>
      <c r="H7" s="70"/>
      <c r="W7" s="71" t="s">
        <v>113</v>
      </c>
      <c r="X7" s="71" t="s">
        <v>113</v>
      </c>
      <c r="Y7" s="71" t="s">
        <v>113</v>
      </c>
      <c r="Z7" s="71" t="s">
        <v>113</v>
      </c>
      <c r="AA7" s="71" t="s">
        <v>113</v>
      </c>
      <c r="AB7" s="71" t="s">
        <v>113</v>
      </c>
      <c r="AC7" s="71" t="s">
        <v>113</v>
      </c>
      <c r="AF7" s="71" t="s">
        <v>113</v>
      </c>
      <c r="AG7" s="71" t="s">
        <v>113</v>
      </c>
      <c r="AH7" s="71" t="s">
        <v>113</v>
      </c>
      <c r="AI7" s="71" t="s">
        <v>113</v>
      </c>
      <c r="AJ7" s="71" t="s">
        <v>113</v>
      </c>
      <c r="AK7" s="71" t="s">
        <v>113</v>
      </c>
      <c r="AL7" s="71" t="s">
        <v>113</v>
      </c>
      <c r="AO7" s="71" t="s">
        <v>113</v>
      </c>
      <c r="AP7" s="71" t="s">
        <v>113</v>
      </c>
      <c r="AQ7" s="71" t="s">
        <v>113</v>
      </c>
      <c r="AR7" s="71" t="s">
        <v>113</v>
      </c>
      <c r="AS7" s="71" t="s">
        <v>113</v>
      </c>
      <c r="AT7" s="71" t="s">
        <v>113</v>
      </c>
      <c r="AU7" s="71" t="s">
        <v>113</v>
      </c>
    </row>
    <row r="8" spans="1:47">
      <c r="B8" s="67"/>
      <c r="D8" s="72"/>
      <c r="E8" s="73"/>
      <c r="F8" s="73"/>
      <c r="G8" s="73"/>
      <c r="H8" s="73"/>
      <c r="W8" s="71"/>
      <c r="X8" s="71"/>
      <c r="Y8" s="71"/>
      <c r="Z8" s="71"/>
      <c r="AA8" s="71"/>
      <c r="AB8" s="71"/>
      <c r="AC8" s="71"/>
      <c r="AF8" s="71"/>
      <c r="AG8" s="71"/>
      <c r="AH8" s="71"/>
      <c r="AI8" s="71"/>
      <c r="AJ8" s="71"/>
      <c r="AK8" s="71"/>
      <c r="AL8" s="71"/>
      <c r="AO8" s="71"/>
      <c r="AP8" s="71"/>
      <c r="AQ8" s="71"/>
      <c r="AR8" s="71"/>
      <c r="AS8" s="71"/>
      <c r="AT8" s="71"/>
      <c r="AU8" s="71"/>
    </row>
    <row r="9" spans="1:47">
      <c r="B9" s="74"/>
      <c r="D9" s="72"/>
      <c r="E9" s="73"/>
      <c r="F9" s="73"/>
      <c r="G9" s="73"/>
      <c r="H9" s="73"/>
      <c r="W9" s="71"/>
      <c r="X9" s="71"/>
      <c r="Y9" s="71"/>
      <c r="Z9" s="71"/>
      <c r="AA9" s="71"/>
      <c r="AB9" s="71"/>
      <c r="AC9" s="71"/>
      <c r="AF9" s="71"/>
      <c r="AG9" s="71"/>
      <c r="AH9" s="71"/>
      <c r="AI9" s="71"/>
      <c r="AJ9" s="71"/>
      <c r="AK9" s="71"/>
      <c r="AL9" s="71"/>
      <c r="AO9" s="71"/>
      <c r="AP9" s="71"/>
      <c r="AQ9" s="71"/>
      <c r="AR9" s="71"/>
      <c r="AS9" s="71"/>
      <c r="AT9" s="71"/>
      <c r="AU9" s="71"/>
    </row>
    <row r="10" spans="1:47">
      <c r="B10" s="216">
        <v>2007</v>
      </c>
      <c r="C10" s="216"/>
      <c r="D10" s="216"/>
      <c r="E10" s="73"/>
      <c r="F10" s="73"/>
      <c r="G10" s="73"/>
      <c r="H10" s="73"/>
      <c r="J10" s="217" t="s">
        <v>114</v>
      </c>
      <c r="K10" s="217"/>
      <c r="L10" s="217"/>
      <c r="M10" s="217"/>
      <c r="W10" s="71"/>
      <c r="X10" s="71"/>
      <c r="Y10" s="71"/>
      <c r="Z10" s="71"/>
      <c r="AA10" s="71"/>
      <c r="AB10" s="71"/>
      <c r="AC10" s="71"/>
      <c r="AF10" s="71"/>
      <c r="AG10" s="71"/>
      <c r="AH10" s="71"/>
      <c r="AI10" s="71"/>
      <c r="AJ10" s="71"/>
      <c r="AK10" s="71"/>
      <c r="AL10" s="71"/>
      <c r="AO10" s="71"/>
      <c r="AP10" s="71"/>
      <c r="AQ10" s="71"/>
      <c r="AR10" s="71"/>
      <c r="AS10" s="71"/>
      <c r="AT10" s="71"/>
      <c r="AU10" s="71"/>
    </row>
    <row r="11" spans="1:47">
      <c r="J11" s="218" t="s">
        <v>115</v>
      </c>
      <c r="K11" s="218"/>
      <c r="L11" s="218"/>
      <c r="M11" s="218"/>
      <c r="W11" s="75">
        <f>V12</f>
        <v>2007</v>
      </c>
      <c r="X11" s="75">
        <f t="shared" ref="X11:AC11" si="0">+W11+1</f>
        <v>2008</v>
      </c>
      <c r="Y11" s="75">
        <f t="shared" si="0"/>
        <v>2009</v>
      </c>
      <c r="Z11" s="75">
        <f t="shared" si="0"/>
        <v>2010</v>
      </c>
      <c r="AA11" s="75">
        <f t="shared" si="0"/>
        <v>2011</v>
      </c>
      <c r="AB11" s="75">
        <f t="shared" si="0"/>
        <v>2012</v>
      </c>
      <c r="AC11" s="75">
        <f t="shared" si="0"/>
        <v>2013</v>
      </c>
      <c r="AF11" s="75">
        <f>AE12</f>
        <v>2007</v>
      </c>
      <c r="AG11" s="75">
        <f t="shared" ref="AG11:AL11" si="1">+AF11+1</f>
        <v>2008</v>
      </c>
      <c r="AH11" s="75">
        <f t="shared" si="1"/>
        <v>2009</v>
      </c>
      <c r="AI11" s="75">
        <f t="shared" si="1"/>
        <v>2010</v>
      </c>
      <c r="AJ11" s="75">
        <f t="shared" si="1"/>
        <v>2011</v>
      </c>
      <c r="AK11" s="75">
        <f t="shared" si="1"/>
        <v>2012</v>
      </c>
      <c r="AL11" s="75">
        <f t="shared" si="1"/>
        <v>2013</v>
      </c>
      <c r="AN11" s="76"/>
      <c r="AO11" s="77">
        <f>AN12</f>
        <v>2007</v>
      </c>
      <c r="AP11" s="77">
        <f t="shared" ref="AP11:AU11" si="2">+AO11+1</f>
        <v>2008</v>
      </c>
      <c r="AQ11" s="77">
        <f t="shared" si="2"/>
        <v>2009</v>
      </c>
      <c r="AR11" s="77">
        <f t="shared" si="2"/>
        <v>2010</v>
      </c>
      <c r="AS11" s="77">
        <f t="shared" si="2"/>
        <v>2011</v>
      </c>
      <c r="AT11" s="77">
        <f t="shared" si="2"/>
        <v>2012</v>
      </c>
      <c r="AU11" s="77">
        <f t="shared" si="2"/>
        <v>2013</v>
      </c>
    </row>
    <row r="12" spans="1:47">
      <c r="A12" s="74" t="s">
        <v>116</v>
      </c>
      <c r="B12" s="74" t="s">
        <v>117</v>
      </c>
      <c r="E12" s="78">
        <f>((1-E13)*E14)+E13</f>
        <v>0.38574999999999998</v>
      </c>
      <c r="F12" s="79"/>
      <c r="G12" s="79"/>
      <c r="H12" s="79"/>
      <c r="J12" s="67" t="s">
        <v>118</v>
      </c>
      <c r="M12" s="80">
        <v>39233</v>
      </c>
      <c r="V12" s="81">
        <f t="shared" ref="V12:V53" si="3">J14</f>
        <v>2007</v>
      </c>
      <c r="W12" s="82">
        <v>1</v>
      </c>
      <c r="X12" s="82">
        <f t="shared" ref="X12:AC12" si="4">X13/(1+$K15)</f>
        <v>0.98320537586197321</v>
      </c>
      <c r="Y12" s="82">
        <f t="shared" si="4"/>
        <v>0.96414077816656674</v>
      </c>
      <c r="Z12" s="82">
        <f t="shared" si="4"/>
        <v>0.94579917319504825</v>
      </c>
      <c r="AA12" s="82">
        <f t="shared" si="4"/>
        <v>0.92728433810825606</v>
      </c>
      <c r="AB12" s="82">
        <f t="shared" si="4"/>
        <v>0.90967225495591097</v>
      </c>
      <c r="AC12" s="83">
        <f t="shared" si="4"/>
        <v>0.8928975323534265</v>
      </c>
      <c r="AE12" s="81">
        <f t="shared" ref="AE12:AE53" si="5">J14</f>
        <v>2007</v>
      </c>
      <c r="AF12" s="82">
        <v>1</v>
      </c>
      <c r="AG12" s="82">
        <f t="shared" ref="AG12:AL12" si="6">AG13/(1+$L15)</f>
        <v>0.96507352765010113</v>
      </c>
      <c r="AH12" s="82">
        <f t="shared" si="6"/>
        <v>0.9302035914426221</v>
      </c>
      <c r="AI12" s="82">
        <f t="shared" si="6"/>
        <v>0.89365057330501196</v>
      </c>
      <c r="AJ12" s="82">
        <f t="shared" si="6"/>
        <v>0.85760229909025965</v>
      </c>
      <c r="AK12" s="82">
        <f t="shared" si="6"/>
        <v>0.82312038442154833</v>
      </c>
      <c r="AL12" s="83">
        <f t="shared" si="6"/>
        <v>0.79114845783700971</v>
      </c>
      <c r="AN12" s="81">
        <f t="shared" ref="AN12:AN53" si="7">J14</f>
        <v>2007</v>
      </c>
      <c r="AO12" s="82">
        <v>1</v>
      </c>
      <c r="AP12" s="82">
        <f t="shared" ref="AP12:AU12" si="8">AP13/(1+$M15)</f>
        <v>0.98001427551748754</v>
      </c>
      <c r="AQ12" s="82">
        <f t="shared" si="8"/>
        <v>0.95946890286512942</v>
      </c>
      <c r="AR12" s="82">
        <f t="shared" si="8"/>
        <v>0.93656207366985</v>
      </c>
      <c r="AS12" s="82">
        <f t="shared" si="8"/>
        <v>0.91108161911081642</v>
      </c>
      <c r="AT12" s="82">
        <f t="shared" si="8"/>
        <v>0.88580645161290328</v>
      </c>
      <c r="AU12" s="83">
        <f t="shared" si="8"/>
        <v>0.86243718592964824</v>
      </c>
    </row>
    <row r="13" spans="1:47" ht="40.200000000000003" thickBot="1">
      <c r="B13" s="74" t="s">
        <v>119</v>
      </c>
      <c r="E13" s="84">
        <v>5.5E-2</v>
      </c>
      <c r="J13" s="85" t="s">
        <v>120</v>
      </c>
      <c r="K13" s="86" t="s">
        <v>121</v>
      </c>
      <c r="L13" s="86" t="s">
        <v>122</v>
      </c>
      <c r="M13" s="87" t="s">
        <v>123</v>
      </c>
      <c r="V13" s="88">
        <f t="shared" si="3"/>
        <v>2008</v>
      </c>
      <c r="W13" s="89">
        <f t="shared" ref="W13:AC28" si="9">W12*(1+$K15)</f>
        <v>1.0170815015360377</v>
      </c>
      <c r="X13" s="89">
        <v>1</v>
      </c>
      <c r="Y13" s="89">
        <f>Y14/(1+$K16)</f>
        <v>0.98060975034977549</v>
      </c>
      <c r="Z13" s="89">
        <f>Z14/(1+$K16)</f>
        <v>0.96195484322476266</v>
      </c>
      <c r="AA13" s="89">
        <f>AA14/(1+$K16)</f>
        <v>0.94312374695399592</v>
      </c>
      <c r="AB13" s="89">
        <f>AB14/(1+$K16)</f>
        <v>0.92521082297623125</v>
      </c>
      <c r="AC13" s="90">
        <f>AC14/(1+$K16)</f>
        <v>0.90814956292384585</v>
      </c>
      <c r="AE13" s="88">
        <f t="shared" si="5"/>
        <v>2008</v>
      </c>
      <c r="AF13" s="89">
        <f t="shared" ref="AF13:AL28" si="10">AF12*(1+$L15)</f>
        <v>1.036190478081958</v>
      </c>
      <c r="AG13" s="89">
        <v>1</v>
      </c>
      <c r="AH13" s="89">
        <f>AH14/(1+$L16)</f>
        <v>0.96386810413048485</v>
      </c>
      <c r="AI13" s="89">
        <f>AI14/(1+$L16)</f>
        <v>0.92599221479113614</v>
      </c>
      <c r="AJ13" s="89">
        <f>AJ14/(1+$L16)</f>
        <v>0.88863933629852243</v>
      </c>
      <c r="AK13" s="89">
        <f>AK14/(1+$L16)</f>
        <v>0.85290950465276916</v>
      </c>
      <c r="AL13" s="90">
        <f>AL14/(1+$L16)</f>
        <v>0.81978049875993486</v>
      </c>
      <c r="AN13" s="88">
        <f t="shared" si="7"/>
        <v>2008</v>
      </c>
      <c r="AO13" s="89">
        <f t="shared" ref="AO13:AU28" si="11">AO12*(1+$M15)</f>
        <v>1.0203932993445011</v>
      </c>
      <c r="AP13" s="89">
        <v>1</v>
      </c>
      <c r="AQ13" s="89">
        <f>AQ14/(1+$M16)</f>
        <v>0.97903563941299798</v>
      </c>
      <c r="AR13" s="89">
        <f>AR14/(1+$M16)</f>
        <v>0.9556616643929059</v>
      </c>
      <c r="AS13" s="89">
        <f>AS14/(1+$M16)</f>
        <v>0.92966157929661597</v>
      </c>
      <c r="AT13" s="89">
        <f>AT14/(1+$M16)</f>
        <v>0.90387096774193554</v>
      </c>
      <c r="AU13" s="90">
        <f>AU14/(1+$M16)</f>
        <v>0.88002512562814073</v>
      </c>
    </row>
    <row r="14" spans="1:47">
      <c r="B14" s="74" t="s">
        <v>124</v>
      </c>
      <c r="E14" s="91">
        <v>0.35</v>
      </c>
      <c r="I14" s="65" t="str">
        <f t="shared" ref="I14:I55" si="12">IF($B$10=J14,"Base Year =&gt;","")</f>
        <v>Base Year =&gt;</v>
      </c>
      <c r="J14" s="92">
        <v>2007</v>
      </c>
      <c r="K14" s="93">
        <v>2.2389747829718587E-2</v>
      </c>
      <c r="L14" s="93">
        <v>3.6025267378303694E-2</v>
      </c>
      <c r="M14" s="94">
        <v>3.9364118092354516E-2</v>
      </c>
      <c r="O14" s="95"/>
      <c r="P14" s="95"/>
      <c r="Q14" s="95"/>
      <c r="R14" s="95"/>
      <c r="V14" s="88">
        <f t="shared" si="3"/>
        <v>2009</v>
      </c>
      <c r="W14" s="89">
        <f t="shared" si="9"/>
        <v>1.037192931411556</v>
      </c>
      <c r="X14" s="89">
        <f t="shared" si="9"/>
        <v>1.0197736659698806</v>
      </c>
      <c r="Y14" s="89">
        <v>1</v>
      </c>
      <c r="Z14" s="89">
        <f>Z15/(1+$K17)</f>
        <v>0.98097621697279802</v>
      </c>
      <c r="AA14" s="89">
        <f>AA15/(1+$K17)</f>
        <v>0.96177276089452646</v>
      </c>
      <c r="AB14" s="89">
        <f>AB15/(1+$K17)</f>
        <v>0.94350563274148158</v>
      </c>
      <c r="AC14" s="90">
        <f>AC15/(1+$K17)</f>
        <v>0.9261070090317951</v>
      </c>
      <c r="AE14" s="88">
        <f t="shared" si="5"/>
        <v>2009</v>
      </c>
      <c r="AF14" s="89">
        <f t="shared" si="10"/>
        <v>1.0750334756815259</v>
      </c>
      <c r="AG14" s="89">
        <f t="shared" si="10"/>
        <v>1.0374863487179193</v>
      </c>
      <c r="AH14" s="89">
        <v>1</v>
      </c>
      <c r="AI14" s="89">
        <f>AI15/(1+$L17)</f>
        <v>0.96070428186487511</v>
      </c>
      <c r="AJ14" s="89">
        <f>AJ15/(1+$L17)</f>
        <v>0.92195118034346923</v>
      </c>
      <c r="AK14" s="89">
        <f>AK15/(1+$L17)</f>
        <v>0.88488196776901074</v>
      </c>
      <c r="AL14" s="90">
        <f>AL15/(1+$L17)</f>
        <v>0.85051107640859958</v>
      </c>
      <c r="AN14" s="88">
        <f t="shared" si="7"/>
        <v>2009</v>
      </c>
      <c r="AO14" s="89">
        <f t="shared" si="11"/>
        <v>1.042243262927895</v>
      </c>
      <c r="AP14" s="89">
        <f t="shared" si="11"/>
        <v>1.0214132762312633</v>
      </c>
      <c r="AQ14" s="89">
        <v>1</v>
      </c>
      <c r="AR14" s="89">
        <f>AR15/(1+$M17)</f>
        <v>0.97612551159618011</v>
      </c>
      <c r="AS14" s="89">
        <f>AS15/(1+$M17)</f>
        <v>0.94956867949568691</v>
      </c>
      <c r="AT14" s="89">
        <f>AT15/(1+$M17)</f>
        <v>0.9232258064516129</v>
      </c>
      <c r="AU14" s="90">
        <f>AU15/(1+$M17)</f>
        <v>0.89886934673366836</v>
      </c>
    </row>
    <row r="15" spans="1:47">
      <c r="J15" s="92">
        <f t="shared" ref="J15:J55" si="13">J14+1</f>
        <v>2008</v>
      </c>
      <c r="K15" s="93">
        <v>1.7081501536037713E-2</v>
      </c>
      <c r="L15" s="93">
        <v>3.6190478081957966E-2</v>
      </c>
      <c r="M15" s="96">
        <v>2.039329934450107E-2</v>
      </c>
      <c r="O15" s="95"/>
      <c r="P15" s="95"/>
      <c r="Q15" s="95"/>
      <c r="R15" s="95"/>
      <c r="V15" s="88">
        <f t="shared" si="3"/>
        <v>2010</v>
      </c>
      <c r="W15" s="89">
        <f t="shared" si="9"/>
        <v>1.0573069086345819</v>
      </c>
      <c r="X15" s="89">
        <f t="shared" si="9"/>
        <v>1.0395498365055249</v>
      </c>
      <c r="Y15" s="89">
        <f t="shared" si="9"/>
        <v>1.0193927056518328</v>
      </c>
      <c r="Z15" s="89">
        <v>1</v>
      </c>
      <c r="AA15" s="89">
        <f>AA16/(1+$K18)</f>
        <v>0.98042413695050457</v>
      </c>
      <c r="AB15" s="89">
        <f>AB16/(1+$K18)</f>
        <v>0.96180275975808338</v>
      </c>
      <c r="AC15" s="90">
        <f>AC16/(1+$K18)</f>
        <v>0.94406672966004801</v>
      </c>
      <c r="AE15" s="88">
        <f t="shared" si="5"/>
        <v>2010</v>
      </c>
      <c r="AF15" s="89">
        <f t="shared" si="10"/>
        <v>1.1190056045078931</v>
      </c>
      <c r="AG15" s="89">
        <f t="shared" si="10"/>
        <v>1.0799226862026663</v>
      </c>
      <c r="AH15" s="89">
        <f t="shared" si="10"/>
        <v>1.0409030321576644</v>
      </c>
      <c r="AI15" s="89">
        <v>1</v>
      </c>
      <c r="AJ15" s="89">
        <f>AJ16/(1+$L18)</f>
        <v>0.95966177912085482</v>
      </c>
      <c r="AK15" s="89">
        <f>AK16/(1+$L18)</f>
        <v>0.92107632335240397</v>
      </c>
      <c r="AL15" s="90">
        <f>AL16/(1+$L18)</f>
        <v>0.88529955831739038</v>
      </c>
      <c r="AN15" s="88">
        <f t="shared" si="7"/>
        <v>2010</v>
      </c>
      <c r="AO15" s="89">
        <f t="shared" si="11"/>
        <v>1.0677348871085213</v>
      </c>
      <c r="AP15" s="89">
        <f t="shared" si="11"/>
        <v>1.046395431834404</v>
      </c>
      <c r="AQ15" s="89">
        <f t="shared" si="11"/>
        <v>1.0244584206848357</v>
      </c>
      <c r="AR15" s="89">
        <v>1</v>
      </c>
      <c r="AS15" s="89">
        <f>AS16/(1+$M18)</f>
        <v>0.97279362972793637</v>
      </c>
      <c r="AT15" s="89">
        <f>AT16/(1+$M18)</f>
        <v>0.94580645161290322</v>
      </c>
      <c r="AU15" s="90">
        <f>AU16/(1+$M18)</f>
        <v>0.92085427135678388</v>
      </c>
    </row>
    <row r="16" spans="1:47">
      <c r="A16" s="74" t="s">
        <v>125</v>
      </c>
      <c r="B16" s="74" t="s">
        <v>126</v>
      </c>
      <c r="E16" s="97">
        <v>39199</v>
      </c>
      <c r="F16" s="98"/>
      <c r="G16" s="98"/>
      <c r="I16" s="65" t="str">
        <f t="shared" si="12"/>
        <v/>
      </c>
      <c r="J16" s="92">
        <f t="shared" si="13"/>
        <v>2009</v>
      </c>
      <c r="K16" s="93">
        <v>1.9773665969880616E-2</v>
      </c>
      <c r="L16" s="93">
        <v>3.7486348717919338E-2</v>
      </c>
      <c r="M16" s="96">
        <v>2.1413276231263323E-2</v>
      </c>
      <c r="O16" s="95"/>
      <c r="P16" s="95"/>
      <c r="Q16" s="95"/>
      <c r="R16" s="95"/>
      <c r="V16" s="88">
        <f t="shared" si="3"/>
        <v>2011</v>
      </c>
      <c r="W16" s="89">
        <f t="shared" si="9"/>
        <v>1.0784178691512147</v>
      </c>
      <c r="X16" s="89">
        <f t="shared" si="9"/>
        <v>1.0603062463750883</v>
      </c>
      <c r="Y16" s="89">
        <f t="shared" si="9"/>
        <v>1.0397466435521829</v>
      </c>
      <c r="Z16" s="89">
        <f t="shared" si="9"/>
        <v>1.0199667290019847</v>
      </c>
      <c r="AA16" s="89">
        <v>1</v>
      </c>
      <c r="AB16" s="89">
        <f>AB17/(1+$K19)</f>
        <v>0.98100681481553409</v>
      </c>
      <c r="AC16" s="90">
        <f>AC17/(1+$K19)</f>
        <v>0.96291665421096018</v>
      </c>
      <c r="AE16" s="88">
        <f t="shared" si="5"/>
        <v>2011</v>
      </c>
      <c r="AF16" s="89">
        <f t="shared" si="10"/>
        <v>1.1660416501457556</v>
      </c>
      <c r="AG16" s="89">
        <f t="shared" si="10"/>
        <v>1.1253159286931094</v>
      </c>
      <c r="AH16" s="89">
        <f t="shared" si="10"/>
        <v>1.0846561307372631</v>
      </c>
      <c r="AI16" s="89">
        <f t="shared" si="10"/>
        <v>1.0420337891502764</v>
      </c>
      <c r="AJ16" s="89">
        <v>1</v>
      </c>
      <c r="AK16" s="89">
        <f>AK17/(1+$L19)</f>
        <v>0.95979265131951075</v>
      </c>
      <c r="AL16" s="90">
        <f>AL17/(1+$L19)</f>
        <v>0.9225120532865364</v>
      </c>
      <c r="AN16" s="88">
        <f t="shared" si="7"/>
        <v>2011</v>
      </c>
      <c r="AO16" s="89">
        <f t="shared" si="11"/>
        <v>1.0975965040058264</v>
      </c>
      <c r="AP16" s="89">
        <f t="shared" si="11"/>
        <v>1.0756602426837973</v>
      </c>
      <c r="AQ16" s="89">
        <f t="shared" si="11"/>
        <v>1.0531097134870719</v>
      </c>
      <c r="AR16" s="89">
        <f t="shared" si="11"/>
        <v>1.0279672578444747</v>
      </c>
      <c r="AS16" s="89">
        <v>1</v>
      </c>
      <c r="AT16" s="89">
        <f>AT17/(1+$M19)</f>
        <v>0.97225806451612895</v>
      </c>
      <c r="AU16" s="90">
        <f>AU17/(1+$M19)</f>
        <v>0.94660804020100497</v>
      </c>
    </row>
    <row r="17" spans="1:47">
      <c r="I17" s="65" t="str">
        <f t="shared" si="12"/>
        <v/>
      </c>
      <c r="J17" s="92">
        <f t="shared" si="13"/>
        <v>2010</v>
      </c>
      <c r="K17" s="93">
        <v>1.939270565183282E-2</v>
      </c>
      <c r="L17" s="93">
        <v>4.0903032157664443E-2</v>
      </c>
      <c r="M17" s="96">
        <v>2.4458420684835724E-2</v>
      </c>
      <c r="O17" s="95"/>
      <c r="P17" s="95"/>
      <c r="Q17" s="95"/>
      <c r="R17" s="95"/>
      <c r="V17" s="88">
        <f t="shared" si="3"/>
        <v>2012</v>
      </c>
      <c r="W17" s="89">
        <f t="shared" si="9"/>
        <v>1.0992970210446475</v>
      </c>
      <c r="X17" s="89">
        <f t="shared" si="9"/>
        <v>1.0808347407601502</v>
      </c>
      <c r="Y17" s="89">
        <f t="shared" si="9"/>
        <v>1.0598770853061752</v>
      </c>
      <c r="Z17" s="89">
        <f t="shared" si="9"/>
        <v>1.0397142135998072</v>
      </c>
      <c r="AA17" s="89">
        <f t="shared" si="9"/>
        <v>1.0193609105437635</v>
      </c>
      <c r="AB17" s="89">
        <v>1</v>
      </c>
      <c r="AC17" s="90">
        <f>AC18/(1+$K20)</f>
        <v>0.9815595974142387</v>
      </c>
      <c r="AE17" s="88">
        <f t="shared" si="5"/>
        <v>2012</v>
      </c>
      <c r="AF17" s="89">
        <f t="shared" si="10"/>
        <v>1.2148891206269357</v>
      </c>
      <c r="AG17" s="89">
        <f t="shared" si="10"/>
        <v>1.1724573293471661</v>
      </c>
      <c r="AH17" s="89">
        <f t="shared" si="10"/>
        <v>1.1300942232117444</v>
      </c>
      <c r="AI17" s="89">
        <f t="shared" si="10"/>
        <v>1.0856863591502828</v>
      </c>
      <c r="AJ17" s="89">
        <f t="shared" si="10"/>
        <v>1.0418917029894037</v>
      </c>
      <c r="AK17" s="89">
        <v>1</v>
      </c>
      <c r="AL17" s="90">
        <f>AL18/(1+$L20)</f>
        <v>0.96115765422696098</v>
      </c>
      <c r="AN17" s="88">
        <f t="shared" si="7"/>
        <v>2012</v>
      </c>
      <c r="AO17" s="89">
        <f t="shared" si="11"/>
        <v>1.1289147851420247</v>
      </c>
      <c r="AP17" s="89">
        <f t="shared" si="11"/>
        <v>1.1063526052819417</v>
      </c>
      <c r="AQ17" s="89">
        <f t="shared" si="11"/>
        <v>1.0831586303284417</v>
      </c>
      <c r="AR17" s="89">
        <f t="shared" si="11"/>
        <v>1.057298772169168</v>
      </c>
      <c r="AS17" s="89">
        <f t="shared" si="11"/>
        <v>1.0285335102853352</v>
      </c>
      <c r="AT17" s="89">
        <v>1</v>
      </c>
      <c r="AU17" s="90">
        <f>AU18/(1+$M20)</f>
        <v>0.97361809045226133</v>
      </c>
    </row>
    <row r="18" spans="1:47">
      <c r="D18" s="71" t="s">
        <v>127</v>
      </c>
      <c r="E18" s="71"/>
      <c r="F18" s="71"/>
      <c r="I18" s="65" t="str">
        <f t="shared" si="12"/>
        <v/>
      </c>
      <c r="J18" s="92">
        <f t="shared" si="13"/>
        <v>2011</v>
      </c>
      <c r="K18" s="93">
        <v>1.9966729001984707E-2</v>
      </c>
      <c r="L18" s="93">
        <v>4.2033789150276446E-2</v>
      </c>
      <c r="M18" s="96">
        <v>2.7967257844474736E-2</v>
      </c>
      <c r="O18" s="95"/>
      <c r="P18" s="95"/>
      <c r="Q18" s="95"/>
      <c r="R18" s="95"/>
      <c r="V18" s="88">
        <f t="shared" si="3"/>
        <v>2013</v>
      </c>
      <c r="W18" s="89">
        <f t="shared" si="9"/>
        <v>1.1199493377076331</v>
      </c>
      <c r="X18" s="89">
        <f t="shared" si="9"/>
        <v>1.1011402095272012</v>
      </c>
      <c r="Y18" s="89">
        <f t="shared" si="9"/>
        <v>1.0797888259645683</v>
      </c>
      <c r="Z18" s="89">
        <f t="shared" si="9"/>
        <v>1.0592471576242211</v>
      </c>
      <c r="AA18" s="89">
        <f t="shared" si="9"/>
        <v>1.038511480331002</v>
      </c>
      <c r="AB18" s="89">
        <f t="shared" si="9"/>
        <v>1.0187868394688815</v>
      </c>
      <c r="AC18" s="90">
        <v>1</v>
      </c>
      <c r="AE18" s="88">
        <f t="shared" si="5"/>
        <v>2013</v>
      </c>
      <c r="AF18" s="89">
        <f t="shared" si="10"/>
        <v>1.263985273679213</v>
      </c>
      <c r="AG18" s="89">
        <f t="shared" si="10"/>
        <v>1.2198387269673767</v>
      </c>
      <c r="AH18" s="89">
        <f t="shared" si="10"/>
        <v>1.1757636411069894</v>
      </c>
      <c r="AI18" s="89">
        <f t="shared" si="10"/>
        <v>1.129561164472521</v>
      </c>
      <c r="AJ18" s="89">
        <f t="shared" si="10"/>
        <v>1.0839966767235241</v>
      </c>
      <c r="AK18" s="89">
        <f t="shared" si="10"/>
        <v>1.0404120443740097</v>
      </c>
      <c r="AL18" s="90">
        <v>1</v>
      </c>
      <c r="AN18" s="88">
        <f t="shared" si="7"/>
        <v>2013</v>
      </c>
      <c r="AO18" s="89">
        <f t="shared" si="11"/>
        <v>1.1595047341587763</v>
      </c>
      <c r="AP18" s="89">
        <f t="shared" si="11"/>
        <v>1.1363311920057104</v>
      </c>
      <c r="AQ18" s="89">
        <f t="shared" si="11"/>
        <v>1.1125087351502447</v>
      </c>
      <c r="AR18" s="89">
        <f t="shared" si="11"/>
        <v>1.085948158253752</v>
      </c>
      <c r="AS18" s="89">
        <f t="shared" si="11"/>
        <v>1.0564034505640347</v>
      </c>
      <c r="AT18" s="89">
        <f t="shared" si="11"/>
        <v>1.0270967741935484</v>
      </c>
      <c r="AU18" s="90">
        <v>1</v>
      </c>
    </row>
    <row r="19" spans="1:47">
      <c r="D19" s="71" t="s">
        <v>128</v>
      </c>
      <c r="E19" s="71"/>
      <c r="F19" s="71"/>
      <c r="I19" s="65" t="str">
        <f t="shared" si="12"/>
        <v/>
      </c>
      <c r="J19" s="92">
        <f t="shared" si="13"/>
        <v>2012</v>
      </c>
      <c r="K19" s="93">
        <v>1.9360910543763543E-2</v>
      </c>
      <c r="L19" s="93">
        <v>4.1891702989403701E-2</v>
      </c>
      <c r="M19" s="96">
        <v>2.853351028533524E-2</v>
      </c>
      <c r="O19" s="95"/>
      <c r="P19" s="95"/>
      <c r="Q19" s="95"/>
      <c r="R19" s="95"/>
      <c r="V19" s="88">
        <f t="shared" si="3"/>
        <v>2014</v>
      </c>
      <c r="W19" s="89">
        <f t="shared" si="9"/>
        <v>1.1407352081613789</v>
      </c>
      <c r="X19" s="89">
        <f t="shared" si="9"/>
        <v>1.1215769890992946</v>
      </c>
      <c r="Y19" s="89">
        <f t="shared" si="9"/>
        <v>1.0998293312787122</v>
      </c>
      <c r="Z19" s="89">
        <f t="shared" si="9"/>
        <v>1.0789064167135132</v>
      </c>
      <c r="AA19" s="89">
        <f t="shared" si="9"/>
        <v>1.0577858924567078</v>
      </c>
      <c r="AB19" s="89">
        <f t="shared" si="9"/>
        <v>1.0376951691157619</v>
      </c>
      <c r="AC19" s="90">
        <f t="shared" si="9"/>
        <v>1.0185596524359677</v>
      </c>
      <c r="AE19" s="88">
        <f t="shared" si="5"/>
        <v>2014</v>
      </c>
      <c r="AF19" s="89">
        <f t="shared" si="10"/>
        <v>1.3127940160703135</v>
      </c>
      <c r="AG19" s="89">
        <f t="shared" si="10"/>
        <v>1.2669427521669212</v>
      </c>
      <c r="AH19" s="89">
        <f t="shared" si="10"/>
        <v>1.2211657085729888</v>
      </c>
      <c r="AI19" s="89">
        <f t="shared" si="10"/>
        <v>1.1731791250926247</v>
      </c>
      <c r="AJ19" s="89">
        <f t="shared" si="10"/>
        <v>1.1258551664138361</v>
      </c>
      <c r="AK19" s="89">
        <f t="shared" si="10"/>
        <v>1.0805875151741047</v>
      </c>
      <c r="AL19" s="90">
        <f t="shared" si="10"/>
        <v>1.0386149612716831</v>
      </c>
      <c r="AN19" s="88">
        <f t="shared" si="7"/>
        <v>2014</v>
      </c>
      <c r="AO19" s="89">
        <f t="shared" si="11"/>
        <v>1.1908230152949744</v>
      </c>
      <c r="AP19" s="89">
        <f t="shared" si="11"/>
        <v>1.1670235546038545</v>
      </c>
      <c r="AQ19" s="89">
        <f t="shared" si="11"/>
        <v>1.1425576519916143</v>
      </c>
      <c r="AR19" s="89">
        <f t="shared" si="11"/>
        <v>1.1152796725784451</v>
      </c>
      <c r="AS19" s="89">
        <f t="shared" si="11"/>
        <v>1.0849369608493697</v>
      </c>
      <c r="AT19" s="89">
        <f t="shared" si="11"/>
        <v>1.0548387096774192</v>
      </c>
      <c r="AU19" s="90">
        <f t="shared" si="11"/>
        <v>1.0270100502512562</v>
      </c>
    </row>
    <row r="20" spans="1:47" ht="13.8" thickBot="1">
      <c r="B20" s="99" t="s">
        <v>129</v>
      </c>
      <c r="C20" s="100" t="s">
        <v>130</v>
      </c>
      <c r="D20" s="100" t="s">
        <v>131</v>
      </c>
      <c r="E20" s="100" t="s">
        <v>132</v>
      </c>
      <c r="F20" s="101" t="s">
        <v>133</v>
      </c>
      <c r="I20" s="65" t="str">
        <f t="shared" si="12"/>
        <v/>
      </c>
      <c r="J20" s="92">
        <f t="shared" si="13"/>
        <v>2013</v>
      </c>
      <c r="K20" s="93">
        <v>1.8786839468881489E-2</v>
      </c>
      <c r="L20" s="93">
        <v>4.0412044374009692E-2</v>
      </c>
      <c r="M20" s="96">
        <v>2.709677419354839E-2</v>
      </c>
      <c r="O20" s="95"/>
      <c r="P20" s="95"/>
      <c r="Q20" s="95"/>
      <c r="R20" s="95"/>
      <c r="V20" s="88">
        <f t="shared" si="3"/>
        <v>2015</v>
      </c>
      <c r="W20" s="89">
        <f t="shared" si="9"/>
        <v>1.1624917393178194</v>
      </c>
      <c r="X20" s="89">
        <f t="shared" si="9"/>
        <v>1.1429681274924153</v>
      </c>
      <c r="Y20" s="89">
        <f t="shared" si="9"/>
        <v>1.1208056901580878</v>
      </c>
      <c r="Z20" s="89">
        <f t="shared" si="9"/>
        <v>1.0994837258928669</v>
      </c>
      <c r="AA20" s="89">
        <f t="shared" si="9"/>
        <v>1.0779603830496394</v>
      </c>
      <c r="AB20" s="89">
        <f t="shared" si="9"/>
        <v>1.0574864818728595</v>
      </c>
      <c r="AC20" s="90">
        <f t="shared" si="9"/>
        <v>1.0379860054181238</v>
      </c>
      <c r="AE20" s="88">
        <f t="shared" si="5"/>
        <v>2015</v>
      </c>
      <c r="AF20" s="89">
        <f t="shared" si="10"/>
        <v>1.3621531796684057</v>
      </c>
      <c r="AG20" s="89">
        <f t="shared" si="10"/>
        <v>1.3145779743023904</v>
      </c>
      <c r="AH20" s="89">
        <f t="shared" si="10"/>
        <v>1.2670797798225379</v>
      </c>
      <c r="AI20" s="89">
        <f t="shared" si="10"/>
        <v>1.2172889699399156</v>
      </c>
      <c r="AJ20" s="89">
        <f t="shared" si="10"/>
        <v>1.168185698596732</v>
      </c>
      <c r="AK20" s="89">
        <f t="shared" si="10"/>
        <v>1.1212160488896923</v>
      </c>
      <c r="AL20" s="90">
        <f t="shared" si="10"/>
        <v>1.0776653874324382</v>
      </c>
      <c r="AN20" s="88">
        <f t="shared" si="7"/>
        <v>2015</v>
      </c>
      <c r="AO20" s="89">
        <f t="shared" si="11"/>
        <v>1.2235979606700655</v>
      </c>
      <c r="AP20" s="89">
        <f t="shared" si="11"/>
        <v>1.1991434689507496</v>
      </c>
      <c r="AQ20" s="89">
        <f t="shared" si="11"/>
        <v>1.1740041928721174</v>
      </c>
      <c r="AR20" s="89">
        <f t="shared" si="11"/>
        <v>1.1459754433833564</v>
      </c>
      <c r="AS20" s="89">
        <f t="shared" si="11"/>
        <v>1.1147976111479763</v>
      </c>
      <c r="AT20" s="89">
        <f t="shared" si="11"/>
        <v>1.0838709677419354</v>
      </c>
      <c r="AU20" s="90">
        <f t="shared" si="11"/>
        <v>1.0552763819095479</v>
      </c>
    </row>
    <row r="21" spans="1:47">
      <c r="B21" s="74" t="s">
        <v>134</v>
      </c>
      <c r="C21" s="102">
        <v>0.442</v>
      </c>
      <c r="D21" s="103">
        <v>6.4299999999999996E-2</v>
      </c>
      <c r="E21" s="104">
        <f>C21*D21</f>
        <v>2.8420599999999997E-2</v>
      </c>
      <c r="F21" s="104">
        <f>E21*(1-$E$12)</f>
        <v>1.7457353549999999E-2</v>
      </c>
      <c r="I21" s="65" t="str">
        <f t="shared" si="12"/>
        <v/>
      </c>
      <c r="J21" s="92">
        <f t="shared" si="13"/>
        <v>2014</v>
      </c>
      <c r="K21" s="93">
        <v>1.8559652435967688E-2</v>
      </c>
      <c r="L21" s="93">
        <v>3.8614961271683068E-2</v>
      </c>
      <c r="M21" s="96">
        <v>2.7010050251256246E-2</v>
      </c>
      <c r="V21" s="88">
        <f t="shared" si="3"/>
        <v>2016</v>
      </c>
      <c r="W21" s="89">
        <f t="shared" si="9"/>
        <v>1.1847044882826618</v>
      </c>
      <c r="X21" s="89">
        <f t="shared" si="9"/>
        <v>1.1648078216873208</v>
      </c>
      <c r="Y21" s="89">
        <f t="shared" si="9"/>
        <v>1.1422219072302697</v>
      </c>
      <c r="Z21" s="89">
        <f t="shared" si="9"/>
        <v>1.1204925254982041</v>
      </c>
      <c r="AA21" s="89">
        <f t="shared" si="9"/>
        <v>1.0985579172710682</v>
      </c>
      <c r="AB21" s="89">
        <f t="shared" si="9"/>
        <v>1.0776928033124773</v>
      </c>
      <c r="AC21" s="90">
        <f t="shared" si="9"/>
        <v>1.0578197141556178</v>
      </c>
      <c r="AE21" s="88">
        <f t="shared" si="5"/>
        <v>2016</v>
      </c>
      <c r="AF21" s="89">
        <f t="shared" si="10"/>
        <v>1.4125693505895116</v>
      </c>
      <c r="AG21" s="89">
        <f t="shared" si="10"/>
        <v>1.3632332862238326</v>
      </c>
      <c r="AH21" s="89">
        <f t="shared" si="10"/>
        <v>1.3139770830801358</v>
      </c>
      <c r="AI21" s="89">
        <f t="shared" si="10"/>
        <v>1.2623434099874054</v>
      </c>
      <c r="AJ21" s="89">
        <f t="shared" si="10"/>
        <v>1.2114227226900001</v>
      </c>
      <c r="AK21" s="89">
        <f t="shared" si="10"/>
        <v>1.1627146268793356</v>
      </c>
      <c r="AL21" s="90">
        <f t="shared" si="10"/>
        <v>1.1175520633067182</v>
      </c>
      <c r="AN21" s="88">
        <f t="shared" si="7"/>
        <v>2016</v>
      </c>
      <c r="AO21" s="89">
        <f t="shared" si="11"/>
        <v>1.2563729060451565</v>
      </c>
      <c r="AP21" s="89">
        <f t="shared" si="11"/>
        <v>1.2312633832976445</v>
      </c>
      <c r="AQ21" s="89">
        <f t="shared" si="11"/>
        <v>1.2054507337526206</v>
      </c>
      <c r="AR21" s="89">
        <f t="shared" si="11"/>
        <v>1.1766712141882676</v>
      </c>
      <c r="AS21" s="89">
        <f t="shared" si="11"/>
        <v>1.1446582614465826</v>
      </c>
      <c r="AT21" s="89">
        <f t="shared" si="11"/>
        <v>1.1129032258064513</v>
      </c>
      <c r="AU21" s="90">
        <f t="shared" si="11"/>
        <v>1.0835427135678393</v>
      </c>
    </row>
    <row r="22" spans="1:47">
      <c r="B22" s="74" t="s">
        <v>135</v>
      </c>
      <c r="C22" s="102">
        <v>0</v>
      </c>
      <c r="D22" s="103">
        <v>0</v>
      </c>
      <c r="E22" s="105">
        <f>C22*D22</f>
        <v>0</v>
      </c>
      <c r="F22" s="105">
        <f>E22</f>
        <v>0</v>
      </c>
      <c r="I22" s="65" t="str">
        <f t="shared" si="12"/>
        <v/>
      </c>
      <c r="J22" s="92">
        <f t="shared" si="13"/>
        <v>2015</v>
      </c>
      <c r="K22" s="93">
        <v>1.9072376306774386E-2</v>
      </c>
      <c r="L22" s="93">
        <v>3.7598559251391661E-2</v>
      </c>
      <c r="M22" s="96">
        <v>2.7522935779816571E-2</v>
      </c>
      <c r="V22" s="88">
        <f t="shared" si="3"/>
        <v>2017</v>
      </c>
      <c r="W22" s="89">
        <f t="shared" si="9"/>
        <v>1.2079674722342482</v>
      </c>
      <c r="X22" s="89">
        <f t="shared" si="9"/>
        <v>1.1876801125671113</v>
      </c>
      <c r="Y22" s="89">
        <f t="shared" si="9"/>
        <v>1.1646506986798286</v>
      </c>
      <c r="Z22" s="89">
        <f t="shared" si="9"/>
        <v>1.1424946364856643</v>
      </c>
      <c r="AA22" s="89">
        <f t="shared" si="9"/>
        <v>1.120129317947038</v>
      </c>
      <c r="AB22" s="89">
        <f t="shared" si="9"/>
        <v>1.0988544943807201</v>
      </c>
      <c r="AC22" s="90">
        <f t="shared" si="9"/>
        <v>1.0785911751211668</v>
      </c>
      <c r="AE22" s="88">
        <f t="shared" si="5"/>
        <v>2017</v>
      </c>
      <c r="AF22" s="89">
        <f t="shared" si="10"/>
        <v>1.4644712331860865</v>
      </c>
      <c r="AG22" s="89">
        <f t="shared" si="10"/>
        <v>1.4133224191529905</v>
      </c>
      <c r="AH22" s="89">
        <f t="shared" si="10"/>
        <v>1.3622564006741031</v>
      </c>
      <c r="AI22" s="89">
        <f t="shared" si="10"/>
        <v>1.3087255571254439</v>
      </c>
      <c r="AJ22" s="89">
        <f t="shared" si="10"/>
        <v>1.2559338965319355</v>
      </c>
      <c r="AK22" s="89">
        <f t="shared" si="10"/>
        <v>1.2054361244344305</v>
      </c>
      <c r="AL22" s="90">
        <f t="shared" si="10"/>
        <v>1.1586141576818361</v>
      </c>
      <c r="AN22" s="88">
        <f t="shared" si="7"/>
        <v>2017</v>
      </c>
      <c r="AO22" s="89">
        <f t="shared" si="11"/>
        <v>1.2898761835396939</v>
      </c>
      <c r="AP22" s="89">
        <f t="shared" si="11"/>
        <v>1.264097073518915</v>
      </c>
      <c r="AQ22" s="89">
        <f t="shared" si="11"/>
        <v>1.2375960866526905</v>
      </c>
      <c r="AR22" s="89">
        <f t="shared" si="11"/>
        <v>1.208049113233288</v>
      </c>
      <c r="AS22" s="89">
        <f t="shared" si="11"/>
        <v>1.1751824817518246</v>
      </c>
      <c r="AT22" s="89">
        <f t="shared" si="11"/>
        <v>1.1425806451612899</v>
      </c>
      <c r="AU22" s="90">
        <f t="shared" si="11"/>
        <v>1.1124371859296482</v>
      </c>
    </row>
    <row r="23" spans="1:47" ht="13.8" thickBot="1">
      <c r="B23" s="106" t="s">
        <v>136</v>
      </c>
      <c r="C23" s="107">
        <v>0.55800000000000005</v>
      </c>
      <c r="D23" s="108">
        <v>0.11749999999999999</v>
      </c>
      <c r="E23" s="109">
        <f>C23*D23</f>
        <v>6.5564999999999998E-2</v>
      </c>
      <c r="F23" s="109">
        <f>E23</f>
        <v>6.5564999999999998E-2</v>
      </c>
      <c r="I23" s="65" t="str">
        <f t="shared" si="12"/>
        <v/>
      </c>
      <c r="J23" s="92">
        <f t="shared" si="13"/>
        <v>2016</v>
      </c>
      <c r="K23" s="93">
        <v>1.9107876824894676E-2</v>
      </c>
      <c r="L23" s="93">
        <v>3.7012115578204607E-2</v>
      </c>
      <c r="M23" s="96">
        <v>2.6785714285714191E-2</v>
      </c>
      <c r="V23" s="88">
        <f t="shared" si="3"/>
        <v>2018</v>
      </c>
      <c r="W23" s="89">
        <f t="shared" si="9"/>
        <v>1.2313335631087652</v>
      </c>
      <c r="X23" s="89">
        <f t="shared" si="9"/>
        <v>1.210653778727816</v>
      </c>
      <c r="Y23" s="89">
        <f t="shared" si="9"/>
        <v>1.1871788997182964</v>
      </c>
      <c r="Z23" s="89">
        <f t="shared" si="9"/>
        <v>1.164594265915583</v>
      </c>
      <c r="AA23" s="89">
        <f t="shared" si="9"/>
        <v>1.1417963280577919</v>
      </c>
      <c r="AB23" s="89">
        <f t="shared" si="9"/>
        <v>1.1201099789560469</v>
      </c>
      <c r="AC23" s="90">
        <f t="shared" si="9"/>
        <v>1.0994547000037691</v>
      </c>
      <c r="AE23" s="88">
        <f t="shared" si="5"/>
        <v>2018</v>
      </c>
      <c r="AF23" s="89">
        <f t="shared" si="10"/>
        <v>1.517308264390004</v>
      </c>
      <c r="AG23" s="89">
        <f t="shared" si="10"/>
        <v>1.4643140392475136</v>
      </c>
      <c r="AH23" s="89">
        <f t="shared" si="10"/>
        <v>1.411405596861153</v>
      </c>
      <c r="AI23" s="89">
        <f t="shared" si="10"/>
        <v>1.3559434003525597</v>
      </c>
      <c r="AJ23" s="89">
        <f t="shared" si="10"/>
        <v>1.3012470559695191</v>
      </c>
      <c r="AK23" s="89">
        <f t="shared" si="10"/>
        <v>1.2489273618706924</v>
      </c>
      <c r="AL23" s="90">
        <f t="shared" si="10"/>
        <v>1.2004160934355013</v>
      </c>
      <c r="AN23" s="88">
        <f t="shared" si="7"/>
        <v>2018</v>
      </c>
      <c r="AO23" s="89">
        <f t="shared" si="11"/>
        <v>1.3248361252731242</v>
      </c>
      <c r="AP23" s="89">
        <f t="shared" si="11"/>
        <v>1.2983583154889364</v>
      </c>
      <c r="AQ23" s="89">
        <f t="shared" si="11"/>
        <v>1.2711390635918938</v>
      </c>
      <c r="AR23" s="89">
        <f t="shared" si="11"/>
        <v>1.2407912687585267</v>
      </c>
      <c r="AS23" s="89">
        <f t="shared" si="11"/>
        <v>1.2070338420703381</v>
      </c>
      <c r="AT23" s="89">
        <f t="shared" si="11"/>
        <v>1.1735483870967738</v>
      </c>
      <c r="AU23" s="90">
        <f t="shared" si="11"/>
        <v>1.1425879396984924</v>
      </c>
    </row>
    <row r="24" spans="1:47" ht="13.8" thickBot="1">
      <c r="B24" s="106" t="s">
        <v>137</v>
      </c>
      <c r="C24" s="110">
        <f>SUM(C21:C23)</f>
        <v>1</v>
      </c>
      <c r="D24" s="111"/>
      <c r="E24" s="109">
        <f>SUM(E21:E23)</f>
        <v>9.3985600000000002E-2</v>
      </c>
      <c r="F24" s="109">
        <f>SUM(F21:F23)</f>
        <v>8.3022353549999997E-2</v>
      </c>
      <c r="I24" s="65" t="str">
        <f t="shared" si="12"/>
        <v/>
      </c>
      <c r="J24" s="92">
        <f t="shared" si="13"/>
        <v>2017</v>
      </c>
      <c r="K24" s="93">
        <v>1.963610687869366E-2</v>
      </c>
      <c r="L24" s="93">
        <v>3.6742891649825582E-2</v>
      </c>
      <c r="M24" s="96">
        <v>2.6666666666666616E-2</v>
      </c>
      <c r="V24" s="88">
        <f t="shared" si="3"/>
        <v>2019</v>
      </c>
      <c r="W24" s="89">
        <f t="shared" si="9"/>
        <v>1.254904776108783</v>
      </c>
      <c r="X24" s="89">
        <f t="shared" si="9"/>
        <v>1.233829122065021</v>
      </c>
      <c r="Y24" s="89">
        <f t="shared" si="9"/>
        <v>1.2099048673624635</v>
      </c>
      <c r="Z24" s="89">
        <f t="shared" si="9"/>
        <v>1.1868878996822043</v>
      </c>
      <c r="AA24" s="89">
        <f t="shared" si="9"/>
        <v>1.1636535447029221</v>
      </c>
      <c r="AB24" s="89">
        <f t="shared" si="9"/>
        <v>1.1415520574378193</v>
      </c>
      <c r="AC24" s="90">
        <f t="shared" si="9"/>
        <v>1.120501377926062</v>
      </c>
      <c r="AE24" s="88">
        <f t="shared" si="5"/>
        <v>2019</v>
      </c>
      <c r="AF24" s="89">
        <f t="shared" si="10"/>
        <v>1.5701441607048348</v>
      </c>
      <c r="AG24" s="89">
        <f t="shared" si="10"/>
        <v>1.5153045640906222</v>
      </c>
      <c r="AH24" s="89">
        <f t="shared" si="10"/>
        <v>1.4605537373702984</v>
      </c>
      <c r="AI24" s="89">
        <f t="shared" si="10"/>
        <v>1.4031602293853922</v>
      </c>
      <c r="AJ24" s="89">
        <f t="shared" si="10"/>
        <v>1.3465592421236126</v>
      </c>
      <c r="AK24" s="89">
        <f t="shared" si="10"/>
        <v>1.292417665156613</v>
      </c>
      <c r="AL24" s="90">
        <f t="shared" si="10"/>
        <v>1.2422171313234156</v>
      </c>
      <c r="AN24" s="88">
        <f t="shared" si="7"/>
        <v>2019</v>
      </c>
      <c r="AO24" s="89">
        <f t="shared" si="11"/>
        <v>1.3597960670065545</v>
      </c>
      <c r="AP24" s="89">
        <f t="shared" si="11"/>
        <v>1.3326195574589579</v>
      </c>
      <c r="AQ24" s="89">
        <f t="shared" si="11"/>
        <v>1.304682040531097</v>
      </c>
      <c r="AR24" s="89">
        <f t="shared" si="11"/>
        <v>1.2735334242837655</v>
      </c>
      <c r="AS24" s="89">
        <f t="shared" si="11"/>
        <v>1.2388852023888517</v>
      </c>
      <c r="AT24" s="89">
        <f t="shared" si="11"/>
        <v>1.2045161290322577</v>
      </c>
      <c r="AU24" s="90">
        <f t="shared" si="11"/>
        <v>1.1727386934673365</v>
      </c>
    </row>
    <row r="25" spans="1:47">
      <c r="I25" s="65" t="str">
        <f t="shared" si="12"/>
        <v/>
      </c>
      <c r="J25" s="92">
        <f t="shared" si="13"/>
        <v>2018</v>
      </c>
      <c r="K25" s="93">
        <v>1.9343311315576539E-2</v>
      </c>
      <c r="L25" s="93">
        <v>3.6079255096712171E-2</v>
      </c>
      <c r="M25" s="96">
        <v>2.7103331451157509E-2</v>
      </c>
      <c r="V25" s="88">
        <f t="shared" si="3"/>
        <v>2020</v>
      </c>
      <c r="W25" s="89">
        <f t="shared" si="9"/>
        <v>1.2791105212427416</v>
      </c>
      <c r="X25" s="89">
        <f t="shared" si="9"/>
        <v>1.2576283408074738</v>
      </c>
      <c r="Y25" s="89">
        <f t="shared" si="9"/>
        <v>1.2332426133120198</v>
      </c>
      <c r="Z25" s="89">
        <f t="shared" si="9"/>
        <v>1.2097816734164724</v>
      </c>
      <c r="AA25" s="89">
        <f t="shared" si="9"/>
        <v>1.1860991530578819</v>
      </c>
      <c r="AB25" s="89">
        <f t="shared" si="9"/>
        <v>1.1635713521967155</v>
      </c>
      <c r="AC25" s="90">
        <f t="shared" si="9"/>
        <v>1.1421146280249495</v>
      </c>
      <c r="AE25" s="88">
        <f t="shared" si="5"/>
        <v>2020</v>
      </c>
      <c r="AF25" s="89">
        <f t="shared" si="10"/>
        <v>1.6242397839057696</v>
      </c>
      <c r="AG25" s="89">
        <f t="shared" si="10"/>
        <v>1.5675108180035791</v>
      </c>
      <c r="AH25" s="89">
        <f t="shared" si="10"/>
        <v>1.5108736803531346</v>
      </c>
      <c r="AI25" s="89">
        <f t="shared" si="10"/>
        <v>1.4515028140721995</v>
      </c>
      <c r="AJ25" s="89">
        <f t="shared" si="10"/>
        <v>1.3929517729514547</v>
      </c>
      <c r="AK25" s="89">
        <f t="shared" si="10"/>
        <v>1.3369448753212898</v>
      </c>
      <c r="AL25" s="90">
        <f t="shared" si="10"/>
        <v>1.2850148001945672</v>
      </c>
      <c r="AN25" s="88">
        <f t="shared" si="7"/>
        <v>2020</v>
      </c>
      <c r="AO25" s="89">
        <f t="shared" si="11"/>
        <v>1.3947560087399851</v>
      </c>
      <c r="AP25" s="89">
        <f t="shared" si="11"/>
        <v>1.3668807994289796</v>
      </c>
      <c r="AQ25" s="89">
        <f t="shared" si="11"/>
        <v>1.3382250174703005</v>
      </c>
      <c r="AR25" s="89">
        <f t="shared" si="11"/>
        <v>1.3062755798090044</v>
      </c>
      <c r="AS25" s="89">
        <f t="shared" si="11"/>
        <v>1.2707365627073655</v>
      </c>
      <c r="AT25" s="89">
        <f t="shared" si="11"/>
        <v>1.2354838709677418</v>
      </c>
      <c r="AU25" s="90">
        <f t="shared" si="11"/>
        <v>1.2028894472361809</v>
      </c>
    </row>
    <row r="26" spans="1:47">
      <c r="B26" s="67" t="s">
        <v>138</v>
      </c>
      <c r="D26" s="71"/>
      <c r="E26" s="112">
        <f>F24</f>
        <v>8.3022353549999997E-2</v>
      </c>
      <c r="F26" s="113"/>
      <c r="I26" s="65" t="str">
        <f t="shared" si="12"/>
        <v/>
      </c>
      <c r="J26" s="92">
        <f t="shared" si="13"/>
        <v>2019</v>
      </c>
      <c r="K26" s="93">
        <v>1.914283319014487E-2</v>
      </c>
      <c r="L26" s="93">
        <v>3.4822123858972098E-2</v>
      </c>
      <c r="M26" s="96">
        <v>2.6388125343595359E-2</v>
      </c>
      <c r="V26" s="88">
        <f t="shared" si="3"/>
        <v>2021</v>
      </c>
      <c r="W26" s="89">
        <f t="shared" si="9"/>
        <v>1.3036111521762814</v>
      </c>
      <c r="X26" s="89">
        <f t="shared" si="9"/>
        <v>1.2817174928533404</v>
      </c>
      <c r="Y26" s="89">
        <f t="shared" si="9"/>
        <v>1.2568646706858548</v>
      </c>
      <c r="Z26" s="89">
        <f t="shared" si="9"/>
        <v>1.2329543498961715</v>
      </c>
      <c r="AA26" s="89">
        <f t="shared" si="9"/>
        <v>1.208818204396324</v>
      </c>
      <c r="AB26" s="89">
        <f t="shared" si="9"/>
        <v>1.1858588963858712</v>
      </c>
      <c r="AC26" s="90">
        <f t="shared" si="9"/>
        <v>1.1639911809266092</v>
      </c>
      <c r="AE26" s="88">
        <f t="shared" si="5"/>
        <v>2021</v>
      </c>
      <c r="AF26" s="89">
        <f t="shared" si="10"/>
        <v>1.6785503267274755</v>
      </c>
      <c r="AG26" s="89">
        <f t="shared" si="10"/>
        <v>1.6199244851531147</v>
      </c>
      <c r="AH26" s="89">
        <f t="shared" si="10"/>
        <v>1.5613935423390837</v>
      </c>
      <c r="AI26" s="89">
        <f t="shared" si="10"/>
        <v>1.5000374618013232</v>
      </c>
      <c r="AJ26" s="89">
        <f t="shared" si="10"/>
        <v>1.4395286193401897</v>
      </c>
      <c r="AK26" s="89">
        <f t="shared" si="10"/>
        <v>1.3816489902068354</v>
      </c>
      <c r="AL26" s="90">
        <f t="shared" si="10"/>
        <v>1.3279825023922507</v>
      </c>
      <c r="AN26" s="88">
        <f t="shared" si="7"/>
        <v>2021</v>
      </c>
      <c r="AO26" s="89">
        <f t="shared" si="11"/>
        <v>1.430444282592862</v>
      </c>
      <c r="AP26" s="89">
        <f t="shared" si="11"/>
        <v>1.4018558172733766</v>
      </c>
      <c r="AQ26" s="89">
        <f t="shared" si="11"/>
        <v>1.3724668064290708</v>
      </c>
      <c r="AR26" s="89">
        <f t="shared" si="11"/>
        <v>1.3396998635743524</v>
      </c>
      <c r="AS26" s="89">
        <f t="shared" si="11"/>
        <v>1.303251493032515</v>
      </c>
      <c r="AT26" s="89">
        <f t="shared" si="11"/>
        <v>1.2670967741935484</v>
      </c>
      <c r="AU26" s="90">
        <f t="shared" si="11"/>
        <v>1.2336683417085428</v>
      </c>
    </row>
    <row r="27" spans="1:47">
      <c r="E27" s="114"/>
      <c r="F27" s="113"/>
      <c r="I27" s="65" t="str">
        <f t="shared" si="12"/>
        <v/>
      </c>
      <c r="J27" s="92">
        <f t="shared" si="13"/>
        <v>2020</v>
      </c>
      <c r="K27" s="93">
        <v>1.9288909879692895E-2</v>
      </c>
      <c r="L27" s="93">
        <v>3.4452647441398865E-2</v>
      </c>
      <c r="M27" s="96">
        <v>2.5709694697375607E-2</v>
      </c>
      <c r="V27" s="88">
        <f t="shared" si="3"/>
        <v>2022</v>
      </c>
      <c r="W27" s="89">
        <f t="shared" si="9"/>
        <v>1.3284759325011595</v>
      </c>
      <c r="X27" s="89">
        <f t="shared" si="9"/>
        <v>1.3061646785383874</v>
      </c>
      <c r="Y27" s="89">
        <f t="shared" si="9"/>
        <v>1.2808378193372234</v>
      </c>
      <c r="Z27" s="89">
        <f t="shared" si="9"/>
        <v>1.2564714385691176</v>
      </c>
      <c r="AA27" s="89">
        <f t="shared" si="9"/>
        <v>1.2318749257620858</v>
      </c>
      <c r="AB27" s="89">
        <f t="shared" si="9"/>
        <v>1.2084776971729863</v>
      </c>
      <c r="AC27" s="90">
        <f t="shared" si="9"/>
        <v>1.1861928819212029</v>
      </c>
      <c r="AE27" s="88">
        <f t="shared" si="5"/>
        <v>2022</v>
      </c>
      <c r="AF27" s="89">
        <f t="shared" si="10"/>
        <v>1.7354536655286101</v>
      </c>
      <c r="AG27" s="89">
        <f t="shared" si="10"/>
        <v>1.6748403910649947</v>
      </c>
      <c r="AH27" s="89">
        <f t="shared" si="10"/>
        <v>1.6143252324569755</v>
      </c>
      <c r="AI27" s="89">
        <f t="shared" si="10"/>
        <v>1.5508891631439266</v>
      </c>
      <c r="AJ27" s="89">
        <f t="shared" si="10"/>
        <v>1.4883290535219549</v>
      </c>
      <c r="AK27" s="89">
        <f t="shared" si="10"/>
        <v>1.4284872883156949</v>
      </c>
      <c r="AL27" s="90">
        <f t="shared" si="10"/>
        <v>1.3730014911305453</v>
      </c>
      <c r="AN27" s="88">
        <f t="shared" si="7"/>
        <v>2022</v>
      </c>
      <c r="AO27" s="89">
        <f t="shared" si="11"/>
        <v>1.4675892206846319</v>
      </c>
      <c r="AP27" s="89">
        <f t="shared" si="11"/>
        <v>1.4382583868665244</v>
      </c>
      <c r="AQ27" s="89">
        <f t="shared" si="11"/>
        <v>1.4081062194269744</v>
      </c>
      <c r="AR27" s="89">
        <f t="shared" si="11"/>
        <v>1.3744884038199185</v>
      </c>
      <c r="AS27" s="89">
        <f t="shared" si="11"/>
        <v>1.3370935633709358</v>
      </c>
      <c r="AT27" s="89">
        <f t="shared" si="11"/>
        <v>1.3</v>
      </c>
      <c r="AU27" s="90">
        <f t="shared" si="11"/>
        <v>1.2657035175879399</v>
      </c>
    </row>
    <row r="28" spans="1:47">
      <c r="A28" s="74" t="s">
        <v>139</v>
      </c>
      <c r="B28" s="67" t="s">
        <v>140</v>
      </c>
      <c r="E28" s="112">
        <v>1.7999999999999999E-2</v>
      </c>
      <c r="F28" s="74"/>
      <c r="I28" s="65" t="str">
        <f t="shared" si="12"/>
        <v/>
      </c>
      <c r="J28" s="92">
        <f t="shared" si="13"/>
        <v>2021</v>
      </c>
      <c r="K28" s="93">
        <v>1.9154428430262493E-2</v>
      </c>
      <c r="L28" s="93">
        <v>3.3437515420972286E-2</v>
      </c>
      <c r="M28" s="96">
        <v>2.5587467362924388E-2</v>
      </c>
      <c r="V28" s="88">
        <f t="shared" si="3"/>
        <v>2023</v>
      </c>
      <c r="W28" s="89">
        <f t="shared" si="9"/>
        <v>1.354077987976122</v>
      </c>
      <c r="X28" s="89">
        <f t="shared" si="9"/>
        <v>1.331336757114487</v>
      </c>
      <c r="Y28" s="89">
        <f t="shared" si="9"/>
        <v>1.3055218050255173</v>
      </c>
      <c r="Z28" s="89">
        <f t="shared" si="9"/>
        <v>1.2806858414694309</v>
      </c>
      <c r="AA28" s="89">
        <f t="shared" si="9"/>
        <v>1.2556153108273973</v>
      </c>
      <c r="AB28" s="89">
        <f t="shared" si="9"/>
        <v>1.2317671767084017</v>
      </c>
      <c r="AC28" s="90">
        <f t="shared" si="9"/>
        <v>1.2090528940779723</v>
      </c>
      <c r="AE28" s="88">
        <f t="shared" si="5"/>
        <v>2023</v>
      </c>
      <c r="AF28" s="89">
        <f t="shared" si="10"/>
        <v>1.7952909763408262</v>
      </c>
      <c r="AG28" s="89">
        <f t="shared" si="10"/>
        <v>1.7325877956956355</v>
      </c>
      <c r="AH28" s="89">
        <f t="shared" si="10"/>
        <v>1.6699861138767671</v>
      </c>
      <c r="AI28" s="89">
        <f t="shared" si="10"/>
        <v>1.6043628102562935</v>
      </c>
      <c r="AJ28" s="89">
        <f t="shared" si="10"/>
        <v>1.5396456688458897</v>
      </c>
      <c r="AK28" s="89">
        <f t="shared" si="10"/>
        <v>1.4777405985941978</v>
      </c>
      <c r="AL28" s="90">
        <f t="shared" si="10"/>
        <v>1.4203416873007437</v>
      </c>
      <c r="AN28" s="88">
        <f t="shared" si="7"/>
        <v>2023</v>
      </c>
      <c r="AO28" s="89">
        <f t="shared" si="11"/>
        <v>1.5061908230152949</v>
      </c>
      <c r="AP28" s="89">
        <f t="shared" si="11"/>
        <v>1.4760885082084232</v>
      </c>
      <c r="AQ28" s="89">
        <f t="shared" si="11"/>
        <v>1.4451432564640116</v>
      </c>
      <c r="AR28" s="89">
        <f t="shared" si="11"/>
        <v>1.4106412005457032</v>
      </c>
      <c r="AS28" s="89">
        <f t="shared" si="11"/>
        <v>1.3722627737226281</v>
      </c>
      <c r="AT28" s="89">
        <f t="shared" si="11"/>
        <v>1.334193548387097</v>
      </c>
      <c r="AU28" s="90">
        <f t="shared" si="11"/>
        <v>1.2989949748743721</v>
      </c>
    </row>
    <row r="29" spans="1:47">
      <c r="A29" s="74"/>
      <c r="B29" s="74"/>
      <c r="E29" s="115"/>
      <c r="F29" s="74"/>
      <c r="I29" s="65" t="str">
        <f t="shared" si="12"/>
        <v/>
      </c>
      <c r="J29" s="92">
        <f t="shared" si="13"/>
        <v>2022</v>
      </c>
      <c r="K29" s="93">
        <v>1.9073770796888434E-2</v>
      </c>
      <c r="L29" s="93">
        <v>3.3900287584510025E-2</v>
      </c>
      <c r="M29" s="96">
        <v>2.5967413441955189E-2</v>
      </c>
      <c r="V29" s="88">
        <f t="shared" si="3"/>
        <v>2024</v>
      </c>
      <c r="W29" s="89">
        <f t="shared" ref="W29:AC44" si="14">W28*(1+$K31)</f>
        <v>1.3804824579160084</v>
      </c>
      <c r="X29" s="89">
        <f t="shared" si="14"/>
        <v>1.3572977739061691</v>
      </c>
      <c r="Y29" s="89">
        <f t="shared" si="14"/>
        <v>1.330979431220435</v>
      </c>
      <c r="Z29" s="89">
        <f t="shared" si="14"/>
        <v>1.3056591673072291</v>
      </c>
      <c r="AA29" s="89">
        <f t="shared" si="14"/>
        <v>1.2800997622587043</v>
      </c>
      <c r="AB29" s="89">
        <f t="shared" si="14"/>
        <v>1.2557865904195338</v>
      </c>
      <c r="AC29" s="90">
        <f t="shared" si="14"/>
        <v>1.2326293801303971</v>
      </c>
      <c r="AE29" s="88">
        <f t="shared" si="5"/>
        <v>2024</v>
      </c>
      <c r="AF29" s="89">
        <f t="shared" ref="AF29:AL44" si="15">AF28*(1+$L31)</f>
        <v>1.8579714680371975</v>
      </c>
      <c r="AG29" s="89">
        <f t="shared" si="15"/>
        <v>1.7930790789318953</v>
      </c>
      <c r="AH29" s="89">
        <f t="shared" si="15"/>
        <v>1.7282917323661211</v>
      </c>
      <c r="AI29" s="89">
        <f t="shared" si="15"/>
        <v>1.6603772675957955</v>
      </c>
      <c r="AJ29" s="89">
        <f t="shared" si="15"/>
        <v>1.5934006026328056</v>
      </c>
      <c r="AK29" s="89">
        <f t="shared" si="15"/>
        <v>1.5293341890150465</v>
      </c>
      <c r="AL29" s="90">
        <f t="shared" si="15"/>
        <v>1.4699312616427933</v>
      </c>
      <c r="AN29" s="88">
        <f t="shared" si="7"/>
        <v>2024</v>
      </c>
      <c r="AO29" s="89">
        <f t="shared" ref="AO29:AU44" si="16">AO28*(1+$M31)</f>
        <v>1.5469774217042971</v>
      </c>
      <c r="AP29" s="89">
        <f t="shared" si="16"/>
        <v>1.5160599571734481</v>
      </c>
      <c r="AQ29" s="89">
        <f t="shared" si="16"/>
        <v>1.4842767295597488</v>
      </c>
      <c r="AR29" s="89">
        <f t="shared" si="16"/>
        <v>1.448840381991815</v>
      </c>
      <c r="AS29" s="89">
        <f t="shared" si="16"/>
        <v>1.4094226940942272</v>
      </c>
      <c r="AT29" s="89">
        <f t="shared" si="16"/>
        <v>1.3703225806451615</v>
      </c>
      <c r="AU29" s="90">
        <f t="shared" si="16"/>
        <v>1.3341708542713568</v>
      </c>
    </row>
    <row r="30" spans="1:47">
      <c r="A30" s="74"/>
      <c r="B30" s="67" t="s">
        <v>141</v>
      </c>
      <c r="E30" s="116">
        <v>6.0999999999999997E-4</v>
      </c>
      <c r="F30" s="117"/>
      <c r="I30" s="65" t="str">
        <f t="shared" si="12"/>
        <v/>
      </c>
      <c r="J30" s="92">
        <f t="shared" si="13"/>
        <v>2023</v>
      </c>
      <c r="K30" s="93">
        <v>1.9271749565504592E-2</v>
      </c>
      <c r="L30" s="93">
        <v>3.4479347965760798E-2</v>
      </c>
      <c r="M30" s="96">
        <v>2.6302729528536073E-2</v>
      </c>
      <c r="V30" s="88">
        <f t="shared" si="3"/>
        <v>2025</v>
      </c>
      <c r="W30" s="89">
        <f t="shared" si="14"/>
        <v>1.4077761947406051</v>
      </c>
      <c r="X30" s="89">
        <f t="shared" si="14"/>
        <v>1.3841331226794746</v>
      </c>
      <c r="Y30" s="89">
        <f t="shared" si="14"/>
        <v>1.3572944358815753</v>
      </c>
      <c r="Z30" s="89">
        <f t="shared" si="14"/>
        <v>1.331473561029336</v>
      </c>
      <c r="AA30" s="89">
        <f t="shared" si="14"/>
        <v>1.3054088169446014</v>
      </c>
      <c r="AB30" s="89">
        <f t="shared" si="14"/>
        <v>1.2806149455429379</v>
      </c>
      <c r="AC30" s="90">
        <f t="shared" si="14"/>
        <v>1.2569998903897834</v>
      </c>
      <c r="AE30" s="88">
        <f t="shared" si="5"/>
        <v>2025</v>
      </c>
      <c r="AF30" s="89">
        <f t="shared" si="15"/>
        <v>1.9239272496374396</v>
      </c>
      <c r="AG30" s="89">
        <f t="shared" si="15"/>
        <v>1.8567312577497606</v>
      </c>
      <c r="AH30" s="89">
        <f t="shared" si="15"/>
        <v>1.7896440372870714</v>
      </c>
      <c r="AI30" s="89">
        <f t="shared" si="15"/>
        <v>1.7193186896356321</v>
      </c>
      <c r="AJ30" s="89">
        <f t="shared" si="15"/>
        <v>1.6499644325714682</v>
      </c>
      <c r="AK30" s="89">
        <f t="shared" si="15"/>
        <v>1.5836237373206614</v>
      </c>
      <c r="AL30" s="90">
        <f t="shared" si="15"/>
        <v>1.5221120765412595</v>
      </c>
      <c r="AN30" s="88">
        <f t="shared" si="7"/>
        <v>2025</v>
      </c>
      <c r="AO30" s="89">
        <f t="shared" si="16"/>
        <v>1.5884923525127457</v>
      </c>
      <c r="AP30" s="89">
        <f t="shared" si="16"/>
        <v>1.5567451820128486</v>
      </c>
      <c r="AQ30" s="89">
        <f t="shared" si="16"/>
        <v>1.5241090146750527</v>
      </c>
      <c r="AR30" s="89">
        <f t="shared" si="16"/>
        <v>1.487721691678036</v>
      </c>
      <c r="AS30" s="89">
        <f t="shared" si="16"/>
        <v>1.447246184472462</v>
      </c>
      <c r="AT30" s="89">
        <f t="shared" si="16"/>
        <v>1.4070967741935487</v>
      </c>
      <c r="AU30" s="90">
        <f t="shared" si="16"/>
        <v>1.3699748743718594</v>
      </c>
    </row>
    <row r="31" spans="1:47">
      <c r="A31" s="74"/>
      <c r="B31" s="74"/>
      <c r="E31" s="118"/>
      <c r="F31" s="74"/>
      <c r="I31" s="65" t="str">
        <f t="shared" si="12"/>
        <v/>
      </c>
      <c r="J31" s="92">
        <f t="shared" si="13"/>
        <v>2024</v>
      </c>
      <c r="K31" s="93">
        <v>1.9499962464755827E-2</v>
      </c>
      <c r="L31" s="93">
        <v>3.4913834315664527E-2</v>
      </c>
      <c r="M31" s="96">
        <v>2.7079303675048294E-2</v>
      </c>
      <c r="V31" s="88">
        <f t="shared" si="3"/>
        <v>2026</v>
      </c>
      <c r="W31" s="89">
        <f t="shared" si="14"/>
        <v>1.4356326527598777</v>
      </c>
      <c r="X31" s="89">
        <f t="shared" si="14"/>
        <v>1.4115217419564967</v>
      </c>
      <c r="Y31" s="89">
        <f t="shared" si="14"/>
        <v>1.3841519829932409</v>
      </c>
      <c r="Z31" s="89">
        <f t="shared" si="14"/>
        <v>1.3578201759921065</v>
      </c>
      <c r="AA31" s="89">
        <f t="shared" si="14"/>
        <v>1.3312396741810431</v>
      </c>
      <c r="AB31" s="89">
        <f t="shared" si="14"/>
        <v>1.3059551925244142</v>
      </c>
      <c r="AC31" s="90">
        <f t="shared" si="14"/>
        <v>1.2818728530152987</v>
      </c>
      <c r="AE31" s="88">
        <f t="shared" si="5"/>
        <v>2026</v>
      </c>
      <c r="AF31" s="89">
        <f t="shared" si="15"/>
        <v>1.9924778132730112</v>
      </c>
      <c r="AG31" s="89">
        <f t="shared" si="15"/>
        <v>1.9228875920199446</v>
      </c>
      <c r="AH31" s="89">
        <f t="shared" si="15"/>
        <v>1.8534100177762962</v>
      </c>
      <c r="AI31" s="89">
        <f t="shared" si="15"/>
        <v>1.7805789401289425</v>
      </c>
      <c r="AJ31" s="89">
        <f t="shared" si="15"/>
        <v>1.7087535535492677</v>
      </c>
      <c r="AK31" s="89">
        <f t="shared" si="15"/>
        <v>1.640049103612687</v>
      </c>
      <c r="AL31" s="90">
        <f t="shared" si="15"/>
        <v>1.5763457492453998</v>
      </c>
      <c r="AN31" s="88">
        <f t="shared" si="7"/>
        <v>2026</v>
      </c>
      <c r="AO31" s="89">
        <f t="shared" si="16"/>
        <v>1.6307356154406409</v>
      </c>
      <c r="AP31" s="89">
        <f t="shared" si="16"/>
        <v>1.5981441827266245</v>
      </c>
      <c r="AQ31" s="89">
        <f t="shared" si="16"/>
        <v>1.5646401118099234</v>
      </c>
      <c r="AR31" s="89">
        <f t="shared" si="16"/>
        <v>1.5272851296043664</v>
      </c>
      <c r="AS31" s="89">
        <f t="shared" si="16"/>
        <v>1.4857332448573326</v>
      </c>
      <c r="AT31" s="89">
        <f t="shared" si="16"/>
        <v>1.4445161290322586</v>
      </c>
      <c r="AU31" s="90">
        <f t="shared" si="16"/>
        <v>1.4064070351758795</v>
      </c>
    </row>
    <row r="32" spans="1:47">
      <c r="I32" s="65" t="str">
        <f t="shared" si="12"/>
        <v/>
      </c>
      <c r="J32" s="92">
        <f t="shared" si="13"/>
        <v>2025</v>
      </c>
      <c r="K32" s="93">
        <v>1.9771158023840218E-2</v>
      </c>
      <c r="L32" s="93">
        <v>3.5498812944592339E-2</v>
      </c>
      <c r="M32" s="96">
        <v>2.6836158192090398E-2</v>
      </c>
      <c r="V32" s="88">
        <f t="shared" si="3"/>
        <v>2027</v>
      </c>
      <c r="W32" s="89">
        <f t="shared" si="14"/>
        <v>1.4639293166889331</v>
      </c>
      <c r="X32" s="89">
        <f t="shared" si="14"/>
        <v>1.4393431740505036</v>
      </c>
      <c r="Y32" s="89">
        <f t="shared" si="14"/>
        <v>1.4114339505733182</v>
      </c>
      <c r="Z32" s="89">
        <f t="shared" si="14"/>
        <v>1.3845831373403852</v>
      </c>
      <c r="AA32" s="89">
        <f t="shared" si="14"/>
        <v>1.357478727463169</v>
      </c>
      <c r="AB32" s="89">
        <f t="shared" si="14"/>
        <v>1.3316958826084877</v>
      </c>
      <c r="AC32" s="90">
        <f t="shared" si="14"/>
        <v>1.3071388744113865</v>
      </c>
      <c r="AE32" s="88">
        <f t="shared" si="5"/>
        <v>2027</v>
      </c>
      <c r="AF32" s="89">
        <f t="shared" si="15"/>
        <v>2.0624906814966422</v>
      </c>
      <c r="AG32" s="89">
        <f t="shared" si="15"/>
        <v>1.9904551577374259</v>
      </c>
      <c r="AH32" s="89">
        <f t="shared" si="15"/>
        <v>1.9185362392451168</v>
      </c>
      <c r="AI32" s="89">
        <f t="shared" si="15"/>
        <v>1.8431459799557186</v>
      </c>
      <c r="AJ32" s="89">
        <f t="shared" si="15"/>
        <v>1.7687967503037572</v>
      </c>
      <c r="AK32" s="89">
        <f t="shared" si="15"/>
        <v>1.6976781226193773</v>
      </c>
      <c r="AL32" s="90">
        <f t="shared" si="15"/>
        <v>1.6317363219692713</v>
      </c>
      <c r="AN32" s="88">
        <f t="shared" si="7"/>
        <v>2027</v>
      </c>
      <c r="AO32" s="89">
        <f t="shared" si="16"/>
        <v>1.6744355426074291</v>
      </c>
      <c r="AP32" s="89">
        <f t="shared" si="16"/>
        <v>1.6409707351891514</v>
      </c>
      <c r="AQ32" s="89">
        <f t="shared" si="16"/>
        <v>1.6065688329839276</v>
      </c>
      <c r="AR32" s="89">
        <f t="shared" si="16"/>
        <v>1.5682128240109148</v>
      </c>
      <c r="AS32" s="89">
        <f t="shared" si="16"/>
        <v>1.5255474452554747</v>
      </c>
      <c r="AT32" s="89">
        <f t="shared" si="16"/>
        <v>1.4832258064516135</v>
      </c>
      <c r="AU32" s="90">
        <f t="shared" si="16"/>
        <v>1.4440954773869348</v>
      </c>
    </row>
    <row r="33" spans="1:47">
      <c r="A33" s="67" t="s">
        <v>142</v>
      </c>
      <c r="B33" s="67" t="s">
        <v>143</v>
      </c>
      <c r="I33" s="65" t="str">
        <f t="shared" si="12"/>
        <v/>
      </c>
      <c r="J33" s="92">
        <f t="shared" si="13"/>
        <v>2026</v>
      </c>
      <c r="K33" s="93">
        <v>1.9787561491196648E-2</v>
      </c>
      <c r="L33" s="93">
        <v>3.5630538342076079E-2</v>
      </c>
      <c r="M33" s="96">
        <v>2.6593305823016999E-2</v>
      </c>
      <c r="V33" s="88">
        <f t="shared" si="3"/>
        <v>2028</v>
      </c>
      <c r="W33" s="89">
        <f t="shared" si="14"/>
        <v>1.4925310558076004</v>
      </c>
      <c r="X33" s="89">
        <f t="shared" si="14"/>
        <v>1.4674645577109791</v>
      </c>
      <c r="Y33" s="89">
        <f t="shared" si="14"/>
        <v>1.4390100535841073</v>
      </c>
      <c r="Z33" s="89">
        <f t="shared" si="14"/>
        <v>1.4116346385507612</v>
      </c>
      <c r="AA33" s="89">
        <f t="shared" si="14"/>
        <v>1.3840006721905673</v>
      </c>
      <c r="AB33" s="89">
        <f t="shared" si="14"/>
        <v>1.3577140911282264</v>
      </c>
      <c r="AC33" s="90">
        <f t="shared" si="14"/>
        <v>1.3326772966914611</v>
      </c>
      <c r="AE33" s="88">
        <f t="shared" si="5"/>
        <v>2028</v>
      </c>
      <c r="AF33" s="89">
        <f t="shared" si="15"/>
        <v>2.1342389369947896</v>
      </c>
      <c r="AG33" s="89">
        <f t="shared" si="15"/>
        <v>2.0596974997737636</v>
      </c>
      <c r="AH33" s="89">
        <f t="shared" si="15"/>
        <v>1.9852767241892364</v>
      </c>
      <c r="AI33" s="89">
        <f t="shared" si="15"/>
        <v>1.9072638496152725</v>
      </c>
      <c r="AJ33" s="89">
        <f t="shared" si="15"/>
        <v>1.8303282191746837</v>
      </c>
      <c r="AK33" s="89">
        <f t="shared" si="15"/>
        <v>1.7567355742665878</v>
      </c>
      <c r="AL33" s="90">
        <f t="shared" si="15"/>
        <v>1.6884998436591263</v>
      </c>
      <c r="AN33" s="88">
        <f t="shared" si="7"/>
        <v>2028</v>
      </c>
      <c r="AO33" s="89">
        <f t="shared" si="16"/>
        <v>1.7188638018936635</v>
      </c>
      <c r="AP33" s="89">
        <f t="shared" si="16"/>
        <v>1.6845110635260536</v>
      </c>
      <c r="AQ33" s="89">
        <f t="shared" si="16"/>
        <v>1.6491963661774984</v>
      </c>
      <c r="AR33" s="89">
        <f t="shared" si="16"/>
        <v>1.6098226466575722</v>
      </c>
      <c r="AS33" s="89">
        <f t="shared" si="16"/>
        <v>1.5660252156602523</v>
      </c>
      <c r="AT33" s="89">
        <f t="shared" si="16"/>
        <v>1.5225806451612909</v>
      </c>
      <c r="AU33" s="90">
        <f t="shared" si="16"/>
        <v>1.4824120603015076</v>
      </c>
    </row>
    <row r="34" spans="1:47">
      <c r="B34" s="119" t="s">
        <v>120</v>
      </c>
      <c r="C34" s="120">
        <v>5</v>
      </c>
      <c r="D34" s="120">
        <v>7</v>
      </c>
      <c r="E34" s="120">
        <v>10</v>
      </c>
      <c r="F34" s="120">
        <v>15</v>
      </c>
      <c r="G34" s="120">
        <v>20</v>
      </c>
      <c r="H34" s="121">
        <v>39</v>
      </c>
      <c r="I34" s="65" t="str">
        <f t="shared" si="12"/>
        <v/>
      </c>
      <c r="J34" s="92">
        <f t="shared" si="13"/>
        <v>2027</v>
      </c>
      <c r="K34" s="93">
        <v>1.9710239854643596E-2</v>
      </c>
      <c r="L34" s="93">
        <v>3.5138593643169402E-2</v>
      </c>
      <c r="M34" s="96">
        <v>2.6797677534613706E-2</v>
      </c>
      <c r="V34" s="88">
        <f t="shared" si="3"/>
        <v>2029</v>
      </c>
      <c r="W34" s="89">
        <f t="shared" si="14"/>
        <v>1.5217468269778847</v>
      </c>
      <c r="X34" s="89">
        <f t="shared" si="14"/>
        <v>1.4961896609855556</v>
      </c>
      <c r="Y34" s="89">
        <f t="shared" si="14"/>
        <v>1.4671781699349613</v>
      </c>
      <c r="Z34" s="89">
        <f t="shared" si="14"/>
        <v>1.4392668907678716</v>
      </c>
      <c r="AA34" s="89">
        <f t="shared" si="14"/>
        <v>1.4110919992225266</v>
      </c>
      <c r="AB34" s="89">
        <f t="shared" si="14"/>
        <v>1.3842908675689747</v>
      </c>
      <c r="AC34" s="90">
        <f t="shared" si="14"/>
        <v>1.3587639866752101</v>
      </c>
      <c r="AE34" s="88">
        <f t="shared" si="5"/>
        <v>2029</v>
      </c>
      <c r="AF34" s="89">
        <f t="shared" si="15"/>
        <v>2.2081366724229201</v>
      </c>
      <c r="AG34" s="89">
        <f t="shared" si="15"/>
        <v>2.1310142479887437</v>
      </c>
      <c r="AH34" s="89">
        <f t="shared" si="15"/>
        <v>2.05401666308396</v>
      </c>
      <c r="AI34" s="89">
        <f t="shared" si="15"/>
        <v>1.9733026032465635</v>
      </c>
      <c r="AJ34" s="89">
        <f t="shared" si="15"/>
        <v>1.8937030869754123</v>
      </c>
      <c r="AK34" s="89">
        <f t="shared" si="15"/>
        <v>1.8175623066600726</v>
      </c>
      <c r="AL34" s="90">
        <f t="shared" si="15"/>
        <v>1.7469639230807392</v>
      </c>
      <c r="AN34" s="88">
        <f t="shared" si="7"/>
        <v>2029</v>
      </c>
      <c r="AO34" s="89">
        <f t="shared" si="16"/>
        <v>1.764748725418791</v>
      </c>
      <c r="AP34" s="89">
        <f t="shared" si="16"/>
        <v>1.7294789436117068</v>
      </c>
      <c r="AQ34" s="89">
        <f t="shared" si="16"/>
        <v>1.6932215234102028</v>
      </c>
      <c r="AR34" s="89">
        <f t="shared" si="16"/>
        <v>1.652796725784448</v>
      </c>
      <c r="AS34" s="89">
        <f t="shared" si="16"/>
        <v>1.6078301260783014</v>
      </c>
      <c r="AT34" s="89">
        <f t="shared" si="16"/>
        <v>1.5632258064516136</v>
      </c>
      <c r="AU34" s="90">
        <f t="shared" si="16"/>
        <v>1.5219849246231156</v>
      </c>
    </row>
    <row r="35" spans="1:47">
      <c r="B35" s="92">
        <v>1</v>
      </c>
      <c r="C35" s="104">
        <v>0.2</v>
      </c>
      <c r="D35" s="104">
        <v>0.1429</v>
      </c>
      <c r="E35" s="104">
        <v>0.1</v>
      </c>
      <c r="F35" s="104">
        <v>0.05</v>
      </c>
      <c r="G35" s="122">
        <v>3.7499999999999999E-2</v>
      </c>
      <c r="H35" s="123">
        <f>(12.5-6)*0.00214</f>
        <v>1.391E-2</v>
      </c>
      <c r="I35" s="65" t="str">
        <f t="shared" si="12"/>
        <v/>
      </c>
      <c r="J35" s="92">
        <f t="shared" si="13"/>
        <v>2028</v>
      </c>
      <c r="K35" s="93">
        <v>1.9537650344592983E-2</v>
      </c>
      <c r="L35" s="93">
        <v>3.4787190139488722E-2</v>
      </c>
      <c r="M35" s="96">
        <v>2.6533275337103035E-2</v>
      </c>
      <c r="V35" s="88">
        <f t="shared" si="3"/>
        <v>2030</v>
      </c>
      <c r="W35" s="89">
        <f t="shared" si="14"/>
        <v>1.5517217077054621</v>
      </c>
      <c r="X35" s="89">
        <f t="shared" si="14"/>
        <v>1.5256611248577314</v>
      </c>
      <c r="Y35" s="89">
        <f t="shared" si="14"/>
        <v>1.496078174765098</v>
      </c>
      <c r="Z35" s="89">
        <f t="shared" si="14"/>
        <v>1.4676171081766347</v>
      </c>
      <c r="AA35" s="89">
        <f t="shared" si="14"/>
        <v>1.4388872366578722</v>
      </c>
      <c r="AB35" s="89">
        <f t="shared" si="14"/>
        <v>1.4115581849124645</v>
      </c>
      <c r="AC35" s="90">
        <f t="shared" si="14"/>
        <v>1.3855284837094524</v>
      </c>
      <c r="AE35" s="88">
        <f t="shared" si="5"/>
        <v>2030</v>
      </c>
      <c r="AF35" s="89">
        <f t="shared" si="15"/>
        <v>2.2840823152077845</v>
      </c>
      <c r="AG35" s="89">
        <f t="shared" si="15"/>
        <v>2.2043073773807875</v>
      </c>
      <c r="AH35" s="89">
        <f t="shared" si="15"/>
        <v>2.1246615727568594</v>
      </c>
      <c r="AI35" s="89">
        <f t="shared" si="15"/>
        <v>2.0411714704612751</v>
      </c>
      <c r="AJ35" s="89">
        <f t="shared" si="15"/>
        <v>1.9588342448335998</v>
      </c>
      <c r="AK35" s="89">
        <f t="shared" si="15"/>
        <v>1.8800747133442919</v>
      </c>
      <c r="AL35" s="90">
        <f t="shared" si="15"/>
        <v>1.8070482012494251</v>
      </c>
      <c r="AN35" s="88">
        <f t="shared" si="7"/>
        <v>2030</v>
      </c>
      <c r="AO35" s="89">
        <f t="shared" si="16"/>
        <v>1.8120903131828114</v>
      </c>
      <c r="AP35" s="89">
        <f t="shared" si="16"/>
        <v>1.7758743754461108</v>
      </c>
      <c r="AQ35" s="89">
        <f t="shared" si="16"/>
        <v>1.7386443046820408</v>
      </c>
      <c r="AR35" s="89">
        <f t="shared" si="16"/>
        <v>1.6971350613915421</v>
      </c>
      <c r="AS35" s="89">
        <f t="shared" si="16"/>
        <v>1.6509621765096221</v>
      </c>
      <c r="AT35" s="89">
        <f t="shared" si="16"/>
        <v>1.6051612903225814</v>
      </c>
      <c r="AU35" s="90">
        <f t="shared" si="16"/>
        <v>1.5628140703517588</v>
      </c>
    </row>
    <row r="36" spans="1:47">
      <c r="B36" s="92">
        <v>2</v>
      </c>
      <c r="C36" s="104">
        <v>0.32</v>
      </c>
      <c r="D36" s="104">
        <v>0.24490000000000001</v>
      </c>
      <c r="E36" s="104">
        <v>0.18</v>
      </c>
      <c r="F36" s="104">
        <v>9.5000000000000001E-2</v>
      </c>
      <c r="G36" s="122">
        <v>7.2190000000000004E-2</v>
      </c>
      <c r="H36" s="123">
        <f>0.02564</f>
        <v>2.564E-2</v>
      </c>
      <c r="I36" s="65" t="str">
        <f t="shared" si="12"/>
        <v/>
      </c>
      <c r="J36" s="92">
        <f t="shared" si="13"/>
        <v>2029</v>
      </c>
      <c r="K36" s="93">
        <v>1.9574648752937129E-2</v>
      </c>
      <c r="L36" s="93">
        <v>3.4624865167245833E-2</v>
      </c>
      <c r="M36" s="96">
        <v>2.6694915254237284E-2</v>
      </c>
      <c r="V36" s="88">
        <f t="shared" si="3"/>
        <v>2031</v>
      </c>
      <c r="W36" s="89">
        <f t="shared" si="14"/>
        <v>1.5817709467198118</v>
      </c>
      <c r="X36" s="89">
        <f t="shared" si="14"/>
        <v>1.5552056981972013</v>
      </c>
      <c r="Y36" s="89">
        <f t="shared" si="14"/>
        <v>1.5250498714517062</v>
      </c>
      <c r="Z36" s="89">
        <f t="shared" si="14"/>
        <v>1.4960376535915472</v>
      </c>
      <c r="AA36" s="89">
        <f t="shared" si="14"/>
        <v>1.4667514253679503</v>
      </c>
      <c r="AB36" s="89">
        <f t="shared" si="14"/>
        <v>1.4388931439263573</v>
      </c>
      <c r="AC36" s="90">
        <f t="shared" si="14"/>
        <v>1.4123593750744636</v>
      </c>
      <c r="AE36" s="88">
        <f t="shared" si="5"/>
        <v>2031</v>
      </c>
      <c r="AF36" s="89">
        <f t="shared" si="15"/>
        <v>2.3607159845013888</v>
      </c>
      <c r="AG36" s="89">
        <f t="shared" si="15"/>
        <v>2.2782645029427373</v>
      </c>
      <c r="AH36" s="89">
        <f t="shared" si="15"/>
        <v>2.1959464871591963</v>
      </c>
      <c r="AI36" s="89">
        <f t="shared" si="15"/>
        <v>2.1096551929599712</v>
      </c>
      <c r="AJ36" s="89">
        <f t="shared" si="15"/>
        <v>2.0245554558075174</v>
      </c>
      <c r="AK36" s="89">
        <f t="shared" si="15"/>
        <v>1.9431534486728772</v>
      </c>
      <c r="AL36" s="90">
        <f t="shared" si="15"/>
        <v>1.8676768105294514</v>
      </c>
      <c r="AN36" s="88">
        <f t="shared" si="7"/>
        <v>2031</v>
      </c>
      <c r="AO36" s="89">
        <f t="shared" si="16"/>
        <v>1.8601602330662781</v>
      </c>
      <c r="AP36" s="89">
        <f t="shared" si="16"/>
        <v>1.8229835831548902</v>
      </c>
      <c r="AQ36" s="89">
        <f t="shared" si="16"/>
        <v>1.7847658979734453</v>
      </c>
      <c r="AR36" s="89">
        <f t="shared" si="16"/>
        <v>1.7421555252387453</v>
      </c>
      <c r="AS36" s="89">
        <f t="shared" si="16"/>
        <v>1.6947577969475782</v>
      </c>
      <c r="AT36" s="89">
        <f t="shared" si="16"/>
        <v>1.6477419354838716</v>
      </c>
      <c r="AU36" s="90">
        <f t="shared" si="16"/>
        <v>1.6042713567839195</v>
      </c>
    </row>
    <row r="37" spans="1:47">
      <c r="B37" s="92">
        <v>3</v>
      </c>
      <c r="C37" s="104">
        <v>0.192</v>
      </c>
      <c r="D37" s="104">
        <v>0.1749</v>
      </c>
      <c r="E37" s="104">
        <v>0.14399999999999999</v>
      </c>
      <c r="F37" s="104">
        <v>8.5500000000000007E-2</v>
      </c>
      <c r="G37" s="122">
        <v>6.6769999999999996E-2</v>
      </c>
      <c r="H37" s="123">
        <f t="shared" ref="H37:H73" si="17">0.02564</f>
        <v>2.564E-2</v>
      </c>
      <c r="I37" s="65" t="str">
        <f t="shared" si="12"/>
        <v/>
      </c>
      <c r="J37" s="92">
        <f t="shared" si="13"/>
        <v>2030</v>
      </c>
      <c r="K37" s="93">
        <v>1.9697679138326984E-2</v>
      </c>
      <c r="L37" s="93">
        <v>3.4393542634085117E-2</v>
      </c>
      <c r="M37" s="96">
        <v>2.6826248452331836E-2</v>
      </c>
      <c r="V37" s="88">
        <f t="shared" si="3"/>
        <v>2032</v>
      </c>
      <c r="W37" s="89">
        <f t="shared" si="14"/>
        <v>1.6128284501381596</v>
      </c>
      <c r="X37" s="89">
        <f t="shared" si="14"/>
        <v>1.5857416025189726</v>
      </c>
      <c r="Y37" s="89">
        <f t="shared" si="14"/>
        <v>1.5549936769653829</v>
      </c>
      <c r="Z37" s="89">
        <f t="shared" si="14"/>
        <v>1.5254118146461229</v>
      </c>
      <c r="AA37" s="89">
        <f t="shared" si="14"/>
        <v>1.4955505618685279</v>
      </c>
      <c r="AB37" s="89">
        <f t="shared" si="14"/>
        <v>1.4671452930942266</v>
      </c>
      <c r="AC37" s="90">
        <f t="shared" si="14"/>
        <v>1.4400905432377644</v>
      </c>
      <c r="AE37" s="88">
        <f t="shared" si="5"/>
        <v>2032</v>
      </c>
      <c r="AF37" s="89">
        <f t="shared" si="15"/>
        <v>2.441921554480281</v>
      </c>
      <c r="AG37" s="89">
        <f t="shared" si="15"/>
        <v>2.3566338488271041</v>
      </c>
      <c r="AH37" s="89">
        <f t="shared" si="15"/>
        <v>2.271484199998707</v>
      </c>
      <c r="AI37" s="89">
        <f t="shared" si="15"/>
        <v>2.1822245971271683</v>
      </c>
      <c r="AJ37" s="89">
        <f t="shared" si="15"/>
        <v>2.0941975393203505</v>
      </c>
      <c r="AK37" s="89">
        <f t="shared" si="15"/>
        <v>2.0099954086510738</v>
      </c>
      <c r="AL37" s="90">
        <f t="shared" si="15"/>
        <v>1.9319224719860275</v>
      </c>
      <c r="AN37" s="88">
        <f t="shared" si="7"/>
        <v>2032</v>
      </c>
      <c r="AO37" s="89">
        <f t="shared" si="16"/>
        <v>1.9089584850691914</v>
      </c>
      <c r="AP37" s="89">
        <f t="shared" si="16"/>
        <v>1.8708065667380451</v>
      </c>
      <c r="AQ37" s="89">
        <f t="shared" si="16"/>
        <v>1.8315863032844166</v>
      </c>
      <c r="AR37" s="89">
        <f t="shared" si="16"/>
        <v>1.7878581173260577</v>
      </c>
      <c r="AS37" s="89">
        <f t="shared" si="16"/>
        <v>1.7392169873921701</v>
      </c>
      <c r="AT37" s="89">
        <f t="shared" si="16"/>
        <v>1.6909677419354845</v>
      </c>
      <c r="AU37" s="90">
        <f t="shared" si="16"/>
        <v>1.6463567839195978</v>
      </c>
    </row>
    <row r="38" spans="1:47">
      <c r="B38" s="92">
        <v>4</v>
      </c>
      <c r="C38" s="104">
        <v>0.1152</v>
      </c>
      <c r="D38" s="104">
        <v>0.1249</v>
      </c>
      <c r="E38" s="104">
        <v>0.1152</v>
      </c>
      <c r="F38" s="104">
        <v>7.6999999999999999E-2</v>
      </c>
      <c r="G38" s="122">
        <v>6.1769999999999999E-2</v>
      </c>
      <c r="H38" s="123">
        <f t="shared" si="17"/>
        <v>2.564E-2</v>
      </c>
      <c r="I38" s="65" t="str">
        <f t="shared" si="12"/>
        <v/>
      </c>
      <c r="J38" s="92">
        <f t="shared" si="13"/>
        <v>2031</v>
      </c>
      <c r="K38" s="93">
        <v>1.9365095471135518E-2</v>
      </c>
      <c r="L38" s="93">
        <v>3.3551185429423924E-2</v>
      </c>
      <c r="M38" s="96">
        <v>2.6527331189710512E-2</v>
      </c>
      <c r="V38" s="88">
        <f t="shared" si="3"/>
        <v>2033</v>
      </c>
      <c r="W38" s="89">
        <f t="shared" si="14"/>
        <v>1.6441313480330821</v>
      </c>
      <c r="X38" s="89">
        <f t="shared" si="14"/>
        <v>1.616518780009319</v>
      </c>
      <c r="Y38" s="89">
        <f t="shared" si="14"/>
        <v>1.5851740773006622</v>
      </c>
      <c r="Z38" s="89">
        <f t="shared" si="14"/>
        <v>1.5550180695937497</v>
      </c>
      <c r="AA38" s="89">
        <f t="shared" si="14"/>
        <v>1.5245772488238916</v>
      </c>
      <c r="AB38" s="89">
        <f t="shared" si="14"/>
        <v>1.4956206708089554</v>
      </c>
      <c r="AC38" s="90">
        <f t="shared" si="14"/>
        <v>1.4680408235236522</v>
      </c>
      <c r="AE38" s="88">
        <f t="shared" si="5"/>
        <v>2033</v>
      </c>
      <c r="AF38" s="89">
        <f t="shared" si="15"/>
        <v>2.5251690736482026</v>
      </c>
      <c r="AG38" s="89">
        <f t="shared" si="15"/>
        <v>2.4369738258186096</v>
      </c>
      <c r="AH38" s="89">
        <f t="shared" si="15"/>
        <v>2.3489213413073964</v>
      </c>
      <c r="AI38" s="89">
        <f t="shared" si="15"/>
        <v>2.2566187903578014</v>
      </c>
      <c r="AJ38" s="89">
        <f t="shared" si="15"/>
        <v>2.1655908031523206</v>
      </c>
      <c r="AK38" s="89">
        <f t="shared" si="15"/>
        <v>2.0785181386307139</v>
      </c>
      <c r="AL38" s="90">
        <f t="shared" si="15"/>
        <v>1.9977836183944857</v>
      </c>
      <c r="AN38" s="88">
        <f t="shared" si="7"/>
        <v>2033</v>
      </c>
      <c r="AO38" s="89">
        <f t="shared" si="16"/>
        <v>1.9570284049526581</v>
      </c>
      <c r="AP38" s="89">
        <f t="shared" si="16"/>
        <v>1.9179157744468245</v>
      </c>
      <c r="AQ38" s="89">
        <f t="shared" si="16"/>
        <v>1.8777078965758212</v>
      </c>
      <c r="AR38" s="89">
        <f t="shared" si="16"/>
        <v>1.8328785811732609</v>
      </c>
      <c r="AS38" s="89">
        <f t="shared" si="16"/>
        <v>1.7830126078301263</v>
      </c>
      <c r="AT38" s="89">
        <f t="shared" si="16"/>
        <v>1.7335483870967747</v>
      </c>
      <c r="AU38" s="90">
        <f t="shared" si="16"/>
        <v>1.6878140703517586</v>
      </c>
    </row>
    <row r="39" spans="1:47">
      <c r="B39" s="92">
        <v>5</v>
      </c>
      <c r="C39" s="104">
        <v>0.1152</v>
      </c>
      <c r="D39" s="104">
        <v>8.9300000000000004E-2</v>
      </c>
      <c r="E39" s="104">
        <v>9.2200000000000004E-2</v>
      </c>
      <c r="F39" s="104">
        <v>6.93E-2</v>
      </c>
      <c r="G39" s="122">
        <v>5.713E-2</v>
      </c>
      <c r="H39" s="123">
        <f t="shared" si="17"/>
        <v>2.564E-2</v>
      </c>
      <c r="I39" s="65" t="str">
        <f t="shared" si="12"/>
        <v/>
      </c>
      <c r="J39" s="92">
        <f t="shared" si="13"/>
        <v>2032</v>
      </c>
      <c r="K39" s="93">
        <v>1.9634640200436815E-2</v>
      </c>
      <c r="L39" s="93">
        <v>3.4398703830543109E-2</v>
      </c>
      <c r="M39" s="96">
        <v>2.6233359436178549E-2</v>
      </c>
      <c r="V39" s="88">
        <f t="shared" si="3"/>
        <v>2034</v>
      </c>
      <c r="W39" s="89">
        <f t="shared" si="14"/>
        <v>1.6761442280690781</v>
      </c>
      <c r="X39" s="89">
        <f t="shared" si="14"/>
        <v>1.6479940157575348</v>
      </c>
      <c r="Y39" s="89">
        <f t="shared" si="14"/>
        <v>1.6160390003699203</v>
      </c>
      <c r="Z39" s="89">
        <f t="shared" si="14"/>
        <v>1.5852958250633871</v>
      </c>
      <c r="AA39" s="89">
        <f t="shared" si="14"/>
        <v>1.5542622910990092</v>
      </c>
      <c r="AB39" s="89">
        <f t="shared" si="14"/>
        <v>1.524741899578933</v>
      </c>
      <c r="AC39" s="90">
        <f t="shared" si="14"/>
        <v>1.4966250451113194</v>
      </c>
      <c r="AE39" s="88">
        <f t="shared" si="5"/>
        <v>2034</v>
      </c>
      <c r="AF39" s="89">
        <f t="shared" si="15"/>
        <v>2.6124472932682505</v>
      </c>
      <c r="AG39" s="89">
        <f t="shared" si="15"/>
        <v>2.5212037251143493</v>
      </c>
      <c r="AH39" s="89">
        <f t="shared" si="15"/>
        <v>2.4301078546526824</v>
      </c>
      <c r="AI39" s="89">
        <f t="shared" si="15"/>
        <v>2.3346150213582977</v>
      </c>
      <c r="AJ39" s="89">
        <f t="shared" si="15"/>
        <v>2.2404408049589781</v>
      </c>
      <c r="AK39" s="89">
        <f t="shared" si="15"/>
        <v>2.1503586203159957</v>
      </c>
      <c r="AL39" s="90">
        <f t="shared" si="15"/>
        <v>2.0668336472496462</v>
      </c>
      <c r="AN39" s="88">
        <f t="shared" si="7"/>
        <v>2034</v>
      </c>
      <c r="AO39" s="89">
        <f t="shared" si="16"/>
        <v>2.0065549890750183</v>
      </c>
      <c r="AP39" s="89">
        <f t="shared" si="16"/>
        <v>1.966452533904355</v>
      </c>
      <c r="AQ39" s="89">
        <f t="shared" si="16"/>
        <v>1.9252271139063595</v>
      </c>
      <c r="AR39" s="89">
        <f t="shared" si="16"/>
        <v>1.8792633015006825</v>
      </c>
      <c r="AS39" s="89">
        <f t="shared" si="16"/>
        <v>1.8281353682813541</v>
      </c>
      <c r="AT39" s="89">
        <f t="shared" si="16"/>
        <v>1.7774193548387105</v>
      </c>
      <c r="AU39" s="90">
        <f t="shared" si="16"/>
        <v>1.7305276381909547</v>
      </c>
    </row>
    <row r="40" spans="1:47">
      <c r="B40" s="92">
        <v>6</v>
      </c>
      <c r="C40" s="104">
        <f>1-SUM(C35:C39)</f>
        <v>5.7600000000000096E-2</v>
      </c>
      <c r="D40" s="104">
        <v>8.9200000000000002E-2</v>
      </c>
      <c r="E40" s="104">
        <v>7.3700000000000002E-2</v>
      </c>
      <c r="F40" s="104">
        <v>6.2300000000000001E-2</v>
      </c>
      <c r="G40" s="122">
        <v>5.2850000000000001E-2</v>
      </c>
      <c r="H40" s="123">
        <f t="shared" si="17"/>
        <v>2.564E-2</v>
      </c>
      <c r="I40" s="65" t="str">
        <f t="shared" si="12"/>
        <v/>
      </c>
      <c r="J40" s="92">
        <f t="shared" si="13"/>
        <v>2033</v>
      </c>
      <c r="K40" s="124">
        <v>1.9408696499767952E-2</v>
      </c>
      <c r="L40" s="125">
        <v>3.4090988310080839E-2</v>
      </c>
      <c r="M40" s="126">
        <v>2.518122853872562E-2</v>
      </c>
      <c r="V40" s="88">
        <f t="shared" si="3"/>
        <v>2035</v>
      </c>
      <c r="W40" s="89">
        <f t="shared" si="14"/>
        <v>1.7091161237905905</v>
      </c>
      <c r="X40" s="89">
        <f t="shared" si="14"/>
        <v>1.680412160883286</v>
      </c>
      <c r="Y40" s="89">
        <f t="shared" si="14"/>
        <v>1.6478285495684861</v>
      </c>
      <c r="Z40" s="89">
        <f t="shared" si="14"/>
        <v>1.6164806167754668</v>
      </c>
      <c r="AA40" s="89">
        <f t="shared" si="14"/>
        <v>1.5848366135993062</v>
      </c>
      <c r="AB40" s="89">
        <f t="shared" si="14"/>
        <v>1.5547355183100922</v>
      </c>
      <c r="AC40" s="90">
        <f t="shared" si="14"/>
        <v>1.5260655694380723</v>
      </c>
      <c r="AE40" s="88">
        <f t="shared" si="5"/>
        <v>2035</v>
      </c>
      <c r="AF40" s="89">
        <f t="shared" si="15"/>
        <v>2.7046292267702761</v>
      </c>
      <c r="AG40" s="89">
        <f t="shared" si="15"/>
        <v>2.6101660688647561</v>
      </c>
      <c r="AH40" s="89">
        <f t="shared" si="15"/>
        <v>2.5158558202623915</v>
      </c>
      <c r="AI40" s="89">
        <f t="shared" si="15"/>
        <v>2.4169934590807474</v>
      </c>
      <c r="AJ40" s="89">
        <f t="shared" si="15"/>
        <v>2.3194962430649007</v>
      </c>
      <c r="AK40" s="89">
        <f t="shared" si="15"/>
        <v>2.2262354488569045</v>
      </c>
      <c r="AL40" s="90">
        <f t="shared" si="15"/>
        <v>2.1397632417802073</v>
      </c>
      <c r="AN40" s="88">
        <f t="shared" si="7"/>
        <v>2035</v>
      </c>
      <c r="AO40" s="89">
        <f t="shared" si="16"/>
        <v>2.0575382374362707</v>
      </c>
      <c r="AP40" s="89">
        <f t="shared" si="16"/>
        <v>2.0164168451106361</v>
      </c>
      <c r="AQ40" s="89">
        <f t="shared" si="16"/>
        <v>1.9741439552760309</v>
      </c>
      <c r="AR40" s="89">
        <f t="shared" si="16"/>
        <v>1.9270122783083223</v>
      </c>
      <c r="AS40" s="89">
        <f t="shared" si="16"/>
        <v>1.8745852687458531</v>
      </c>
      <c r="AT40" s="89">
        <f t="shared" si="16"/>
        <v>1.8225806451612909</v>
      </c>
      <c r="AU40" s="90">
        <f t="shared" si="16"/>
        <v>1.7744974874371857</v>
      </c>
    </row>
    <row r="41" spans="1:47">
      <c r="B41" s="92">
        <v>7</v>
      </c>
      <c r="C41" s="114"/>
      <c r="D41" s="104">
        <v>8.9300000000000004E-2</v>
      </c>
      <c r="E41" s="104">
        <v>6.5500000000000003E-2</v>
      </c>
      <c r="F41" s="104">
        <v>5.9000000000000004E-2</v>
      </c>
      <c r="G41" s="122">
        <v>4.888E-2</v>
      </c>
      <c r="H41" s="123">
        <f t="shared" si="17"/>
        <v>2.564E-2</v>
      </c>
      <c r="I41" s="65" t="str">
        <f t="shared" si="12"/>
        <v/>
      </c>
      <c r="J41" s="92">
        <f t="shared" si="13"/>
        <v>2034</v>
      </c>
      <c r="K41" s="124">
        <v>1.9470999123211152E-2</v>
      </c>
      <c r="L41" s="125">
        <v>3.4563317177789488E-2</v>
      </c>
      <c r="M41" s="126">
        <v>2.5307033866766027E-2</v>
      </c>
      <c r="V41" s="88">
        <f t="shared" si="3"/>
        <v>2036</v>
      </c>
      <c r="W41" s="89">
        <f t="shared" si="14"/>
        <v>1.7432862432588181</v>
      </c>
      <c r="X41" s="89">
        <f t="shared" si="14"/>
        <v>1.7140084060382932</v>
      </c>
      <c r="Y41" s="89">
        <f t="shared" si="14"/>
        <v>1.6807733551426276</v>
      </c>
      <c r="Z41" s="89">
        <f t="shared" si="14"/>
        <v>1.6487986875164924</v>
      </c>
      <c r="AA41" s="89">
        <f t="shared" si="14"/>
        <v>1.6165220302134815</v>
      </c>
      <c r="AB41" s="89">
        <f t="shared" si="14"/>
        <v>1.5858191279388676</v>
      </c>
      <c r="AC41" s="90">
        <f t="shared" si="14"/>
        <v>1.5565759847914744</v>
      </c>
      <c r="AE41" s="88">
        <f t="shared" si="5"/>
        <v>2036</v>
      </c>
      <c r="AF41" s="89">
        <f t="shared" si="15"/>
        <v>2.8014850591142468</v>
      </c>
      <c r="AG41" s="89">
        <f t="shared" si="15"/>
        <v>2.7036390686584388</v>
      </c>
      <c r="AH41" s="89">
        <f t="shared" si="15"/>
        <v>2.6059514633609178</v>
      </c>
      <c r="AI41" s="89">
        <f t="shared" si="15"/>
        <v>2.5035487291828709</v>
      </c>
      <c r="AJ41" s="89">
        <f t="shared" si="15"/>
        <v>2.4025600275633909</v>
      </c>
      <c r="AK41" s="89">
        <f t="shared" si="15"/>
        <v>2.3059594588093426</v>
      </c>
      <c r="AL41" s="90">
        <f t="shared" si="15"/>
        <v>2.2163905841716596</v>
      </c>
      <c r="AN41" s="88">
        <f t="shared" si="7"/>
        <v>2036</v>
      </c>
      <c r="AO41" s="89">
        <f t="shared" si="16"/>
        <v>2.111434814275309</v>
      </c>
      <c r="AP41" s="89">
        <f t="shared" si="16"/>
        <v>2.0692362598144189</v>
      </c>
      <c r="AQ41" s="89">
        <f t="shared" si="16"/>
        <v>2.0258560447239691</v>
      </c>
      <c r="AR41" s="89">
        <f t="shared" si="16"/>
        <v>1.9774897680763985</v>
      </c>
      <c r="AS41" s="89">
        <f t="shared" si="16"/>
        <v>1.9236894492368946</v>
      </c>
      <c r="AT41" s="89">
        <f t="shared" si="16"/>
        <v>1.8703225806451618</v>
      </c>
      <c r="AU41" s="90">
        <f t="shared" si="16"/>
        <v>1.8209798994974871</v>
      </c>
    </row>
    <row r="42" spans="1:47">
      <c r="B42" s="92">
        <v>8</v>
      </c>
      <c r="C42" s="114"/>
      <c r="D42" s="104">
        <f>1-SUM(D35:D41)</f>
        <v>4.4599999999999862E-2</v>
      </c>
      <c r="E42" s="104">
        <v>6.5500000000000003E-2</v>
      </c>
      <c r="F42" s="104">
        <v>5.9000000000000004E-2</v>
      </c>
      <c r="G42" s="122">
        <v>4.5220000000000003E-2</v>
      </c>
      <c r="H42" s="123">
        <f t="shared" si="17"/>
        <v>2.564E-2</v>
      </c>
      <c r="I42" s="65" t="str">
        <f t="shared" si="12"/>
        <v/>
      </c>
      <c r="J42" s="92">
        <f t="shared" si="13"/>
        <v>2035</v>
      </c>
      <c r="K42" s="124">
        <v>1.9671275997230842E-2</v>
      </c>
      <c r="L42" s="125">
        <v>3.5285662504870308E-2</v>
      </c>
      <c r="M42" s="126">
        <v>2.5408348457350183E-2</v>
      </c>
      <c r="V42" s="88">
        <f t="shared" si="3"/>
        <v>2037</v>
      </c>
      <c r="W42" s="89">
        <f t="shared" si="14"/>
        <v>1.7782271173015165</v>
      </c>
      <c r="X42" s="89">
        <f t="shared" si="14"/>
        <v>1.7483624612343902</v>
      </c>
      <c r="Y42" s="89">
        <f t="shared" si="14"/>
        <v>1.7144612766319749</v>
      </c>
      <c r="Z42" s="89">
        <f t="shared" si="14"/>
        <v>1.6818457372967888</v>
      </c>
      <c r="AA42" s="89">
        <f t="shared" si="14"/>
        <v>1.6489221554730891</v>
      </c>
      <c r="AB42" s="89">
        <f t="shared" si="14"/>
        <v>1.6176038716194194</v>
      </c>
      <c r="AC42" s="90">
        <f t="shared" si="14"/>
        <v>1.5877746050024717</v>
      </c>
      <c r="AE42" s="88">
        <f t="shared" si="5"/>
        <v>2037</v>
      </c>
      <c r="AF42" s="89">
        <f t="shared" si="15"/>
        <v>2.8996682861061083</v>
      </c>
      <c r="AG42" s="89">
        <f t="shared" si="15"/>
        <v>2.798393101887545</v>
      </c>
      <c r="AH42" s="89">
        <f t="shared" si="15"/>
        <v>2.6972818537281733</v>
      </c>
      <c r="AI42" s="89">
        <f t="shared" si="15"/>
        <v>2.5912902262730837</v>
      </c>
      <c r="AJ42" s="89">
        <f t="shared" si="15"/>
        <v>2.4867621887637119</v>
      </c>
      <c r="AK42" s="89">
        <f t="shared" si="15"/>
        <v>2.3867760743546316</v>
      </c>
      <c r="AL42" s="90">
        <f t="shared" si="15"/>
        <v>2.2940680927917318</v>
      </c>
      <c r="AN42" s="88">
        <f t="shared" si="7"/>
        <v>2037</v>
      </c>
      <c r="AO42" s="89">
        <f t="shared" si="16"/>
        <v>2.1660597232337939</v>
      </c>
      <c r="AP42" s="89">
        <f t="shared" si="16"/>
        <v>2.1227694503925774</v>
      </c>
      <c r="AQ42" s="89">
        <f t="shared" si="16"/>
        <v>2.0782669461914742</v>
      </c>
      <c r="AR42" s="89">
        <f t="shared" si="16"/>
        <v>2.028649386084584</v>
      </c>
      <c r="AS42" s="89">
        <f t="shared" si="16"/>
        <v>1.9734571997345722</v>
      </c>
      <c r="AT42" s="89">
        <f t="shared" si="16"/>
        <v>1.9187096774193555</v>
      </c>
      <c r="AU42" s="90">
        <f t="shared" si="16"/>
        <v>1.8680904522613062</v>
      </c>
    </row>
    <row r="43" spans="1:47">
      <c r="B43" s="92">
        <v>9</v>
      </c>
      <c r="C43" s="114"/>
      <c r="D43" s="114"/>
      <c r="E43" s="104">
        <v>6.5600000000000006E-2</v>
      </c>
      <c r="F43" s="104">
        <v>5.91E-2</v>
      </c>
      <c r="G43" s="122">
        <v>4.462E-2</v>
      </c>
      <c r="H43" s="123">
        <f t="shared" si="17"/>
        <v>2.564E-2</v>
      </c>
      <c r="I43" s="65" t="str">
        <f t="shared" si="12"/>
        <v/>
      </c>
      <c r="J43" s="92">
        <f t="shared" si="13"/>
        <v>2036</v>
      </c>
      <c r="K43" s="124">
        <v>1.9992860047708616E-2</v>
      </c>
      <c r="L43" s="125">
        <v>3.58111312949283E-2</v>
      </c>
      <c r="M43" s="126">
        <v>2.6194690265486598E-2</v>
      </c>
      <c r="V43" s="88">
        <f t="shared" si="3"/>
        <v>2038</v>
      </c>
      <c r="W43" s="89">
        <f t="shared" si="14"/>
        <v>1.8138683150481325</v>
      </c>
      <c r="X43" s="89">
        <f t="shared" si="14"/>
        <v>1.7834050784610227</v>
      </c>
      <c r="Y43" s="89">
        <f t="shared" si="14"/>
        <v>1.7488244087621858</v>
      </c>
      <c r="Z43" s="89">
        <f t="shared" si="14"/>
        <v>1.7155551526572195</v>
      </c>
      <c r="AA43" s="89">
        <f t="shared" si="14"/>
        <v>1.6819716799349453</v>
      </c>
      <c r="AB43" s="89">
        <f t="shared" si="14"/>
        <v>1.6500256803429132</v>
      </c>
      <c r="AC43" s="90">
        <f t="shared" si="14"/>
        <v>1.6195985425205457</v>
      </c>
      <c r="AE43" s="88">
        <f t="shared" si="5"/>
        <v>2038</v>
      </c>
      <c r="AF43" s="89">
        <f t="shared" si="15"/>
        <v>3.0012925259390602</v>
      </c>
      <c r="AG43" s="89">
        <f t="shared" si="15"/>
        <v>2.8964679655178918</v>
      </c>
      <c r="AH43" s="89">
        <f t="shared" si="15"/>
        <v>2.7918130865984114</v>
      </c>
      <c r="AI43" s="89">
        <f t="shared" si="15"/>
        <v>2.6821067864614871</v>
      </c>
      <c r="AJ43" s="89">
        <f t="shared" si="15"/>
        <v>2.5739153704877515</v>
      </c>
      <c r="AK43" s="89">
        <f t="shared" si="15"/>
        <v>2.4704250577124784</v>
      </c>
      <c r="AL43" s="90">
        <f t="shared" si="15"/>
        <v>2.3744679534144302</v>
      </c>
      <c r="AN43" s="88">
        <f t="shared" si="7"/>
        <v>2038</v>
      </c>
      <c r="AO43" s="89">
        <f t="shared" si="16"/>
        <v>2.2220978326655065</v>
      </c>
      <c r="AP43" s="89">
        <f t="shared" si="16"/>
        <v>2.1776875976086667</v>
      </c>
      <c r="AQ43" s="89">
        <f t="shared" si="16"/>
        <v>2.1320337695665557</v>
      </c>
      <c r="AR43" s="89">
        <f t="shared" si="16"/>
        <v>2.0811325540584868</v>
      </c>
      <c r="AS43" s="89">
        <f t="shared" si="16"/>
        <v>2.0245124912075259</v>
      </c>
      <c r="AT43" s="89">
        <f t="shared" si="16"/>
        <v>1.9683485962901563</v>
      </c>
      <c r="AU43" s="90">
        <f t="shared" si="16"/>
        <v>1.9164198016644101</v>
      </c>
    </row>
    <row r="44" spans="1:47">
      <c r="B44" s="92">
        <v>10</v>
      </c>
      <c r="C44" s="114"/>
      <c r="D44" s="114"/>
      <c r="E44" s="104">
        <v>6.5500000000000003E-2</v>
      </c>
      <c r="F44" s="104">
        <v>5.9000000000000004E-2</v>
      </c>
      <c r="G44" s="122">
        <v>4.4609999999999997E-2</v>
      </c>
      <c r="H44" s="123">
        <f t="shared" si="17"/>
        <v>2.564E-2</v>
      </c>
      <c r="I44" s="65" t="str">
        <f t="shared" si="12"/>
        <v/>
      </c>
      <c r="J44" s="92">
        <f t="shared" si="13"/>
        <v>2037</v>
      </c>
      <c r="K44" s="124">
        <v>2.0043107767191204E-2</v>
      </c>
      <c r="L44" s="125">
        <v>3.5046850124163864E-2</v>
      </c>
      <c r="M44" s="126">
        <v>2.5870989996550575E-2</v>
      </c>
      <c r="V44" s="88">
        <f t="shared" si="3"/>
        <v>2039</v>
      </c>
      <c r="W44" s="89">
        <f t="shared" si="14"/>
        <v>1.8502238731621357</v>
      </c>
      <c r="X44" s="89">
        <f t="shared" si="14"/>
        <v>1.8191500586411731</v>
      </c>
      <c r="Y44" s="89">
        <f t="shared" si="14"/>
        <v>1.7838762848529008</v>
      </c>
      <c r="Z44" s="89">
        <f t="shared" si="14"/>
        <v>1.7499402094624883</v>
      </c>
      <c r="AA44" s="89">
        <f t="shared" si="14"/>
        <v>1.7156836195772451</v>
      </c>
      <c r="AB44" s="89">
        <f t="shared" si="14"/>
        <v>1.6830973228726591</v>
      </c>
      <c r="AC44" s="90">
        <f t="shared" si="14"/>
        <v>1.6520603306478707</v>
      </c>
      <c r="AE44" s="88">
        <f t="shared" si="5"/>
        <v>2039</v>
      </c>
      <c r="AF44" s="89">
        <f t="shared" si="15"/>
        <v>3.1064783752744196</v>
      </c>
      <c r="AG44" s="89">
        <f t="shared" si="15"/>
        <v>2.997980044194839</v>
      </c>
      <c r="AH44" s="89">
        <f t="shared" si="15"/>
        <v>2.8896573414191051</v>
      </c>
      <c r="AI44" s="89">
        <f t="shared" si="15"/>
        <v>2.7761061810236058</v>
      </c>
      <c r="AJ44" s="89">
        <f t="shared" si="15"/>
        <v>2.6641229967095175</v>
      </c>
      <c r="AK44" s="89">
        <f t="shared" si="15"/>
        <v>2.5570056744531064</v>
      </c>
      <c r="AL44" s="90">
        <f t="shared" si="15"/>
        <v>2.4576855759023757</v>
      </c>
      <c r="AN44" s="88">
        <f t="shared" si="7"/>
        <v>2039</v>
      </c>
      <c r="AO44" s="89">
        <f t="shared" si="16"/>
        <v>2.2795857034657527</v>
      </c>
      <c r="AP44" s="89">
        <f t="shared" si="16"/>
        <v>2.2340265316620127</v>
      </c>
      <c r="AQ44" s="89">
        <f t="shared" si="16"/>
        <v>2.18719159389132</v>
      </c>
      <c r="AR44" s="89">
        <f t="shared" si="16"/>
        <v>2.1349735135460297</v>
      </c>
      <c r="AS44" s="89">
        <f t="shared" si="16"/>
        <v>2.0768886336154475</v>
      </c>
      <c r="AT44" s="89">
        <f t="shared" si="16"/>
        <v>2.0192717231345032</v>
      </c>
      <c r="AU44" s="90">
        <f t="shared" si="16"/>
        <v>1.9659994791824615</v>
      </c>
    </row>
    <row r="45" spans="1:47">
      <c r="B45" s="92">
        <v>11</v>
      </c>
      <c r="C45" s="114"/>
      <c r="D45" s="114"/>
      <c r="E45" s="104">
        <f>1-SUM(E35:E44)</f>
        <v>3.2800000000000051E-2</v>
      </c>
      <c r="F45" s="104">
        <v>5.91E-2</v>
      </c>
      <c r="G45" s="122">
        <v>4.462E-2</v>
      </c>
      <c r="H45" s="123">
        <f t="shared" si="17"/>
        <v>2.564E-2</v>
      </c>
      <c r="I45" s="65" t="str">
        <f t="shared" si="12"/>
        <v/>
      </c>
      <c r="J45" s="92">
        <f t="shared" si="13"/>
        <v>2038</v>
      </c>
      <c r="K45" s="124">
        <f t="shared" ref="K45:L57" si="18">+K44</f>
        <v>2.0043107767191204E-2</v>
      </c>
      <c r="L45" s="125">
        <f t="shared" si="18"/>
        <v>3.5046850124163864E-2</v>
      </c>
      <c r="M45" s="126">
        <f t="shared" ref="M45:M54" si="19">M44</f>
        <v>2.5870989996550575E-2</v>
      </c>
      <c r="V45" s="88">
        <f t="shared" si="3"/>
        <v>2040</v>
      </c>
      <c r="W45" s="89">
        <f t="shared" ref="W45:AC55" si="20">W44*(1+$K47)</f>
        <v>1.8873081096453543</v>
      </c>
      <c r="X45" s="89">
        <f t="shared" si="20"/>
        <v>1.8556114793112104</v>
      </c>
      <c r="Y45" s="89">
        <f t="shared" si="20"/>
        <v>1.8196307094735442</v>
      </c>
      <c r="Z45" s="89">
        <f t="shared" si="20"/>
        <v>1.785014449666886</v>
      </c>
      <c r="AA45" s="89">
        <f t="shared" si="20"/>
        <v>1.7500712512588366</v>
      </c>
      <c r="AB45" s="89">
        <f t="shared" si="20"/>
        <v>1.7168318238976668</v>
      </c>
      <c r="AC45" s="90">
        <f t="shared" si="20"/>
        <v>1.6851727538929475</v>
      </c>
      <c r="AE45" s="88">
        <f t="shared" si="5"/>
        <v>2040</v>
      </c>
      <c r="AF45" s="89">
        <f t="shared" ref="AF45:AL55" si="21">AF44*(1+$L47)</f>
        <v>3.2153506573066184</v>
      </c>
      <c r="AG45" s="89">
        <f t="shared" si="21"/>
        <v>3.1030498014789698</v>
      </c>
      <c r="AH45" s="89">
        <f t="shared" si="21"/>
        <v>2.9909307291740101</v>
      </c>
      <c r="AI45" s="89">
        <f t="shared" si="21"/>
        <v>2.8733999582787049</v>
      </c>
      <c r="AJ45" s="89">
        <f t="shared" si="21"/>
        <v>2.7574921160875343</v>
      </c>
      <c r="AK45" s="89">
        <f t="shared" si="21"/>
        <v>2.6466206690923011</v>
      </c>
      <c r="AL45" s="90">
        <f t="shared" si="21"/>
        <v>2.5438197139333454</v>
      </c>
      <c r="AN45" s="88">
        <f t="shared" si="7"/>
        <v>2040</v>
      </c>
      <c r="AO45" s="89">
        <f t="shared" ref="AO45:AU55" si="22">AO44*(1+$M47)</f>
        <v>2.3385608423963951</v>
      </c>
      <c r="AP45" s="89">
        <f t="shared" si="22"/>
        <v>2.291823009714669</v>
      </c>
      <c r="AQ45" s="89">
        <f t="shared" si="22"/>
        <v>2.2437764057374219</v>
      </c>
      <c r="AR45" s="89">
        <f t="shared" si="22"/>
        <v>2.1902073919578795</v>
      </c>
      <c r="AS45" s="89">
        <f t="shared" si="22"/>
        <v>2.1306197986796622</v>
      </c>
      <c r="AT45" s="89">
        <f t="shared" si="22"/>
        <v>2.0715122816840332</v>
      </c>
      <c r="AU45" s="90">
        <f t="shared" si="22"/>
        <v>2.0168618320416147</v>
      </c>
    </row>
    <row r="46" spans="1:47">
      <c r="B46" s="92">
        <v>12</v>
      </c>
      <c r="C46" s="114"/>
      <c r="D46" s="114"/>
      <c r="E46" s="114"/>
      <c r="F46" s="104">
        <v>5.9000000000000004E-2</v>
      </c>
      <c r="G46" s="122">
        <v>4.4609999999999997E-2</v>
      </c>
      <c r="H46" s="123">
        <f t="shared" si="17"/>
        <v>2.564E-2</v>
      </c>
      <c r="I46" s="65" t="str">
        <f t="shared" si="12"/>
        <v/>
      </c>
      <c r="J46" s="92">
        <f t="shared" si="13"/>
        <v>2039</v>
      </c>
      <c r="K46" s="124">
        <f t="shared" si="18"/>
        <v>2.0043107767191204E-2</v>
      </c>
      <c r="L46" s="125">
        <f t="shared" si="18"/>
        <v>3.5046850124163864E-2</v>
      </c>
      <c r="M46" s="126">
        <f t="shared" si="19"/>
        <v>2.5870989996550575E-2</v>
      </c>
      <c r="V46" s="88">
        <f t="shared" si="3"/>
        <v>2041</v>
      </c>
      <c r="W46" s="89">
        <f t="shared" si="20"/>
        <v>1.92513562947687</v>
      </c>
      <c r="X46" s="89">
        <f t="shared" si="20"/>
        <v>1.8928037001650821</v>
      </c>
      <c r="Y46" s="89">
        <f t="shared" si="20"/>
        <v>1.856101763880013</v>
      </c>
      <c r="Z46" s="89">
        <f t="shared" si="20"/>
        <v>1.8207916866475529</v>
      </c>
      <c r="AA46" s="89">
        <f t="shared" si="20"/>
        <v>1.7851481179480806</v>
      </c>
      <c r="AB46" s="89">
        <f t="shared" si="20"/>
        <v>1.7512424691621911</v>
      </c>
      <c r="AC46" s="90">
        <f t="shared" si="20"/>
        <v>1.7189488530055583</v>
      </c>
      <c r="AE46" s="88">
        <f t="shared" si="5"/>
        <v>2041</v>
      </c>
      <c r="AF46" s="89">
        <f t="shared" si="21"/>
        <v>3.3280385698898751</v>
      </c>
      <c r="AG46" s="89">
        <f t="shared" si="21"/>
        <v>3.2118019227992196</v>
      </c>
      <c r="AH46" s="89">
        <f t="shared" si="21"/>
        <v>3.0957534301711278</v>
      </c>
      <c r="AI46" s="89">
        <f t="shared" si="21"/>
        <v>2.9741035759632775</v>
      </c>
      <c r="AJ46" s="89">
        <f t="shared" si="21"/>
        <v>2.8541335289986174</v>
      </c>
      <c r="AK46" s="89">
        <f t="shared" si="21"/>
        <v>2.7393763870174932</v>
      </c>
      <c r="AL46" s="90">
        <f t="shared" si="21"/>
        <v>2.6329725821904608</v>
      </c>
      <c r="AN46" s="88">
        <f t="shared" si="7"/>
        <v>2041</v>
      </c>
      <c r="AO46" s="89">
        <f t="shared" si="22"/>
        <v>2.399061726556357</v>
      </c>
      <c r="AP46" s="89">
        <f t="shared" si="22"/>
        <v>2.3511147398728616</v>
      </c>
      <c r="AQ46" s="89">
        <f t="shared" si="22"/>
        <v>2.3018251226847508</v>
      </c>
      <c r="AR46" s="89">
        <f t="shared" si="22"/>
        <v>2.2468702254855928</v>
      </c>
      <c r="AS46" s="89">
        <f t="shared" si="22"/>
        <v>2.1857410421777566</v>
      </c>
      <c r="AT46" s="89">
        <f t="shared" si="22"/>
        <v>2.1251043552012123</v>
      </c>
      <c r="AU46" s="90">
        <f t="shared" si="22"/>
        <v>2.0690400443227879</v>
      </c>
    </row>
    <row r="47" spans="1:47">
      <c r="B47" s="92">
        <v>13</v>
      </c>
      <c r="C47" s="114"/>
      <c r="D47" s="114"/>
      <c r="E47" s="114"/>
      <c r="F47" s="104">
        <v>5.91E-2</v>
      </c>
      <c r="G47" s="122">
        <v>4.462E-2</v>
      </c>
      <c r="H47" s="123">
        <f t="shared" si="17"/>
        <v>2.564E-2</v>
      </c>
      <c r="I47" s="65" t="str">
        <f t="shared" si="12"/>
        <v/>
      </c>
      <c r="J47" s="92">
        <f t="shared" si="13"/>
        <v>2040</v>
      </c>
      <c r="K47" s="124">
        <f t="shared" si="18"/>
        <v>2.0043107767191204E-2</v>
      </c>
      <c r="L47" s="125">
        <f t="shared" si="18"/>
        <v>3.5046850124163864E-2</v>
      </c>
      <c r="M47" s="126">
        <f t="shared" si="19"/>
        <v>2.5870989996550575E-2</v>
      </c>
      <c r="V47" s="88">
        <f t="shared" si="3"/>
        <v>2042</v>
      </c>
      <c r="W47" s="89">
        <f t="shared" si="20"/>
        <v>1.9637213303649343</v>
      </c>
      <c r="X47" s="89">
        <f t="shared" si="20"/>
        <v>1.9307413687096291</v>
      </c>
      <c r="Y47" s="89">
        <f t="shared" si="20"/>
        <v>1.8933038115603338</v>
      </c>
      <c r="Z47" s="89">
        <f t="shared" si="20"/>
        <v>1.8572860106446356</v>
      </c>
      <c r="AA47" s="89">
        <f t="shared" si="20"/>
        <v>1.8209280340565126</v>
      </c>
      <c r="AB47" s="89">
        <f t="shared" si="20"/>
        <v>1.786342810698091</v>
      </c>
      <c r="AC47" s="90">
        <f t="shared" si="20"/>
        <v>1.7534019301126385</v>
      </c>
      <c r="AE47" s="88">
        <f t="shared" si="5"/>
        <v>2042</v>
      </c>
      <c r="AF47" s="89">
        <f t="shared" si="21"/>
        <v>3.4446758388562424</v>
      </c>
      <c r="AG47" s="89">
        <f t="shared" si="21"/>
        <v>3.3243654634160653</v>
      </c>
      <c r="AH47" s="89">
        <f t="shared" si="21"/>
        <v>3.2042498366597014</v>
      </c>
      <c r="AI47" s="89">
        <f t="shared" si="21"/>
        <v>3.0783365382438022</v>
      </c>
      <c r="AJ47" s="89">
        <f t="shared" si="21"/>
        <v>2.9541619190237829</v>
      </c>
      <c r="AK47" s="89">
        <f t="shared" si="21"/>
        <v>2.8353829006869686</v>
      </c>
      <c r="AL47" s="90">
        <f t="shared" si="21"/>
        <v>2.7252499776595225</v>
      </c>
      <c r="AN47" s="88">
        <f t="shared" si="7"/>
        <v>2042</v>
      </c>
      <c r="AO47" s="89">
        <f t="shared" si="22"/>
        <v>2.4611278284852038</v>
      </c>
      <c r="AP47" s="89">
        <f t="shared" si="22"/>
        <v>2.4119404057888549</v>
      </c>
      <c r="AQ47" s="89">
        <f t="shared" si="22"/>
        <v>2.3613756174075369</v>
      </c>
      <c r="AR47" s="89">
        <f t="shared" si="22"/>
        <v>2.3049989826126778</v>
      </c>
      <c r="AS47" s="89">
        <f t="shared" si="22"/>
        <v>2.2422883268149874</v>
      </c>
      <c r="AT47" s="89">
        <f t="shared" si="22"/>
        <v>2.180082908716249</v>
      </c>
      <c r="AU47" s="90">
        <f t="shared" si="22"/>
        <v>2.1225681586119252</v>
      </c>
    </row>
    <row r="48" spans="1:47">
      <c r="B48" s="92">
        <v>14</v>
      </c>
      <c r="C48" s="114"/>
      <c r="D48" s="114"/>
      <c r="E48" s="114"/>
      <c r="F48" s="104">
        <v>5.9000000000000004E-2</v>
      </c>
      <c r="G48" s="122">
        <v>4.4609999999999997E-2</v>
      </c>
      <c r="H48" s="123">
        <f t="shared" si="17"/>
        <v>2.564E-2</v>
      </c>
      <c r="I48" s="65" t="str">
        <f t="shared" si="12"/>
        <v/>
      </c>
      <c r="J48" s="92">
        <f t="shared" si="13"/>
        <v>2041</v>
      </c>
      <c r="K48" s="124">
        <f t="shared" si="18"/>
        <v>2.0043107767191204E-2</v>
      </c>
      <c r="L48" s="125">
        <f t="shared" si="18"/>
        <v>3.5046850124163864E-2</v>
      </c>
      <c r="M48" s="126">
        <f t="shared" si="19"/>
        <v>2.5870989996550575E-2</v>
      </c>
      <c r="V48" s="88">
        <f t="shared" si="3"/>
        <v>2043</v>
      </c>
      <c r="W48" s="89">
        <f t="shared" si="20"/>
        <v>2.0030804086141707</v>
      </c>
      <c r="X48" s="89">
        <f t="shared" si="20"/>
        <v>1.9694394260332504</v>
      </c>
      <c r="Y48" s="89">
        <f t="shared" si="20"/>
        <v>1.9312515038914715</v>
      </c>
      <c r="Z48" s="89">
        <f t="shared" si="20"/>
        <v>1.8945117943104828</v>
      </c>
      <c r="AA48" s="89">
        <f t="shared" si="20"/>
        <v>1.857425090879407</v>
      </c>
      <c r="AB48" s="89">
        <f t="shared" si="20"/>
        <v>1.8221466721620601</v>
      </c>
      <c r="AC48" s="90">
        <f t="shared" si="20"/>
        <v>1.7885455539570871</v>
      </c>
      <c r="AE48" s="88">
        <f t="shared" si="5"/>
        <v>2043</v>
      </c>
      <c r="AF48" s="89">
        <f t="shared" si="21"/>
        <v>3.5654008767069656</v>
      </c>
      <c r="AG48" s="89">
        <f t="shared" si="21"/>
        <v>3.4408740015703545</v>
      </c>
      <c r="AH48" s="89">
        <f t="shared" si="21"/>
        <v>3.3165487004454905</v>
      </c>
      <c r="AI48" s="89">
        <f t="shared" si="21"/>
        <v>3.18622253753137</v>
      </c>
      <c r="AJ48" s="89">
        <f t="shared" si="21"/>
        <v>3.0576959890423216</v>
      </c>
      <c r="AK48" s="89">
        <f t="shared" si="21"/>
        <v>2.9347541402519619</v>
      </c>
      <c r="AL48" s="90">
        <f t="shared" si="21"/>
        <v>2.8207614051774366</v>
      </c>
      <c r="AN48" s="88">
        <f t="shared" si="7"/>
        <v>2043</v>
      </c>
      <c r="AO48" s="89">
        <f t="shared" si="22"/>
        <v>2.5247996419161769</v>
      </c>
      <c r="AP48" s="89">
        <f t="shared" si="22"/>
        <v>2.4743396918992944</v>
      </c>
      <c r="AQ48" s="89">
        <f t="shared" si="22"/>
        <v>2.4224667423835857</v>
      </c>
      <c r="AR48" s="89">
        <f t="shared" si="22"/>
        <v>2.3646315882339097</v>
      </c>
      <c r="AS48" s="89">
        <f t="shared" si="22"/>
        <v>2.3002985456873999</v>
      </c>
      <c r="AT48" s="89">
        <f t="shared" si="22"/>
        <v>2.2364838118392978</v>
      </c>
      <c r="AU48" s="90">
        <f t="shared" si="22"/>
        <v>2.1774810982103712</v>
      </c>
    </row>
    <row r="49" spans="2:47">
      <c r="B49" s="92">
        <v>15</v>
      </c>
      <c r="C49" s="114"/>
      <c r="D49" s="114"/>
      <c r="E49" s="114"/>
      <c r="F49" s="104">
        <v>5.91E-2</v>
      </c>
      <c r="G49" s="122">
        <v>4.462E-2</v>
      </c>
      <c r="H49" s="123">
        <f t="shared" si="17"/>
        <v>2.564E-2</v>
      </c>
      <c r="I49" s="65" t="str">
        <f t="shared" si="12"/>
        <v/>
      </c>
      <c r="J49" s="92">
        <f t="shared" si="13"/>
        <v>2042</v>
      </c>
      <c r="K49" s="124">
        <f t="shared" si="18"/>
        <v>2.0043107767191204E-2</v>
      </c>
      <c r="L49" s="125">
        <f t="shared" si="18"/>
        <v>3.5046850124163864E-2</v>
      </c>
      <c r="M49" s="126">
        <f t="shared" si="19"/>
        <v>2.5870989996550575E-2</v>
      </c>
      <c r="V49" s="88">
        <f t="shared" si="3"/>
        <v>2044</v>
      </c>
      <c r="W49" s="89">
        <f t="shared" si="20"/>
        <v>2.043228365110374</v>
      </c>
      <c r="X49" s="89">
        <f t="shared" si="20"/>
        <v>2.0089131126901902</v>
      </c>
      <c r="Y49" s="89">
        <f t="shared" si="20"/>
        <v>1.9699597859095184</v>
      </c>
      <c r="Z49" s="89">
        <f t="shared" si="20"/>
        <v>1.9324836983700626</v>
      </c>
      <c r="AA49" s="89">
        <f t="shared" si="20"/>
        <v>1.8946536621453878</v>
      </c>
      <c r="AB49" s="89">
        <f t="shared" si="20"/>
        <v>1.8586681542798331</v>
      </c>
      <c r="AC49" s="90">
        <f t="shared" si="20"/>
        <v>1.8243935652415797</v>
      </c>
      <c r="AE49" s="88">
        <f t="shared" si="5"/>
        <v>2044</v>
      </c>
      <c r="AF49" s="89">
        <f t="shared" si="21"/>
        <v>3.6903569468654771</v>
      </c>
      <c r="AG49" s="89">
        <f t="shared" si="21"/>
        <v>3.5614657969995225</v>
      </c>
      <c r="AH49" s="89">
        <f t="shared" si="21"/>
        <v>3.432783285679494</v>
      </c>
      <c r="AI49" s="89">
        <f t="shared" si="21"/>
        <v>3.2978896012664651</v>
      </c>
      <c r="AJ49" s="89">
        <f t="shared" si="21"/>
        <v>3.1648586020955447</v>
      </c>
      <c r="AK49" s="89">
        <f t="shared" si="21"/>
        <v>3.0376080287566416</v>
      </c>
      <c r="AL49" s="90">
        <f t="shared" si="21"/>
        <v>2.9196202073807163</v>
      </c>
      <c r="AN49" s="88">
        <f t="shared" si="7"/>
        <v>2044</v>
      </c>
      <c r="AO49" s="89">
        <f t="shared" si="22"/>
        <v>2.5901187081954848</v>
      </c>
      <c r="AP49" s="89">
        <f t="shared" si="22"/>
        <v>2.5383533093164892</v>
      </c>
      <c r="AQ49" s="89">
        <f t="shared" si="22"/>
        <v>2.4851383552427677</v>
      </c>
      <c r="AR49" s="89">
        <f t="shared" si="22"/>
        <v>2.4258069483986366</v>
      </c>
      <c r="AS49" s="89">
        <f t="shared" si="22"/>
        <v>2.3598095463519586</v>
      </c>
      <c r="AT49" s="89">
        <f t="shared" si="22"/>
        <v>2.2943438621628394</v>
      </c>
      <c r="AU49" s="90">
        <f t="shared" si="22"/>
        <v>2.2338146899198494</v>
      </c>
    </row>
    <row r="50" spans="2:47">
      <c r="B50" s="92">
        <v>16</v>
      </c>
      <c r="C50" s="114"/>
      <c r="D50" s="114"/>
      <c r="E50" s="114"/>
      <c r="F50" s="104">
        <v>2.9499999999999998E-2</v>
      </c>
      <c r="G50" s="122">
        <v>4.4609999999999997E-2</v>
      </c>
      <c r="H50" s="123">
        <f t="shared" si="17"/>
        <v>2.564E-2</v>
      </c>
      <c r="I50" s="65" t="str">
        <f t="shared" si="12"/>
        <v/>
      </c>
      <c r="J50" s="92">
        <f t="shared" si="13"/>
        <v>2043</v>
      </c>
      <c r="K50" s="124">
        <f t="shared" si="18"/>
        <v>2.0043107767191204E-2</v>
      </c>
      <c r="L50" s="125">
        <f t="shared" si="18"/>
        <v>3.5046850124163864E-2</v>
      </c>
      <c r="M50" s="126">
        <f t="shared" si="19"/>
        <v>2.5870989996550575E-2</v>
      </c>
      <c r="V50" s="88">
        <f t="shared" si="3"/>
        <v>2045</v>
      </c>
      <c r="W50" s="89">
        <f t="shared" si="20"/>
        <v>2.084181011425263</v>
      </c>
      <c r="X50" s="89">
        <f t="shared" si="20"/>
        <v>2.0491779747027632</v>
      </c>
      <c r="Y50" s="89">
        <f t="shared" si="20"/>
        <v>2.0094439021955357</v>
      </c>
      <c r="Z50" s="89">
        <f t="shared" si="20"/>
        <v>1.9712166773948341</v>
      </c>
      <c r="AA50" s="89">
        <f t="shared" si="20"/>
        <v>1.9326284096772712</v>
      </c>
      <c r="AB50" s="89">
        <f t="shared" si="20"/>
        <v>1.8959216403995103</v>
      </c>
      <c r="AC50" s="90">
        <f t="shared" si="20"/>
        <v>1.8609600820794869</v>
      </c>
      <c r="AE50" s="88">
        <f t="shared" si="5"/>
        <v>2045</v>
      </c>
      <c r="AF50" s="89">
        <f t="shared" si="21"/>
        <v>3.8196923336869384</v>
      </c>
      <c r="AG50" s="89">
        <f t="shared" si="21"/>
        <v>3.6862839550093005</v>
      </c>
      <c r="AH50" s="89">
        <f t="shared" si="21"/>
        <v>3.5530915270014378</v>
      </c>
      <c r="AI50" s="89">
        <f t="shared" si="21"/>
        <v>3.4134702438480895</v>
      </c>
      <c r="AJ50" s="89">
        <f t="shared" si="21"/>
        <v>3.275776927187358</v>
      </c>
      <c r="AK50" s="89">
        <f t="shared" si="21"/>
        <v>3.1440666220764326</v>
      </c>
      <c r="AL50" s="90">
        <f t="shared" si="21"/>
        <v>3.0219436992082684</v>
      </c>
      <c r="AN50" s="88">
        <f t="shared" si="7"/>
        <v>2045</v>
      </c>
      <c r="AO50" s="89">
        <f t="shared" si="22"/>
        <v>2.6571276433850888</v>
      </c>
      <c r="AP50" s="89">
        <f t="shared" si="22"/>
        <v>2.6040230223895273</v>
      </c>
      <c r="AQ50" s="89">
        <f t="shared" si="22"/>
        <v>2.5494313447712975</v>
      </c>
      <c r="AR50" s="89">
        <f t="shared" si="22"/>
        <v>2.4885649756942207</v>
      </c>
      <c r="AS50" s="89">
        <f t="shared" si="22"/>
        <v>2.4208601555193945</v>
      </c>
      <c r="AT50" s="89">
        <f t="shared" si="22"/>
        <v>2.3537008092695015</v>
      </c>
      <c r="AU50" s="90">
        <f t="shared" si="22"/>
        <v>2.2916056874169137</v>
      </c>
    </row>
    <row r="51" spans="2:47">
      <c r="B51" s="92">
        <v>17</v>
      </c>
      <c r="C51" s="114"/>
      <c r="D51" s="114"/>
      <c r="E51" s="114"/>
      <c r="F51" s="114"/>
      <c r="G51" s="122">
        <v>4.462E-2</v>
      </c>
      <c r="H51" s="123">
        <f t="shared" si="17"/>
        <v>2.564E-2</v>
      </c>
      <c r="I51" s="65" t="str">
        <f t="shared" si="12"/>
        <v/>
      </c>
      <c r="J51" s="92">
        <f t="shared" si="13"/>
        <v>2044</v>
      </c>
      <c r="K51" s="124">
        <f t="shared" si="18"/>
        <v>2.0043107767191204E-2</v>
      </c>
      <c r="L51" s="125">
        <f t="shared" si="18"/>
        <v>3.5046850124163864E-2</v>
      </c>
      <c r="M51" s="126">
        <f t="shared" si="19"/>
        <v>2.5870989996550575E-2</v>
      </c>
      <c r="V51" s="88">
        <f t="shared" si="3"/>
        <v>2046</v>
      </c>
      <c r="W51" s="89">
        <f t="shared" si="20"/>
        <v>2.1259544760435931</v>
      </c>
      <c r="X51" s="89">
        <f t="shared" si="20"/>
        <v>2.0902498696838854</v>
      </c>
      <c r="Y51" s="89">
        <f t="shared" si="20"/>
        <v>2.0497194028793659</v>
      </c>
      <c r="Z51" s="89">
        <f t="shared" si="20"/>
        <v>2.0107259856923432</v>
      </c>
      <c r="AA51" s="89">
        <f t="shared" si="20"/>
        <v>1.9713642891663681</v>
      </c>
      <c r="AB51" s="89">
        <f t="shared" si="20"/>
        <v>1.9339218021561877</v>
      </c>
      <c r="AC51" s="90">
        <f t="shared" si="20"/>
        <v>1.8982595055550471</v>
      </c>
      <c r="AE51" s="88">
        <f t="shared" si="5"/>
        <v>2046</v>
      </c>
      <c r="AF51" s="89">
        <f t="shared" si="21"/>
        <v>3.953560518426082</v>
      </c>
      <c r="AG51" s="89">
        <f t="shared" si="21"/>
        <v>3.8154765962956216</v>
      </c>
      <c r="AH51" s="89">
        <f t="shared" si="21"/>
        <v>3.6776161932256937</v>
      </c>
      <c r="AI51" s="89">
        <f t="shared" si="21"/>
        <v>3.5331016238875264</v>
      </c>
      <c r="AJ51" s="89">
        <f t="shared" si="21"/>
        <v>3.3905825901946876</v>
      </c>
      <c r="AK51" s="89">
        <f t="shared" si="21"/>
        <v>3.2542562537607314</v>
      </c>
      <c r="AL51" s="90">
        <f t="shared" si="21"/>
        <v>3.1278533071180821</v>
      </c>
      <c r="AN51" s="88">
        <f t="shared" si="7"/>
        <v>2046</v>
      </c>
      <c r="AO51" s="89">
        <f t="shared" si="22"/>
        <v>2.7258701660666622</v>
      </c>
      <c r="AP51" s="89">
        <f t="shared" si="22"/>
        <v>2.6713916759525542</v>
      </c>
      <c r="AQ51" s="89">
        <f t="shared" si="22"/>
        <v>2.615387657588768</v>
      </c>
      <c r="AR51" s="89">
        <f t="shared" si="22"/>
        <v>2.5529466152861722</v>
      </c>
      <c r="AS51" s="89">
        <f t="shared" si="22"/>
        <v>2.4834902043858844</v>
      </c>
      <c r="AT51" s="89">
        <f t="shared" si="22"/>
        <v>2.4145933793609857</v>
      </c>
      <c r="AU51" s="90">
        <f t="shared" si="22"/>
        <v>2.3508917952321151</v>
      </c>
    </row>
    <row r="52" spans="2:47">
      <c r="B52" s="92">
        <v>18</v>
      </c>
      <c r="C52" s="114"/>
      <c r="D52" s="114"/>
      <c r="E52" s="114"/>
      <c r="F52" s="114"/>
      <c r="G52" s="122">
        <v>4.4609999999999997E-2</v>
      </c>
      <c r="H52" s="123">
        <f t="shared" si="17"/>
        <v>2.564E-2</v>
      </c>
      <c r="I52" s="65" t="str">
        <f t="shared" si="12"/>
        <v/>
      </c>
      <c r="J52" s="92">
        <f t="shared" si="13"/>
        <v>2045</v>
      </c>
      <c r="K52" s="124">
        <f t="shared" si="18"/>
        <v>2.0043107767191204E-2</v>
      </c>
      <c r="L52" s="125">
        <f t="shared" si="18"/>
        <v>3.5046850124163864E-2</v>
      </c>
      <c r="M52" s="126">
        <f t="shared" si="19"/>
        <v>2.5870989996550575E-2</v>
      </c>
      <c r="V52" s="88">
        <f t="shared" si="3"/>
        <v>2047</v>
      </c>
      <c r="W52" s="89">
        <f t="shared" si="20"/>
        <v>2.1685652107150775</v>
      </c>
      <c r="X52" s="89">
        <f t="shared" si="20"/>
        <v>2.1321449730823168</v>
      </c>
      <c r="Y52" s="89">
        <f t="shared" si="20"/>
        <v>2.0908021497637801</v>
      </c>
      <c r="Z52" s="89">
        <f t="shared" si="20"/>
        <v>2.0510271833138667</v>
      </c>
      <c r="AA52" s="89">
        <f t="shared" si="20"/>
        <v>2.0108765560625219</v>
      </c>
      <c r="AB52" s="89">
        <f t="shared" si="20"/>
        <v>1.9726836052501249</v>
      </c>
      <c r="AC52" s="90">
        <f t="shared" si="20"/>
        <v>1.936306525394982</v>
      </c>
      <c r="AE52" s="88">
        <f t="shared" si="5"/>
        <v>2047</v>
      </c>
      <c r="AF52" s="89">
        <f t="shared" si="21"/>
        <v>4.0921203613721726</v>
      </c>
      <c r="AG52" s="89">
        <f t="shared" si="21"/>
        <v>3.9491970327182493</v>
      </c>
      <c r="AH52" s="89">
        <f t="shared" si="21"/>
        <v>3.8065050567638727</v>
      </c>
      <c r="AI52" s="89">
        <f t="shared" si="21"/>
        <v>3.6569257069733525</v>
      </c>
      <c r="AJ52" s="89">
        <f t="shared" si="21"/>
        <v>3.5094118300668402</v>
      </c>
      <c r="AK52" s="89">
        <f t="shared" si="21"/>
        <v>3.3683076849519065</v>
      </c>
      <c r="AL52" s="90">
        <f t="shared" si="21"/>
        <v>3.2374747131830199</v>
      </c>
      <c r="AN52" s="88">
        <f t="shared" si="7"/>
        <v>2047</v>
      </c>
      <c r="AO52" s="89">
        <f t="shared" si="22"/>
        <v>2.7963911258648686</v>
      </c>
      <c r="AP52" s="89">
        <f t="shared" si="22"/>
        <v>2.7405032232779911</v>
      </c>
      <c r="AQ52" s="89">
        <f t="shared" si="22"/>
        <v>2.6830503255153491</v>
      </c>
      <c r="AR52" s="89">
        <f t="shared" si="22"/>
        <v>2.6189938716319685</v>
      </c>
      <c r="AS52" s="89">
        <f t="shared" si="22"/>
        <v>2.5477405546200829</v>
      </c>
      <c r="AT52" s="89">
        <f t="shared" si="22"/>
        <v>2.4770613005241708</v>
      </c>
      <c r="AU52" s="90">
        <f t="shared" si="22"/>
        <v>2.4117116933495382</v>
      </c>
    </row>
    <row r="53" spans="2:47">
      <c r="B53" s="92">
        <v>19</v>
      </c>
      <c r="C53" s="114"/>
      <c r="D53" s="114"/>
      <c r="E53" s="114"/>
      <c r="F53" s="114"/>
      <c r="G53" s="122">
        <v>4.462E-2</v>
      </c>
      <c r="H53" s="123">
        <f t="shared" si="17"/>
        <v>2.564E-2</v>
      </c>
      <c r="I53" s="65" t="str">
        <f t="shared" si="12"/>
        <v/>
      </c>
      <c r="J53" s="92">
        <f t="shared" si="13"/>
        <v>2046</v>
      </c>
      <c r="K53" s="124">
        <f t="shared" si="18"/>
        <v>2.0043107767191204E-2</v>
      </c>
      <c r="L53" s="125">
        <f t="shared" si="18"/>
        <v>3.5046850124163864E-2</v>
      </c>
      <c r="M53" s="126">
        <f t="shared" si="19"/>
        <v>2.5870989996550575E-2</v>
      </c>
      <c r="V53" s="88">
        <f t="shared" si="3"/>
        <v>2048</v>
      </c>
      <c r="W53" s="89">
        <f t="shared" si="20"/>
        <v>2.2120299969336217</v>
      </c>
      <c r="X53" s="89">
        <f t="shared" si="20"/>
        <v>2.1748797845530805</v>
      </c>
      <c r="Y53" s="89">
        <f t="shared" si="20"/>
        <v>2.1327083225713706</v>
      </c>
      <c r="Z53" s="89">
        <f t="shared" si="20"/>
        <v>2.0921361421824654</v>
      </c>
      <c r="AA53" s="89">
        <f t="shared" si="20"/>
        <v>2.0511807715822012</v>
      </c>
      <c r="AB53" s="89">
        <f t="shared" si="20"/>
        <v>2.0122223153407246</v>
      </c>
      <c r="AC53" s="90">
        <f t="shared" si="20"/>
        <v>1.9751161257537893</v>
      </c>
      <c r="AE53" s="88">
        <f t="shared" si="5"/>
        <v>2048</v>
      </c>
      <c r="AF53" s="89">
        <f t="shared" si="21"/>
        <v>4.2355362903672225</v>
      </c>
      <c r="AG53" s="89">
        <f t="shared" si="21"/>
        <v>4.087603949234718</v>
      </c>
      <c r="AH53" s="89">
        <f t="shared" si="21"/>
        <v>3.9399110689851482</v>
      </c>
      <c r="AI53" s="89">
        <f t="shared" si="21"/>
        <v>3.7850894341408496</v>
      </c>
      <c r="AJ53" s="89">
        <f t="shared" si="21"/>
        <v>3.6324056604991606</v>
      </c>
      <c r="AK53" s="89">
        <f t="shared" si="21"/>
        <v>3.4863562595584852</v>
      </c>
      <c r="AL53" s="90">
        <f t="shared" si="21"/>
        <v>3.3509380042367156</v>
      </c>
      <c r="AN53" s="88">
        <f t="shared" si="7"/>
        <v>2048</v>
      </c>
      <c r="AO53" s="89">
        <f t="shared" si="22"/>
        <v>2.8687365327085614</v>
      </c>
      <c r="AP53" s="89">
        <f t="shared" si="22"/>
        <v>2.8114027547529306</v>
      </c>
      <c r="AQ53" s="89">
        <f t="shared" si="22"/>
        <v>2.7524634936469985</v>
      </c>
      <c r="AR53" s="89">
        <f t="shared" si="22"/>
        <v>2.6867498358859865</v>
      </c>
      <c r="AS53" s="89">
        <f t="shared" si="22"/>
        <v>2.6136531250224651</v>
      </c>
      <c r="AT53" s="89">
        <f t="shared" si="22"/>
        <v>2.5411453286508743</v>
      </c>
      <c r="AU53" s="90">
        <f t="shared" si="22"/>
        <v>2.4741050624427481</v>
      </c>
    </row>
    <row r="54" spans="2:47">
      <c r="B54" s="92">
        <v>20</v>
      </c>
      <c r="C54" s="114"/>
      <c r="D54" s="114"/>
      <c r="E54" s="114"/>
      <c r="F54" s="114"/>
      <c r="G54" s="122">
        <v>4.4609999999999997E-2</v>
      </c>
      <c r="H54" s="123">
        <f t="shared" si="17"/>
        <v>2.564E-2</v>
      </c>
      <c r="I54" s="65" t="str">
        <f t="shared" si="12"/>
        <v/>
      </c>
      <c r="J54" s="92">
        <f t="shared" si="13"/>
        <v>2047</v>
      </c>
      <c r="K54" s="127">
        <f t="shared" si="18"/>
        <v>2.0043107767191204E-2</v>
      </c>
      <c r="L54" s="125">
        <f t="shared" si="18"/>
        <v>3.5046850124163864E-2</v>
      </c>
      <c r="M54" s="126">
        <f t="shared" si="19"/>
        <v>2.5870989996550575E-2</v>
      </c>
      <c r="V54" s="88">
        <f>J56</f>
        <v>2049</v>
      </c>
      <c r="W54" s="89">
        <f t="shared" si="20"/>
        <v>2.2563659525464219</v>
      </c>
      <c r="X54" s="89">
        <f t="shared" si="20"/>
        <v>2.2184711344555637</v>
      </c>
      <c r="Y54" s="89">
        <f t="shared" si="20"/>
        <v>2.1754544253166541</v>
      </c>
      <c r="Z54" s="89">
        <f t="shared" si="20"/>
        <v>2.1340690523438641</v>
      </c>
      <c r="AA54" s="89">
        <f t="shared" si="20"/>
        <v>2.0922928088370139</v>
      </c>
      <c r="AB54" s="89">
        <f t="shared" si="20"/>
        <v>2.0525535040586456</v>
      </c>
      <c r="AC54" s="90">
        <f t="shared" si="20"/>
        <v>2.0147035911149898</v>
      </c>
      <c r="AE54" s="88">
        <f>J56</f>
        <v>2049</v>
      </c>
      <c r="AF54" s="89">
        <f t="shared" si="21"/>
        <v>4.3839784959311796</v>
      </c>
      <c r="AG54" s="89">
        <f t="shared" si="21"/>
        <v>4.2308615922104877</v>
      </c>
      <c r="AH54" s="89">
        <f t="shared" si="21"/>
        <v>4.0779925417224048</v>
      </c>
      <c r="AI54" s="89">
        <f t="shared" si="21"/>
        <v>3.9177448962457402</v>
      </c>
      <c r="AJ54" s="89">
        <f t="shared" si="21"/>
        <v>3.7597100372728391</v>
      </c>
      <c r="AK54" s="89">
        <f t="shared" si="21"/>
        <v>3.608542064866672</v>
      </c>
      <c r="AL54" s="90">
        <f t="shared" si="21"/>
        <v>3.4683778262465648</v>
      </c>
      <c r="AN54" s="88">
        <f>J56</f>
        <v>2049</v>
      </c>
      <c r="AO54" s="89">
        <f t="shared" si="22"/>
        <v>2.9429535868490038</v>
      </c>
      <c r="AP54" s="89">
        <f t="shared" si="22"/>
        <v>2.8841365272974184</v>
      </c>
      <c r="AQ54" s="89">
        <f t="shared" si="22"/>
        <v>2.8236724491570104</v>
      </c>
      <c r="AR54" s="89">
        <f t="shared" si="22"/>
        <v>2.7562587140134269</v>
      </c>
      <c r="AS54" s="89">
        <f t="shared" si="22"/>
        <v>2.6812709188743744</v>
      </c>
      <c r="AT54" s="89">
        <f t="shared" si="22"/>
        <v>2.6068872740281823</v>
      </c>
      <c r="AU54" s="90">
        <f t="shared" si="22"/>
        <v>2.5381126097636195</v>
      </c>
    </row>
    <row r="55" spans="2:47">
      <c r="B55" s="92">
        <v>21</v>
      </c>
      <c r="C55" s="128"/>
      <c r="D55" s="128"/>
      <c r="E55" s="128"/>
      <c r="F55" s="128"/>
      <c r="G55" s="122">
        <v>2.231E-2</v>
      </c>
      <c r="H55" s="123">
        <f t="shared" si="17"/>
        <v>2.564E-2</v>
      </c>
      <c r="I55" s="65" t="str">
        <f t="shared" si="12"/>
        <v/>
      </c>
      <c r="J55" s="92">
        <f t="shared" si="13"/>
        <v>2048</v>
      </c>
      <c r="K55" s="127">
        <f t="shared" si="18"/>
        <v>2.0043107767191204E-2</v>
      </c>
      <c r="L55" s="125">
        <f t="shared" si="18"/>
        <v>3.5046850124163864E-2</v>
      </c>
      <c r="M55" s="126">
        <f>M54</f>
        <v>2.5870989996550575E-2</v>
      </c>
      <c r="V55" s="129">
        <f>J57</f>
        <v>2050</v>
      </c>
      <c r="W55" s="130">
        <f t="shared" si="20"/>
        <v>2.3015905384955309</v>
      </c>
      <c r="X55" s="130">
        <f t="shared" si="20"/>
        <v>2.2629361904818595</v>
      </c>
      <c r="Y55" s="130">
        <f t="shared" si="20"/>
        <v>2.2190572928058887</v>
      </c>
      <c r="Z55" s="130">
        <f t="shared" si="20"/>
        <v>2.1768424283426198</v>
      </c>
      <c r="AA55" s="130">
        <f t="shared" si="20"/>
        <v>2.1342288590850531</v>
      </c>
      <c r="AB55" s="130">
        <f t="shared" si="20"/>
        <v>2.0936930551384187</v>
      </c>
      <c r="AC55" s="131">
        <f t="shared" si="20"/>
        <v>2.0550845123106547</v>
      </c>
      <c r="AE55" s="129">
        <f>J57</f>
        <v>2050</v>
      </c>
      <c r="AF55" s="130">
        <f t="shared" si="21"/>
        <v>4.5376231332256367</v>
      </c>
      <c r="AG55" s="130">
        <f t="shared" si="21"/>
        <v>4.3791399643287701</v>
      </c>
      <c r="AH55" s="130">
        <f t="shared" si="21"/>
        <v>4.220913335139608</v>
      </c>
      <c r="AI55" s="130">
        <f t="shared" si="21"/>
        <v>4.0550495144491725</v>
      </c>
      <c r="AJ55" s="130">
        <f t="shared" si="21"/>
        <v>3.891476031459455</v>
      </c>
      <c r="AK55" s="130">
        <f t="shared" si="21"/>
        <v>3.735010097780795</v>
      </c>
      <c r="AL55" s="131">
        <f t="shared" si="21"/>
        <v>3.5899335440970015</v>
      </c>
      <c r="AN55" s="129">
        <f>J57</f>
        <v>2050</v>
      </c>
      <c r="AO55" s="130">
        <f t="shared" si="22"/>
        <v>3.0190907096546868</v>
      </c>
      <c r="AP55" s="130">
        <f t="shared" si="22"/>
        <v>2.9587519945438161</v>
      </c>
      <c r="AQ55" s="130">
        <f t="shared" si="22"/>
        <v>2.896723650842687</v>
      </c>
      <c r="AR55" s="130">
        <f t="shared" si="22"/>
        <v>2.8275658556315735</v>
      </c>
      <c r="AS55" s="130">
        <f t="shared" si="22"/>
        <v>2.7506380519946152</v>
      </c>
      <c r="AT55" s="130">
        <f t="shared" si="22"/>
        <v>2.6743300286167004</v>
      </c>
      <c r="AU55" s="131">
        <f t="shared" si="22"/>
        <v>2.6037760957009328</v>
      </c>
    </row>
    <row r="56" spans="2:47">
      <c r="B56" s="92">
        <v>22</v>
      </c>
      <c r="C56" s="128"/>
      <c r="D56" s="128"/>
      <c r="E56" s="128"/>
      <c r="F56" s="128"/>
      <c r="G56" s="122"/>
      <c r="H56" s="123">
        <f t="shared" si="17"/>
        <v>2.564E-2</v>
      </c>
      <c r="J56" s="92">
        <f>J55+1</f>
        <v>2049</v>
      </c>
      <c r="K56" s="127">
        <f t="shared" si="18"/>
        <v>2.0043107767191204E-2</v>
      </c>
      <c r="L56" s="125">
        <f t="shared" si="18"/>
        <v>3.5046850124163864E-2</v>
      </c>
      <c r="M56" s="126">
        <f>M55</f>
        <v>2.5870989996550575E-2</v>
      </c>
      <c r="V56" s="132"/>
      <c r="W56" s="89"/>
      <c r="X56" s="89"/>
      <c r="Y56" s="89"/>
      <c r="Z56" s="89"/>
      <c r="AA56" s="89"/>
      <c r="AB56" s="89"/>
      <c r="AC56" s="89"/>
      <c r="AE56" s="132"/>
      <c r="AF56" s="89"/>
      <c r="AG56" s="89"/>
      <c r="AH56" s="89"/>
      <c r="AI56" s="89"/>
      <c r="AJ56" s="89"/>
      <c r="AK56" s="89"/>
      <c r="AL56" s="89"/>
      <c r="AN56" s="132"/>
      <c r="AO56" s="89"/>
      <c r="AP56" s="89"/>
      <c r="AQ56" s="89"/>
      <c r="AR56" s="89"/>
      <c r="AS56" s="89"/>
      <c r="AT56" s="89"/>
      <c r="AU56" s="89"/>
    </row>
    <row r="57" spans="2:47">
      <c r="B57" s="92">
        <v>23</v>
      </c>
      <c r="C57" s="128"/>
      <c r="D57" s="128"/>
      <c r="E57" s="128"/>
      <c r="F57" s="128"/>
      <c r="G57" s="122"/>
      <c r="H57" s="123">
        <f t="shared" si="17"/>
        <v>2.564E-2</v>
      </c>
      <c r="J57" s="133">
        <f>J56+1</f>
        <v>2050</v>
      </c>
      <c r="K57" s="134">
        <f t="shared" si="18"/>
        <v>2.0043107767191204E-2</v>
      </c>
      <c r="L57" s="135">
        <f t="shared" si="18"/>
        <v>3.5046850124163864E-2</v>
      </c>
      <c r="M57" s="136">
        <f>M56</f>
        <v>2.5870989996550575E-2</v>
      </c>
      <c r="V57" s="132"/>
      <c r="W57" s="89"/>
      <c r="X57" s="89"/>
      <c r="Y57" s="89"/>
      <c r="Z57" s="89"/>
      <c r="AA57" s="89"/>
      <c r="AB57" s="89"/>
      <c r="AC57" s="89"/>
      <c r="AE57" s="132"/>
      <c r="AF57" s="89"/>
      <c r="AG57" s="89"/>
      <c r="AH57" s="89"/>
      <c r="AI57" s="89"/>
      <c r="AJ57" s="89"/>
      <c r="AK57" s="89"/>
      <c r="AL57" s="89"/>
      <c r="AN57" s="132"/>
      <c r="AO57" s="89"/>
      <c r="AP57" s="89"/>
      <c r="AQ57" s="89"/>
      <c r="AR57" s="89"/>
      <c r="AS57" s="89"/>
      <c r="AT57" s="89"/>
      <c r="AU57" s="89"/>
    </row>
    <row r="58" spans="2:47">
      <c r="B58" s="92">
        <v>24</v>
      </c>
      <c r="C58" s="128"/>
      <c r="D58" s="128"/>
      <c r="E58" s="128"/>
      <c r="F58" s="128"/>
      <c r="G58" s="122"/>
      <c r="H58" s="123">
        <f t="shared" si="17"/>
        <v>2.564E-2</v>
      </c>
      <c r="J58" s="132"/>
      <c r="K58" s="127"/>
      <c r="L58" s="125"/>
      <c r="M58" s="125"/>
      <c r="V58" s="132"/>
      <c r="W58" s="89"/>
      <c r="X58" s="89"/>
      <c r="Y58" s="89"/>
      <c r="Z58" s="89"/>
      <c r="AA58" s="89"/>
      <c r="AB58" s="89"/>
      <c r="AC58" s="89"/>
      <c r="AE58" s="132"/>
      <c r="AF58" s="89"/>
      <c r="AG58" s="89"/>
      <c r="AH58" s="89"/>
      <c r="AI58" s="89"/>
      <c r="AJ58" s="89"/>
      <c r="AK58" s="89"/>
      <c r="AL58" s="89"/>
      <c r="AN58" s="132"/>
      <c r="AO58" s="89"/>
      <c r="AP58" s="89"/>
      <c r="AQ58" s="89"/>
      <c r="AR58" s="89"/>
      <c r="AS58" s="89"/>
      <c r="AT58" s="89"/>
      <c r="AU58" s="89"/>
    </row>
    <row r="59" spans="2:47">
      <c r="B59" s="92">
        <v>25</v>
      </c>
      <c r="C59" s="128"/>
      <c r="D59" s="128"/>
      <c r="E59" s="128"/>
      <c r="F59" s="128"/>
      <c r="G59" s="122"/>
      <c r="H59" s="123">
        <f t="shared" si="17"/>
        <v>2.564E-2</v>
      </c>
      <c r="J59" s="132"/>
      <c r="K59" s="127"/>
      <c r="L59" s="125"/>
      <c r="M59" s="125"/>
      <c r="V59" s="132"/>
      <c r="W59" s="89"/>
      <c r="X59" s="89"/>
      <c r="Y59" s="89"/>
      <c r="Z59" s="89"/>
      <c r="AA59" s="89"/>
      <c r="AB59" s="89"/>
      <c r="AC59" s="89"/>
      <c r="AE59" s="132"/>
      <c r="AF59" s="89"/>
      <c r="AG59" s="89"/>
      <c r="AH59" s="89"/>
      <c r="AI59" s="89"/>
      <c r="AJ59" s="89"/>
      <c r="AK59" s="89"/>
      <c r="AL59" s="89"/>
      <c r="AN59" s="132"/>
      <c r="AO59" s="89"/>
      <c r="AP59" s="89"/>
      <c r="AQ59" s="89"/>
      <c r="AR59" s="89"/>
      <c r="AS59" s="89"/>
      <c r="AT59" s="89"/>
      <c r="AU59" s="89"/>
    </row>
    <row r="60" spans="2:47">
      <c r="B60" s="92">
        <v>26</v>
      </c>
      <c r="C60" s="128"/>
      <c r="D60" s="128"/>
      <c r="E60" s="128"/>
      <c r="F60" s="128"/>
      <c r="G60" s="122"/>
      <c r="H60" s="123">
        <f t="shared" si="17"/>
        <v>2.564E-2</v>
      </c>
      <c r="J60" s="132"/>
      <c r="K60" s="127"/>
      <c r="L60" s="125"/>
      <c r="M60" s="125"/>
      <c r="V60" s="132"/>
      <c r="W60" s="89"/>
      <c r="X60" s="89"/>
      <c r="Y60" s="89"/>
      <c r="Z60" s="89"/>
      <c r="AA60" s="89"/>
      <c r="AB60" s="89"/>
      <c r="AC60" s="89"/>
      <c r="AE60" s="132"/>
      <c r="AF60" s="89"/>
      <c r="AG60" s="89"/>
      <c r="AH60" s="89"/>
      <c r="AI60" s="89"/>
      <c r="AJ60" s="89"/>
      <c r="AK60" s="89"/>
      <c r="AL60" s="89"/>
      <c r="AN60" s="132"/>
      <c r="AO60" s="89"/>
      <c r="AP60" s="89"/>
      <c r="AQ60" s="89"/>
      <c r="AR60" s="89"/>
      <c r="AS60" s="89"/>
      <c r="AT60" s="89"/>
      <c r="AU60" s="89"/>
    </row>
    <row r="61" spans="2:47">
      <c r="B61" s="92">
        <v>27</v>
      </c>
      <c r="C61" s="128"/>
      <c r="D61" s="128"/>
      <c r="E61" s="128"/>
      <c r="F61" s="128"/>
      <c r="G61" s="122"/>
      <c r="H61" s="123">
        <f t="shared" si="17"/>
        <v>2.564E-2</v>
      </c>
      <c r="J61" s="132"/>
      <c r="K61" s="127"/>
      <c r="L61" s="125"/>
      <c r="M61" s="125"/>
      <c r="V61" s="132"/>
      <c r="W61" s="89"/>
      <c r="X61" s="89"/>
      <c r="Y61" s="89"/>
      <c r="Z61" s="89"/>
      <c r="AA61" s="89"/>
      <c r="AB61" s="89"/>
      <c r="AC61" s="89"/>
      <c r="AE61" s="132"/>
      <c r="AF61" s="89"/>
      <c r="AG61" s="89"/>
      <c r="AH61" s="89"/>
      <c r="AI61" s="89"/>
      <c r="AJ61" s="89"/>
      <c r="AK61" s="89"/>
      <c r="AL61" s="89"/>
      <c r="AN61" s="132"/>
      <c r="AO61" s="89"/>
      <c r="AP61" s="89"/>
      <c r="AQ61" s="89"/>
      <c r="AR61" s="89"/>
      <c r="AS61" s="89"/>
      <c r="AT61" s="89"/>
      <c r="AU61" s="89"/>
    </row>
    <row r="62" spans="2:47">
      <c r="B62" s="92">
        <v>28</v>
      </c>
      <c r="C62" s="128"/>
      <c r="D62" s="128"/>
      <c r="E62" s="128"/>
      <c r="F62" s="128"/>
      <c r="G62" s="122"/>
      <c r="H62" s="123">
        <f t="shared" si="17"/>
        <v>2.564E-2</v>
      </c>
      <c r="J62" s="132"/>
      <c r="K62" s="127"/>
      <c r="L62" s="125"/>
      <c r="M62" s="125"/>
      <c r="V62" s="132"/>
      <c r="W62" s="89"/>
      <c r="X62" s="89"/>
      <c r="Y62" s="89"/>
      <c r="Z62" s="89"/>
      <c r="AA62" s="89"/>
      <c r="AB62" s="89"/>
      <c r="AC62" s="89"/>
      <c r="AE62" s="132"/>
      <c r="AF62" s="89"/>
      <c r="AG62" s="89"/>
      <c r="AH62" s="89"/>
      <c r="AI62" s="89"/>
      <c r="AJ62" s="89"/>
      <c r="AK62" s="89"/>
      <c r="AL62" s="89"/>
      <c r="AN62" s="132"/>
      <c r="AO62" s="89"/>
      <c r="AP62" s="89"/>
      <c r="AQ62" s="89"/>
      <c r="AR62" s="89"/>
      <c r="AS62" s="89"/>
      <c r="AT62" s="89"/>
      <c r="AU62" s="89"/>
    </row>
    <row r="63" spans="2:47">
      <c r="B63" s="92">
        <v>29</v>
      </c>
      <c r="C63" s="128"/>
      <c r="D63" s="128"/>
      <c r="E63" s="128"/>
      <c r="F63" s="128"/>
      <c r="G63" s="122"/>
      <c r="H63" s="123">
        <f t="shared" si="17"/>
        <v>2.564E-2</v>
      </c>
      <c r="J63" s="132"/>
      <c r="K63" s="127"/>
      <c r="L63" s="125"/>
      <c r="M63" s="125"/>
      <c r="V63" s="132"/>
      <c r="W63" s="89"/>
      <c r="X63" s="89"/>
      <c r="Y63" s="89"/>
      <c r="Z63" s="89"/>
      <c r="AA63" s="89"/>
      <c r="AB63" s="89"/>
      <c r="AC63" s="89"/>
      <c r="AE63" s="132"/>
      <c r="AF63" s="89"/>
      <c r="AG63" s="89"/>
      <c r="AH63" s="89"/>
      <c r="AI63" s="89"/>
      <c r="AJ63" s="89"/>
      <c r="AK63" s="89"/>
      <c r="AL63" s="89"/>
      <c r="AN63" s="132"/>
      <c r="AO63" s="89"/>
      <c r="AP63" s="89"/>
      <c r="AQ63" s="89"/>
      <c r="AR63" s="89"/>
      <c r="AS63" s="89"/>
      <c r="AT63" s="89"/>
      <c r="AU63" s="89"/>
    </row>
    <row r="64" spans="2:47">
      <c r="B64" s="92">
        <v>30</v>
      </c>
      <c r="C64" s="128"/>
      <c r="D64" s="128"/>
      <c r="E64" s="128"/>
      <c r="F64" s="128"/>
      <c r="G64" s="122"/>
      <c r="H64" s="123">
        <f t="shared" si="17"/>
        <v>2.564E-2</v>
      </c>
      <c r="J64" s="132"/>
      <c r="K64" s="127"/>
      <c r="L64" s="125"/>
      <c r="M64" s="125"/>
      <c r="V64" s="132"/>
      <c r="W64" s="89"/>
      <c r="X64" s="89"/>
      <c r="Y64" s="89"/>
      <c r="Z64" s="89"/>
      <c r="AA64" s="89"/>
      <c r="AB64" s="89"/>
      <c r="AC64" s="89"/>
      <c r="AE64" s="132"/>
      <c r="AF64" s="89"/>
      <c r="AG64" s="89"/>
      <c r="AH64" s="89"/>
      <c r="AI64" s="89"/>
      <c r="AJ64" s="89"/>
      <c r="AK64" s="89"/>
      <c r="AL64" s="89"/>
      <c r="AN64" s="132"/>
      <c r="AO64" s="89"/>
      <c r="AP64" s="89"/>
      <c r="AQ64" s="89"/>
      <c r="AR64" s="89"/>
      <c r="AS64" s="89"/>
      <c r="AT64" s="89"/>
      <c r="AU64" s="89"/>
    </row>
    <row r="65" spans="2:47">
      <c r="B65" s="92">
        <v>31</v>
      </c>
      <c r="C65" s="128"/>
      <c r="D65" s="128"/>
      <c r="E65" s="128"/>
      <c r="F65" s="128"/>
      <c r="G65" s="122"/>
      <c r="H65" s="123">
        <f t="shared" si="17"/>
        <v>2.564E-2</v>
      </c>
      <c r="J65" s="132"/>
      <c r="K65" s="127"/>
      <c r="L65" s="125"/>
      <c r="M65" s="125"/>
      <c r="V65" s="132"/>
      <c r="W65" s="89"/>
      <c r="X65" s="89"/>
      <c r="Y65" s="89"/>
      <c r="Z65" s="89"/>
      <c r="AA65" s="89"/>
      <c r="AB65" s="89"/>
      <c r="AC65" s="89"/>
      <c r="AE65" s="132"/>
      <c r="AF65" s="89"/>
      <c r="AG65" s="89"/>
      <c r="AH65" s="89"/>
      <c r="AI65" s="89"/>
      <c r="AJ65" s="89"/>
      <c r="AK65" s="89"/>
      <c r="AL65" s="89"/>
      <c r="AN65" s="132"/>
      <c r="AO65" s="89"/>
      <c r="AP65" s="89"/>
      <c r="AQ65" s="89"/>
      <c r="AR65" s="89"/>
      <c r="AS65" s="89"/>
      <c r="AT65" s="89"/>
      <c r="AU65" s="89"/>
    </row>
    <row r="66" spans="2:47">
      <c r="B66" s="92">
        <v>32</v>
      </c>
      <c r="C66" s="128"/>
      <c r="D66" s="128"/>
      <c r="E66" s="128"/>
      <c r="F66" s="128"/>
      <c r="G66" s="122"/>
      <c r="H66" s="123">
        <f t="shared" si="17"/>
        <v>2.564E-2</v>
      </c>
      <c r="J66" s="132"/>
      <c r="K66" s="127"/>
      <c r="L66" s="125"/>
      <c r="M66" s="125"/>
      <c r="V66" s="132"/>
      <c r="W66" s="89"/>
      <c r="X66" s="89"/>
      <c r="Y66" s="89"/>
      <c r="Z66" s="89"/>
      <c r="AA66" s="89"/>
      <c r="AB66" s="89"/>
      <c r="AC66" s="89"/>
      <c r="AE66" s="132"/>
      <c r="AF66" s="89"/>
      <c r="AG66" s="89"/>
      <c r="AH66" s="89"/>
      <c r="AI66" s="89"/>
      <c r="AJ66" s="89"/>
      <c r="AK66" s="89"/>
      <c r="AL66" s="89"/>
      <c r="AN66" s="132"/>
      <c r="AO66" s="89"/>
      <c r="AP66" s="89"/>
      <c r="AQ66" s="89"/>
      <c r="AR66" s="89"/>
      <c r="AS66" s="89"/>
      <c r="AT66" s="89"/>
      <c r="AU66" s="89"/>
    </row>
    <row r="67" spans="2:47">
      <c r="B67" s="92">
        <v>33</v>
      </c>
      <c r="C67" s="128"/>
      <c r="D67" s="128"/>
      <c r="E67" s="128"/>
      <c r="F67" s="128"/>
      <c r="G67" s="122"/>
      <c r="H67" s="123">
        <f t="shared" si="17"/>
        <v>2.564E-2</v>
      </c>
      <c r="J67" s="132"/>
      <c r="K67" s="127"/>
      <c r="L67" s="125"/>
      <c r="M67" s="125"/>
      <c r="V67" s="132"/>
      <c r="W67" s="89"/>
      <c r="X67" s="89"/>
      <c r="Y67" s="89"/>
      <c r="Z67" s="89"/>
      <c r="AA67" s="89"/>
      <c r="AB67" s="89"/>
      <c r="AC67" s="89"/>
      <c r="AE67" s="132"/>
      <c r="AF67" s="89"/>
      <c r="AG67" s="89"/>
      <c r="AH67" s="89"/>
      <c r="AI67" s="89"/>
      <c r="AJ67" s="89"/>
      <c r="AK67" s="89"/>
      <c r="AL67" s="89"/>
      <c r="AN67" s="132"/>
      <c r="AO67" s="89"/>
      <c r="AP67" s="89"/>
      <c r="AQ67" s="89"/>
      <c r="AR67" s="89"/>
      <c r="AS67" s="89"/>
      <c r="AT67" s="89"/>
      <c r="AU67" s="89"/>
    </row>
    <row r="68" spans="2:47">
      <c r="B68" s="92">
        <v>34</v>
      </c>
      <c r="C68" s="128"/>
      <c r="D68" s="128"/>
      <c r="E68" s="128"/>
      <c r="F68" s="128"/>
      <c r="G68" s="122"/>
      <c r="H68" s="123">
        <f t="shared" si="17"/>
        <v>2.564E-2</v>
      </c>
      <c r="J68" s="132"/>
      <c r="K68" s="127"/>
      <c r="L68" s="125"/>
      <c r="M68" s="125"/>
      <c r="V68" s="132"/>
      <c r="W68" s="89"/>
      <c r="X68" s="89"/>
      <c r="Y68" s="89"/>
      <c r="Z68" s="89"/>
      <c r="AA68" s="89"/>
      <c r="AB68" s="89"/>
      <c r="AC68" s="89"/>
      <c r="AE68" s="132"/>
      <c r="AF68" s="89"/>
      <c r="AG68" s="89"/>
      <c r="AH68" s="89"/>
      <c r="AI68" s="89"/>
      <c r="AJ68" s="89"/>
      <c r="AK68" s="89"/>
      <c r="AL68" s="89"/>
      <c r="AN68" s="132"/>
      <c r="AO68" s="89"/>
      <c r="AP68" s="89"/>
      <c r="AQ68" s="89"/>
      <c r="AR68" s="89"/>
      <c r="AS68" s="89"/>
      <c r="AT68" s="89"/>
      <c r="AU68" s="89"/>
    </row>
    <row r="69" spans="2:47">
      <c r="B69" s="92">
        <v>35</v>
      </c>
      <c r="C69" s="128"/>
      <c r="D69" s="128"/>
      <c r="E69" s="128"/>
      <c r="F69" s="128"/>
      <c r="G69" s="122"/>
      <c r="H69" s="123">
        <f t="shared" si="17"/>
        <v>2.564E-2</v>
      </c>
      <c r="J69" s="132"/>
      <c r="K69" s="127"/>
      <c r="L69" s="125"/>
      <c r="M69" s="125"/>
      <c r="V69" s="132"/>
      <c r="W69" s="89"/>
      <c r="X69" s="89"/>
      <c r="Y69" s="89"/>
      <c r="Z69" s="89"/>
      <c r="AA69" s="89"/>
      <c r="AB69" s="89"/>
      <c r="AC69" s="89"/>
      <c r="AE69" s="132"/>
      <c r="AF69" s="89"/>
      <c r="AG69" s="89"/>
      <c r="AH69" s="89"/>
      <c r="AI69" s="89"/>
      <c r="AJ69" s="89"/>
      <c r="AK69" s="89"/>
      <c r="AL69" s="89"/>
      <c r="AN69" s="132"/>
      <c r="AO69" s="89"/>
      <c r="AP69" s="89"/>
      <c r="AQ69" s="89"/>
      <c r="AR69" s="89"/>
      <c r="AS69" s="89"/>
      <c r="AT69" s="89"/>
      <c r="AU69" s="89"/>
    </row>
    <row r="70" spans="2:47">
      <c r="B70" s="92">
        <v>36</v>
      </c>
      <c r="C70" s="128"/>
      <c r="D70" s="128"/>
      <c r="E70" s="128"/>
      <c r="F70" s="128"/>
      <c r="G70" s="122"/>
      <c r="H70" s="123">
        <f t="shared" si="17"/>
        <v>2.564E-2</v>
      </c>
      <c r="J70" s="132"/>
      <c r="K70" s="127"/>
      <c r="L70" s="125"/>
      <c r="M70" s="125"/>
      <c r="V70" s="132"/>
      <c r="W70" s="89"/>
      <c r="X70" s="89"/>
      <c r="Y70" s="89"/>
      <c r="Z70" s="89"/>
      <c r="AA70" s="89"/>
      <c r="AB70" s="89"/>
      <c r="AC70" s="89"/>
      <c r="AE70" s="132"/>
      <c r="AF70" s="89"/>
      <c r="AG70" s="89"/>
      <c r="AH70" s="89"/>
      <c r="AI70" s="89"/>
      <c r="AJ70" s="89"/>
      <c r="AK70" s="89"/>
      <c r="AL70" s="89"/>
      <c r="AN70" s="132"/>
      <c r="AO70" s="89"/>
      <c r="AP70" s="89"/>
      <c r="AQ70" s="89"/>
      <c r="AR70" s="89"/>
      <c r="AS70" s="89"/>
      <c r="AT70" s="89"/>
      <c r="AU70" s="89"/>
    </row>
    <row r="71" spans="2:47">
      <c r="B71" s="92">
        <v>37</v>
      </c>
      <c r="C71" s="128"/>
      <c r="D71" s="128"/>
      <c r="E71" s="128"/>
      <c r="F71" s="128"/>
      <c r="G71" s="122"/>
      <c r="H71" s="123">
        <f t="shared" si="17"/>
        <v>2.564E-2</v>
      </c>
      <c r="J71" s="132"/>
      <c r="K71" s="127"/>
      <c r="L71" s="125"/>
      <c r="M71" s="125"/>
      <c r="V71" s="132"/>
      <c r="W71" s="89"/>
      <c r="X71" s="89"/>
      <c r="Y71" s="89"/>
      <c r="Z71" s="89"/>
      <c r="AA71" s="89"/>
      <c r="AB71" s="89"/>
      <c r="AC71" s="89"/>
      <c r="AE71" s="132"/>
      <c r="AF71" s="89"/>
      <c r="AG71" s="89"/>
      <c r="AH71" s="89"/>
      <c r="AI71" s="89"/>
      <c r="AJ71" s="89"/>
      <c r="AK71" s="89"/>
      <c r="AL71" s="89"/>
      <c r="AN71" s="132"/>
      <c r="AO71" s="89"/>
      <c r="AP71" s="89"/>
      <c r="AQ71" s="89"/>
      <c r="AR71" s="89"/>
      <c r="AS71" s="89"/>
      <c r="AT71" s="89"/>
      <c r="AU71" s="89"/>
    </row>
    <row r="72" spans="2:47">
      <c r="B72" s="92">
        <v>38</v>
      </c>
      <c r="C72" s="128"/>
      <c r="D72" s="128"/>
      <c r="E72" s="128"/>
      <c r="F72" s="128"/>
      <c r="G72" s="122"/>
      <c r="H72" s="123">
        <f t="shared" si="17"/>
        <v>2.564E-2</v>
      </c>
      <c r="J72" s="132"/>
      <c r="K72" s="127"/>
      <c r="L72" s="125"/>
      <c r="M72" s="125"/>
      <c r="V72" s="132"/>
      <c r="W72" s="89"/>
      <c r="X72" s="89"/>
      <c r="Y72" s="89"/>
      <c r="Z72" s="89"/>
      <c r="AA72" s="89"/>
      <c r="AB72" s="89"/>
      <c r="AC72" s="89"/>
      <c r="AE72" s="132"/>
      <c r="AF72" s="89"/>
      <c r="AG72" s="89"/>
      <c r="AH72" s="89"/>
      <c r="AI72" s="89"/>
      <c r="AJ72" s="89"/>
      <c r="AK72" s="89"/>
      <c r="AL72" s="89"/>
      <c r="AN72" s="132"/>
      <c r="AO72" s="89"/>
      <c r="AP72" s="89"/>
      <c r="AQ72" s="89"/>
      <c r="AR72" s="89"/>
      <c r="AS72" s="89"/>
      <c r="AT72" s="89"/>
      <c r="AU72" s="89"/>
    </row>
    <row r="73" spans="2:47">
      <c r="B73" s="92">
        <v>39</v>
      </c>
      <c r="C73" s="128"/>
      <c r="D73" s="128"/>
      <c r="E73" s="128"/>
      <c r="F73" s="128"/>
      <c r="G73" s="122"/>
      <c r="H73" s="123">
        <f t="shared" si="17"/>
        <v>2.564E-2</v>
      </c>
      <c r="J73" s="132"/>
      <c r="K73" s="127"/>
      <c r="L73" s="125"/>
      <c r="M73" s="125"/>
      <c r="V73" s="132"/>
      <c r="W73" s="89"/>
      <c r="X73" s="89"/>
      <c r="Y73" s="89"/>
      <c r="Z73" s="89"/>
      <c r="AA73" s="89"/>
      <c r="AB73" s="89"/>
      <c r="AC73" s="89"/>
      <c r="AE73" s="132"/>
      <c r="AF73" s="89"/>
      <c r="AG73" s="89"/>
      <c r="AH73" s="89"/>
      <c r="AI73" s="89"/>
      <c r="AJ73" s="89"/>
      <c r="AK73" s="89"/>
      <c r="AL73" s="89"/>
      <c r="AN73" s="132"/>
      <c r="AO73" s="89"/>
      <c r="AP73" s="89"/>
      <c r="AQ73" s="89"/>
      <c r="AR73" s="89"/>
      <c r="AS73" s="89"/>
      <c r="AT73" s="89"/>
      <c r="AU73" s="89"/>
    </row>
    <row r="74" spans="2:47">
      <c r="B74" s="137">
        <v>40</v>
      </c>
      <c r="C74" s="76"/>
      <c r="D74" s="76"/>
      <c r="E74" s="76"/>
      <c r="F74" s="76"/>
      <c r="G74" s="138"/>
      <c r="H74" s="139">
        <f>1-SUM(H35:H73)</f>
        <v>1.1770000000000058E-2</v>
      </c>
      <c r="J74" s="132"/>
      <c r="K74" s="127"/>
      <c r="L74" s="125"/>
      <c r="M74" s="125"/>
      <c r="V74" s="132"/>
      <c r="W74" s="89"/>
      <c r="X74" s="89"/>
      <c r="Y74" s="89"/>
      <c r="Z74" s="89"/>
      <c r="AA74" s="89"/>
      <c r="AB74" s="89"/>
      <c r="AC74" s="89"/>
      <c r="AE74" s="132"/>
      <c r="AF74" s="89"/>
      <c r="AG74" s="89"/>
      <c r="AH74" s="89"/>
      <c r="AI74" s="89"/>
      <c r="AJ74" s="89"/>
      <c r="AK74" s="89"/>
      <c r="AL74" s="89"/>
      <c r="AN74" s="132"/>
      <c r="AO74" s="89"/>
      <c r="AP74" s="89"/>
      <c r="AQ74" s="89"/>
      <c r="AR74" s="89"/>
      <c r="AS74" s="89"/>
      <c r="AT74" s="89"/>
      <c r="AU74" s="89"/>
    </row>
    <row r="75" spans="2:47">
      <c r="B75" s="132"/>
      <c r="C75" s="140">
        <f t="shared" ref="C75:H75" si="23">SUM(C35:C74)</f>
        <v>1</v>
      </c>
      <c r="D75" s="140">
        <f t="shared" si="23"/>
        <v>1</v>
      </c>
      <c r="E75" s="140">
        <f t="shared" si="23"/>
        <v>1</v>
      </c>
      <c r="F75" s="140">
        <f t="shared" si="23"/>
        <v>1.0000000000000004</v>
      </c>
      <c r="G75" s="140">
        <f t="shared" si="23"/>
        <v>1.0000000000000002</v>
      </c>
      <c r="H75" s="140">
        <f t="shared" si="23"/>
        <v>1</v>
      </c>
      <c r="J75" s="132"/>
      <c r="K75" s="127"/>
      <c r="L75" s="125"/>
      <c r="M75" s="125"/>
      <c r="V75" s="132"/>
      <c r="W75" s="89"/>
      <c r="X75" s="89"/>
      <c r="Y75" s="89"/>
      <c r="Z75" s="89"/>
      <c r="AA75" s="89"/>
      <c r="AB75" s="89"/>
      <c r="AC75" s="89"/>
      <c r="AE75" s="132"/>
      <c r="AF75" s="89"/>
      <c r="AG75" s="89"/>
      <c r="AH75" s="89"/>
      <c r="AI75" s="89"/>
      <c r="AJ75" s="89"/>
      <c r="AK75" s="89"/>
      <c r="AL75" s="89"/>
      <c r="AN75" s="132"/>
      <c r="AO75" s="89"/>
      <c r="AP75" s="89"/>
      <c r="AQ75" s="89"/>
      <c r="AR75" s="89"/>
      <c r="AS75" s="89"/>
      <c r="AT75" s="89"/>
      <c r="AU75" s="89"/>
    </row>
    <row r="76" spans="2:47">
      <c r="I76" s="65" t="str">
        <f>IF($B$10=J56,"Base Year =&gt;","")</f>
        <v/>
      </c>
      <c r="AR76" s="141"/>
    </row>
    <row r="77" spans="2:47">
      <c r="C77" s="114"/>
      <c r="D77" s="114"/>
      <c r="E77" s="114"/>
      <c r="F77" s="114"/>
      <c r="G77" s="114"/>
      <c r="H77" s="142"/>
      <c r="I77" s="65" t="str">
        <f>IF($B$10=J57,"Base Year =&gt;","")</f>
        <v/>
      </c>
    </row>
    <row r="78" spans="2:47">
      <c r="C78" s="114"/>
      <c r="D78" s="114"/>
      <c r="E78" s="114"/>
      <c r="F78" s="114"/>
      <c r="G78" s="114"/>
      <c r="H78" s="142"/>
    </row>
    <row r="79" spans="2:47">
      <c r="C79" s="114"/>
      <c r="D79" s="114"/>
      <c r="E79" s="114"/>
      <c r="F79" s="114"/>
      <c r="G79" s="114"/>
      <c r="H79" s="142"/>
    </row>
    <row r="80" spans="2:47">
      <c r="C80" s="114"/>
      <c r="D80" s="114"/>
      <c r="E80" s="114"/>
      <c r="F80" s="114"/>
      <c r="G80" s="114"/>
      <c r="H80" s="142"/>
    </row>
    <row r="81" spans="2:8" ht="13.8" thickBot="1">
      <c r="B81" s="143" t="s">
        <v>144</v>
      </c>
      <c r="C81" s="144">
        <v>5</v>
      </c>
      <c r="D81" s="144">
        <v>7</v>
      </c>
      <c r="E81" s="144">
        <v>10</v>
      </c>
      <c r="F81" s="145">
        <v>15</v>
      </c>
      <c r="G81" s="145">
        <v>20</v>
      </c>
      <c r="H81" s="146">
        <v>39</v>
      </c>
    </row>
    <row r="82" spans="2:8" ht="13.8" thickTop="1">
      <c r="B82" s="88">
        <v>1</v>
      </c>
      <c r="C82" s="125">
        <f t="shared" ref="C82:H82" si="24">C35</f>
        <v>0.2</v>
      </c>
      <c r="D82" s="125">
        <f t="shared" si="24"/>
        <v>0.1429</v>
      </c>
      <c r="E82" s="125">
        <f t="shared" si="24"/>
        <v>0.1</v>
      </c>
      <c r="F82" s="125">
        <f t="shared" si="24"/>
        <v>0.05</v>
      </c>
      <c r="G82" s="147">
        <f t="shared" si="24"/>
        <v>3.7499999999999999E-2</v>
      </c>
      <c r="H82" s="126">
        <f t="shared" si="24"/>
        <v>1.391E-2</v>
      </c>
    </row>
    <row r="83" spans="2:8">
      <c r="B83" s="88">
        <v>2</v>
      </c>
      <c r="C83" s="125">
        <f t="shared" ref="C83:H98" si="25">C82+C36</f>
        <v>0.52</v>
      </c>
      <c r="D83" s="125">
        <f t="shared" si="25"/>
        <v>0.38780000000000003</v>
      </c>
      <c r="E83" s="125">
        <f t="shared" si="25"/>
        <v>0.28000000000000003</v>
      </c>
      <c r="F83" s="125">
        <f t="shared" si="25"/>
        <v>0.14500000000000002</v>
      </c>
      <c r="G83" s="125">
        <f t="shared" si="25"/>
        <v>0.10969000000000001</v>
      </c>
      <c r="H83" s="126">
        <f t="shared" si="25"/>
        <v>3.9550000000000002E-2</v>
      </c>
    </row>
    <row r="84" spans="2:8">
      <c r="B84" s="88">
        <v>3</v>
      </c>
      <c r="C84" s="125">
        <f t="shared" si="25"/>
        <v>0.71199999999999997</v>
      </c>
      <c r="D84" s="125">
        <f t="shared" si="25"/>
        <v>0.56269999999999998</v>
      </c>
      <c r="E84" s="125">
        <f t="shared" si="25"/>
        <v>0.42400000000000004</v>
      </c>
      <c r="F84" s="125">
        <f t="shared" si="25"/>
        <v>0.23050000000000004</v>
      </c>
      <c r="G84" s="125">
        <f t="shared" si="25"/>
        <v>0.17646000000000001</v>
      </c>
      <c r="H84" s="126">
        <f t="shared" si="25"/>
        <v>6.5189999999999998E-2</v>
      </c>
    </row>
    <row r="85" spans="2:8">
      <c r="B85" s="88">
        <v>4</v>
      </c>
      <c r="C85" s="125">
        <f t="shared" si="25"/>
        <v>0.82719999999999994</v>
      </c>
      <c r="D85" s="125">
        <f t="shared" si="25"/>
        <v>0.68759999999999999</v>
      </c>
      <c r="E85" s="125">
        <f t="shared" si="25"/>
        <v>0.53920000000000001</v>
      </c>
      <c r="F85" s="125">
        <f t="shared" si="25"/>
        <v>0.30750000000000005</v>
      </c>
      <c r="G85" s="125">
        <f t="shared" si="25"/>
        <v>0.23823</v>
      </c>
      <c r="H85" s="126">
        <f t="shared" si="25"/>
        <v>9.0829999999999994E-2</v>
      </c>
    </row>
    <row r="86" spans="2:8">
      <c r="B86" s="88">
        <v>5</v>
      </c>
      <c r="C86" s="125">
        <f t="shared" si="25"/>
        <v>0.9423999999999999</v>
      </c>
      <c r="D86" s="125">
        <f t="shared" si="25"/>
        <v>0.77690000000000003</v>
      </c>
      <c r="E86" s="125">
        <f t="shared" si="25"/>
        <v>0.63139999999999996</v>
      </c>
      <c r="F86" s="125">
        <f t="shared" si="25"/>
        <v>0.37680000000000002</v>
      </c>
      <c r="G86" s="125">
        <f t="shared" si="25"/>
        <v>0.29536000000000001</v>
      </c>
      <c r="H86" s="126">
        <f t="shared" si="25"/>
        <v>0.11646999999999999</v>
      </c>
    </row>
    <row r="87" spans="2:8">
      <c r="B87" s="88">
        <v>6</v>
      </c>
      <c r="C87" s="125">
        <f t="shared" si="25"/>
        <v>1</v>
      </c>
      <c r="D87" s="125">
        <f t="shared" si="25"/>
        <v>0.86610000000000009</v>
      </c>
      <c r="E87" s="125">
        <f t="shared" si="25"/>
        <v>0.70509999999999995</v>
      </c>
      <c r="F87" s="125">
        <f t="shared" si="25"/>
        <v>0.43910000000000005</v>
      </c>
      <c r="G87" s="125">
        <f t="shared" si="25"/>
        <v>0.34821000000000002</v>
      </c>
      <c r="H87" s="126">
        <f t="shared" si="25"/>
        <v>0.14210999999999999</v>
      </c>
    </row>
    <row r="88" spans="2:8">
      <c r="B88" s="88">
        <v>7</v>
      </c>
      <c r="C88" s="125">
        <f t="shared" si="25"/>
        <v>1</v>
      </c>
      <c r="D88" s="125">
        <f t="shared" si="25"/>
        <v>0.95540000000000014</v>
      </c>
      <c r="E88" s="125">
        <f t="shared" si="25"/>
        <v>0.77059999999999995</v>
      </c>
      <c r="F88" s="125">
        <f t="shared" si="25"/>
        <v>0.49810000000000004</v>
      </c>
      <c r="G88" s="125">
        <f t="shared" si="25"/>
        <v>0.39709</v>
      </c>
      <c r="H88" s="126">
        <f t="shared" si="25"/>
        <v>0.16774999999999998</v>
      </c>
    </row>
    <row r="89" spans="2:8">
      <c r="B89" s="88">
        <v>8</v>
      </c>
      <c r="C89" s="125">
        <f t="shared" si="25"/>
        <v>1</v>
      </c>
      <c r="D89" s="125">
        <f t="shared" si="25"/>
        <v>1</v>
      </c>
      <c r="E89" s="125">
        <f t="shared" si="25"/>
        <v>0.83609999999999995</v>
      </c>
      <c r="F89" s="125">
        <f t="shared" si="25"/>
        <v>0.55710000000000004</v>
      </c>
      <c r="G89" s="125">
        <f t="shared" si="25"/>
        <v>0.44230999999999998</v>
      </c>
      <c r="H89" s="126">
        <f t="shared" si="25"/>
        <v>0.19338999999999998</v>
      </c>
    </row>
    <row r="90" spans="2:8">
      <c r="B90" s="88">
        <v>9</v>
      </c>
      <c r="C90" s="125">
        <f t="shared" si="25"/>
        <v>1</v>
      </c>
      <c r="D90" s="125">
        <f t="shared" si="25"/>
        <v>1</v>
      </c>
      <c r="E90" s="125">
        <f t="shared" si="25"/>
        <v>0.90169999999999995</v>
      </c>
      <c r="F90" s="125">
        <f t="shared" si="25"/>
        <v>0.61620000000000008</v>
      </c>
      <c r="G90" s="125">
        <f t="shared" si="25"/>
        <v>0.48692999999999997</v>
      </c>
      <c r="H90" s="126">
        <f t="shared" si="25"/>
        <v>0.21902999999999997</v>
      </c>
    </row>
    <row r="91" spans="2:8">
      <c r="B91" s="88">
        <v>10</v>
      </c>
      <c r="C91" s="125">
        <f t="shared" si="25"/>
        <v>1</v>
      </c>
      <c r="D91" s="125">
        <f t="shared" si="25"/>
        <v>1</v>
      </c>
      <c r="E91" s="125">
        <f t="shared" si="25"/>
        <v>0.96719999999999995</v>
      </c>
      <c r="F91" s="125">
        <f t="shared" si="25"/>
        <v>0.67520000000000013</v>
      </c>
      <c r="G91" s="125">
        <f t="shared" si="25"/>
        <v>0.53154000000000001</v>
      </c>
      <c r="H91" s="126">
        <f t="shared" si="25"/>
        <v>0.24466999999999997</v>
      </c>
    </row>
    <row r="92" spans="2:8">
      <c r="B92" s="88">
        <v>11</v>
      </c>
      <c r="C92" s="125">
        <f t="shared" si="25"/>
        <v>1</v>
      </c>
      <c r="D92" s="125">
        <f t="shared" si="25"/>
        <v>1</v>
      </c>
      <c r="E92" s="125">
        <f t="shared" si="25"/>
        <v>1</v>
      </c>
      <c r="F92" s="125">
        <f t="shared" si="25"/>
        <v>0.73430000000000017</v>
      </c>
      <c r="G92" s="125">
        <f t="shared" si="25"/>
        <v>0.57616000000000001</v>
      </c>
      <c r="H92" s="126">
        <f t="shared" si="25"/>
        <v>0.27030999999999999</v>
      </c>
    </row>
    <row r="93" spans="2:8">
      <c r="B93" s="88">
        <v>12</v>
      </c>
      <c r="C93" s="125">
        <f t="shared" si="25"/>
        <v>1</v>
      </c>
      <c r="D93" s="125">
        <f t="shared" si="25"/>
        <v>1</v>
      </c>
      <c r="E93" s="125">
        <f t="shared" si="25"/>
        <v>1</v>
      </c>
      <c r="F93" s="125">
        <f t="shared" si="25"/>
        <v>0.79330000000000023</v>
      </c>
      <c r="G93" s="125">
        <f t="shared" si="25"/>
        <v>0.62077000000000004</v>
      </c>
      <c r="H93" s="126">
        <f t="shared" si="25"/>
        <v>0.29594999999999999</v>
      </c>
    </row>
    <row r="94" spans="2:8">
      <c r="B94" s="88">
        <v>13</v>
      </c>
      <c r="C94" s="125">
        <f t="shared" si="25"/>
        <v>1</v>
      </c>
      <c r="D94" s="125">
        <f t="shared" si="25"/>
        <v>1</v>
      </c>
      <c r="E94" s="125">
        <f t="shared" si="25"/>
        <v>1</v>
      </c>
      <c r="F94" s="125">
        <f t="shared" si="25"/>
        <v>0.85240000000000027</v>
      </c>
      <c r="G94" s="125">
        <f t="shared" si="25"/>
        <v>0.66539000000000004</v>
      </c>
      <c r="H94" s="126">
        <f t="shared" si="25"/>
        <v>0.32158999999999999</v>
      </c>
    </row>
    <row r="95" spans="2:8">
      <c r="B95" s="88">
        <v>14</v>
      </c>
      <c r="C95" s="125">
        <f t="shared" si="25"/>
        <v>1</v>
      </c>
      <c r="D95" s="125">
        <f t="shared" si="25"/>
        <v>1</v>
      </c>
      <c r="E95" s="125">
        <f t="shared" si="25"/>
        <v>1</v>
      </c>
      <c r="F95" s="125">
        <f t="shared" si="25"/>
        <v>0.91140000000000032</v>
      </c>
      <c r="G95" s="125">
        <f t="shared" si="25"/>
        <v>0.71000000000000008</v>
      </c>
      <c r="H95" s="126">
        <f t="shared" si="25"/>
        <v>0.34722999999999998</v>
      </c>
    </row>
    <row r="96" spans="2:8">
      <c r="B96" s="88">
        <v>15</v>
      </c>
      <c r="C96" s="125">
        <f t="shared" si="25"/>
        <v>1</v>
      </c>
      <c r="D96" s="125">
        <f t="shared" si="25"/>
        <v>1</v>
      </c>
      <c r="E96" s="125">
        <f t="shared" si="25"/>
        <v>1</v>
      </c>
      <c r="F96" s="125">
        <f t="shared" si="25"/>
        <v>0.97050000000000036</v>
      </c>
      <c r="G96" s="125">
        <f t="shared" si="25"/>
        <v>0.75462000000000007</v>
      </c>
      <c r="H96" s="126">
        <f t="shared" si="25"/>
        <v>0.37286999999999998</v>
      </c>
    </row>
    <row r="97" spans="2:8">
      <c r="B97" s="88">
        <v>16</v>
      </c>
      <c r="C97" s="125">
        <f t="shared" si="25"/>
        <v>1</v>
      </c>
      <c r="D97" s="125">
        <f t="shared" si="25"/>
        <v>1</v>
      </c>
      <c r="E97" s="125">
        <f t="shared" si="25"/>
        <v>1</v>
      </c>
      <c r="F97" s="125">
        <f t="shared" si="25"/>
        <v>1.0000000000000004</v>
      </c>
      <c r="G97" s="125">
        <f t="shared" si="25"/>
        <v>0.79923000000000011</v>
      </c>
      <c r="H97" s="126">
        <f t="shared" si="25"/>
        <v>0.39850999999999998</v>
      </c>
    </row>
    <row r="98" spans="2:8">
      <c r="B98" s="88">
        <v>17</v>
      </c>
      <c r="C98" s="125">
        <f t="shared" si="25"/>
        <v>1</v>
      </c>
      <c r="D98" s="125">
        <f t="shared" si="25"/>
        <v>1</v>
      </c>
      <c r="E98" s="125">
        <f t="shared" si="25"/>
        <v>1</v>
      </c>
      <c r="F98" s="125">
        <f t="shared" si="25"/>
        <v>1.0000000000000004</v>
      </c>
      <c r="G98" s="125">
        <f t="shared" si="25"/>
        <v>0.8438500000000001</v>
      </c>
      <c r="H98" s="126">
        <f t="shared" si="25"/>
        <v>0.42414999999999997</v>
      </c>
    </row>
    <row r="99" spans="2:8">
      <c r="B99" s="88">
        <v>18</v>
      </c>
      <c r="C99" s="125">
        <f t="shared" ref="C99:H114" si="26">C98+C52</f>
        <v>1</v>
      </c>
      <c r="D99" s="125">
        <f t="shared" si="26"/>
        <v>1</v>
      </c>
      <c r="E99" s="125">
        <f t="shared" si="26"/>
        <v>1</v>
      </c>
      <c r="F99" s="125">
        <f t="shared" si="26"/>
        <v>1.0000000000000004</v>
      </c>
      <c r="G99" s="125">
        <f t="shared" si="26"/>
        <v>0.88846000000000014</v>
      </c>
      <c r="H99" s="126">
        <f t="shared" si="26"/>
        <v>0.44978999999999997</v>
      </c>
    </row>
    <row r="100" spans="2:8">
      <c r="B100" s="88">
        <v>19</v>
      </c>
      <c r="C100" s="125">
        <f t="shared" si="26"/>
        <v>1</v>
      </c>
      <c r="D100" s="125">
        <f t="shared" si="26"/>
        <v>1</v>
      </c>
      <c r="E100" s="125">
        <f t="shared" si="26"/>
        <v>1</v>
      </c>
      <c r="F100" s="125">
        <f t="shared" si="26"/>
        <v>1.0000000000000004</v>
      </c>
      <c r="G100" s="125">
        <f t="shared" si="26"/>
        <v>0.93308000000000013</v>
      </c>
      <c r="H100" s="126">
        <f t="shared" si="26"/>
        <v>0.47542999999999996</v>
      </c>
    </row>
    <row r="101" spans="2:8">
      <c r="B101" s="88">
        <v>20</v>
      </c>
      <c r="C101" s="125">
        <f t="shared" si="26"/>
        <v>1</v>
      </c>
      <c r="D101" s="125">
        <f t="shared" si="26"/>
        <v>1</v>
      </c>
      <c r="E101" s="125">
        <f t="shared" si="26"/>
        <v>1</v>
      </c>
      <c r="F101" s="125">
        <f t="shared" si="26"/>
        <v>1.0000000000000004</v>
      </c>
      <c r="G101" s="125">
        <f t="shared" si="26"/>
        <v>0.97769000000000017</v>
      </c>
      <c r="H101" s="126">
        <f t="shared" si="26"/>
        <v>0.50107000000000002</v>
      </c>
    </row>
    <row r="102" spans="2:8">
      <c r="B102" s="88">
        <v>21</v>
      </c>
      <c r="C102" s="125">
        <f t="shared" si="26"/>
        <v>1</v>
      </c>
      <c r="D102" s="125">
        <f t="shared" si="26"/>
        <v>1</v>
      </c>
      <c r="E102" s="125">
        <f t="shared" si="26"/>
        <v>1</v>
      </c>
      <c r="F102" s="125">
        <f t="shared" si="26"/>
        <v>1.0000000000000004</v>
      </c>
      <c r="G102" s="125">
        <f t="shared" si="26"/>
        <v>1.0000000000000002</v>
      </c>
      <c r="H102" s="126">
        <f t="shared" si="26"/>
        <v>0.52671000000000001</v>
      </c>
    </row>
    <row r="103" spans="2:8">
      <c r="B103" s="148">
        <f t="shared" ref="B103:B121" si="27">B102+1</f>
        <v>22</v>
      </c>
      <c r="C103" s="125">
        <f t="shared" ref="C103:G118" si="28">C102</f>
        <v>1</v>
      </c>
      <c r="D103" s="125">
        <f t="shared" si="28"/>
        <v>1</v>
      </c>
      <c r="E103" s="125">
        <f t="shared" si="28"/>
        <v>1</v>
      </c>
      <c r="F103" s="125">
        <f t="shared" si="28"/>
        <v>1.0000000000000004</v>
      </c>
      <c r="G103" s="125">
        <f t="shared" si="28"/>
        <v>1.0000000000000002</v>
      </c>
      <c r="H103" s="126">
        <f t="shared" si="26"/>
        <v>0.55235000000000001</v>
      </c>
    </row>
    <row r="104" spans="2:8">
      <c r="B104" s="148">
        <f t="shared" si="27"/>
        <v>23</v>
      </c>
      <c r="C104" s="125">
        <f t="shared" si="28"/>
        <v>1</v>
      </c>
      <c r="D104" s="125">
        <f t="shared" si="28"/>
        <v>1</v>
      </c>
      <c r="E104" s="125">
        <f t="shared" si="28"/>
        <v>1</v>
      </c>
      <c r="F104" s="125">
        <f t="shared" si="28"/>
        <v>1.0000000000000004</v>
      </c>
      <c r="G104" s="125">
        <f t="shared" si="28"/>
        <v>1.0000000000000002</v>
      </c>
      <c r="H104" s="126">
        <f t="shared" si="26"/>
        <v>0.57799</v>
      </c>
    </row>
    <row r="105" spans="2:8">
      <c r="B105" s="148">
        <f t="shared" si="27"/>
        <v>24</v>
      </c>
      <c r="C105" s="125">
        <f t="shared" si="28"/>
        <v>1</v>
      </c>
      <c r="D105" s="125">
        <f t="shared" si="28"/>
        <v>1</v>
      </c>
      <c r="E105" s="125">
        <f t="shared" si="28"/>
        <v>1</v>
      </c>
      <c r="F105" s="125">
        <f t="shared" si="28"/>
        <v>1.0000000000000004</v>
      </c>
      <c r="G105" s="125">
        <f t="shared" si="28"/>
        <v>1.0000000000000002</v>
      </c>
      <c r="H105" s="126">
        <f t="shared" si="26"/>
        <v>0.60363</v>
      </c>
    </row>
    <row r="106" spans="2:8">
      <c r="B106" s="148">
        <f t="shared" si="27"/>
        <v>25</v>
      </c>
      <c r="C106" s="125">
        <v>2</v>
      </c>
      <c r="D106" s="125">
        <f t="shared" si="28"/>
        <v>1</v>
      </c>
      <c r="E106" s="125">
        <f t="shared" si="28"/>
        <v>1</v>
      </c>
      <c r="F106" s="125">
        <f t="shared" si="28"/>
        <v>1.0000000000000004</v>
      </c>
      <c r="G106" s="125">
        <f t="shared" si="28"/>
        <v>1.0000000000000002</v>
      </c>
      <c r="H106" s="126">
        <f t="shared" si="26"/>
        <v>0.62927</v>
      </c>
    </row>
    <row r="107" spans="2:8">
      <c r="B107" s="148">
        <f t="shared" si="27"/>
        <v>26</v>
      </c>
      <c r="C107" s="125">
        <f t="shared" si="28"/>
        <v>2</v>
      </c>
      <c r="D107" s="125">
        <f t="shared" si="28"/>
        <v>1</v>
      </c>
      <c r="E107" s="125">
        <f t="shared" si="28"/>
        <v>1</v>
      </c>
      <c r="F107" s="125">
        <f t="shared" si="28"/>
        <v>1.0000000000000004</v>
      </c>
      <c r="G107" s="125">
        <f t="shared" si="28"/>
        <v>1.0000000000000002</v>
      </c>
      <c r="H107" s="126">
        <f t="shared" si="26"/>
        <v>0.65490999999999999</v>
      </c>
    </row>
    <row r="108" spans="2:8">
      <c r="B108" s="148">
        <f t="shared" si="27"/>
        <v>27</v>
      </c>
      <c r="C108" s="125">
        <f t="shared" si="28"/>
        <v>2</v>
      </c>
      <c r="D108" s="125">
        <f t="shared" si="28"/>
        <v>1</v>
      </c>
      <c r="E108" s="125">
        <f t="shared" si="28"/>
        <v>1</v>
      </c>
      <c r="F108" s="125">
        <f t="shared" si="28"/>
        <v>1.0000000000000004</v>
      </c>
      <c r="G108" s="125">
        <f t="shared" si="28"/>
        <v>1.0000000000000002</v>
      </c>
      <c r="H108" s="126">
        <f t="shared" si="26"/>
        <v>0.68054999999999999</v>
      </c>
    </row>
    <row r="109" spans="2:8">
      <c r="B109" s="148">
        <f t="shared" si="27"/>
        <v>28</v>
      </c>
      <c r="C109" s="125">
        <f t="shared" si="28"/>
        <v>2</v>
      </c>
      <c r="D109" s="125">
        <f t="shared" si="28"/>
        <v>1</v>
      </c>
      <c r="E109" s="125">
        <f t="shared" si="28"/>
        <v>1</v>
      </c>
      <c r="F109" s="125">
        <f t="shared" si="28"/>
        <v>1.0000000000000004</v>
      </c>
      <c r="G109" s="125">
        <f t="shared" si="28"/>
        <v>1.0000000000000002</v>
      </c>
      <c r="H109" s="126">
        <f t="shared" si="26"/>
        <v>0.70618999999999998</v>
      </c>
    </row>
    <row r="110" spans="2:8">
      <c r="B110" s="148">
        <f t="shared" si="27"/>
        <v>29</v>
      </c>
      <c r="C110" s="125">
        <f t="shared" si="28"/>
        <v>2</v>
      </c>
      <c r="D110" s="125">
        <f t="shared" si="28"/>
        <v>1</v>
      </c>
      <c r="E110" s="125">
        <f t="shared" si="28"/>
        <v>1</v>
      </c>
      <c r="F110" s="125">
        <f t="shared" si="28"/>
        <v>1.0000000000000004</v>
      </c>
      <c r="G110" s="125">
        <f t="shared" si="28"/>
        <v>1.0000000000000002</v>
      </c>
      <c r="H110" s="126">
        <f t="shared" si="26"/>
        <v>0.73182999999999998</v>
      </c>
    </row>
    <row r="111" spans="2:8">
      <c r="B111" s="148">
        <f t="shared" si="27"/>
        <v>30</v>
      </c>
      <c r="C111" s="125">
        <f t="shared" si="28"/>
        <v>2</v>
      </c>
      <c r="D111" s="125">
        <f t="shared" si="28"/>
        <v>1</v>
      </c>
      <c r="E111" s="125">
        <f t="shared" si="28"/>
        <v>1</v>
      </c>
      <c r="F111" s="125">
        <f t="shared" si="28"/>
        <v>1.0000000000000004</v>
      </c>
      <c r="G111" s="125">
        <f t="shared" si="28"/>
        <v>1.0000000000000002</v>
      </c>
      <c r="H111" s="126">
        <f t="shared" si="26"/>
        <v>0.75746999999999998</v>
      </c>
    </row>
    <row r="112" spans="2:8">
      <c r="B112" s="148">
        <f t="shared" si="27"/>
        <v>31</v>
      </c>
      <c r="C112" s="125">
        <f t="shared" si="28"/>
        <v>2</v>
      </c>
      <c r="D112" s="125">
        <f t="shared" si="28"/>
        <v>1</v>
      </c>
      <c r="E112" s="125">
        <f t="shared" si="28"/>
        <v>1</v>
      </c>
      <c r="F112" s="125">
        <f t="shared" si="28"/>
        <v>1.0000000000000004</v>
      </c>
      <c r="G112" s="125">
        <f t="shared" si="28"/>
        <v>1.0000000000000002</v>
      </c>
      <c r="H112" s="126">
        <f t="shared" si="26"/>
        <v>0.78310999999999997</v>
      </c>
    </row>
    <row r="113" spans="1:8">
      <c r="B113" s="148">
        <f t="shared" si="27"/>
        <v>32</v>
      </c>
      <c r="C113" s="125">
        <f t="shared" si="28"/>
        <v>2</v>
      </c>
      <c r="D113" s="125">
        <f t="shared" si="28"/>
        <v>1</v>
      </c>
      <c r="E113" s="125">
        <f t="shared" si="28"/>
        <v>1</v>
      </c>
      <c r="F113" s="125">
        <f t="shared" si="28"/>
        <v>1.0000000000000004</v>
      </c>
      <c r="G113" s="125">
        <f t="shared" si="28"/>
        <v>1.0000000000000002</v>
      </c>
      <c r="H113" s="126">
        <f t="shared" si="26"/>
        <v>0.80874999999999997</v>
      </c>
    </row>
    <row r="114" spans="1:8">
      <c r="B114" s="148">
        <f t="shared" si="27"/>
        <v>33</v>
      </c>
      <c r="C114" s="125">
        <f t="shared" si="28"/>
        <v>2</v>
      </c>
      <c r="D114" s="125">
        <f t="shared" si="28"/>
        <v>1</v>
      </c>
      <c r="E114" s="125">
        <f t="shared" si="28"/>
        <v>1</v>
      </c>
      <c r="F114" s="125">
        <f t="shared" si="28"/>
        <v>1.0000000000000004</v>
      </c>
      <c r="G114" s="125">
        <f t="shared" si="28"/>
        <v>1.0000000000000002</v>
      </c>
      <c r="H114" s="126">
        <f t="shared" si="26"/>
        <v>0.83438999999999997</v>
      </c>
    </row>
    <row r="115" spans="1:8">
      <c r="B115" s="148">
        <f t="shared" si="27"/>
        <v>34</v>
      </c>
      <c r="C115" s="125">
        <f t="shared" si="28"/>
        <v>2</v>
      </c>
      <c r="D115" s="125">
        <f t="shared" si="28"/>
        <v>1</v>
      </c>
      <c r="E115" s="125">
        <f t="shared" si="28"/>
        <v>1</v>
      </c>
      <c r="F115" s="125">
        <f t="shared" si="28"/>
        <v>1.0000000000000004</v>
      </c>
      <c r="G115" s="125">
        <f t="shared" si="28"/>
        <v>1.0000000000000002</v>
      </c>
      <c r="H115" s="126">
        <f t="shared" ref="H115:H121" si="29">H114+H68</f>
        <v>0.86002999999999996</v>
      </c>
    </row>
    <row r="116" spans="1:8">
      <c r="B116" s="148">
        <f t="shared" si="27"/>
        <v>35</v>
      </c>
      <c r="C116" s="125">
        <f t="shared" si="28"/>
        <v>2</v>
      </c>
      <c r="D116" s="125">
        <f t="shared" si="28"/>
        <v>1</v>
      </c>
      <c r="E116" s="125">
        <f t="shared" si="28"/>
        <v>1</v>
      </c>
      <c r="F116" s="125">
        <f t="shared" si="28"/>
        <v>1.0000000000000004</v>
      </c>
      <c r="G116" s="125">
        <f t="shared" si="28"/>
        <v>1.0000000000000002</v>
      </c>
      <c r="H116" s="126">
        <f t="shared" si="29"/>
        <v>0.88566999999999996</v>
      </c>
    </row>
    <row r="117" spans="1:8">
      <c r="B117" s="148">
        <f t="shared" si="27"/>
        <v>36</v>
      </c>
      <c r="C117" s="125">
        <f t="shared" si="28"/>
        <v>2</v>
      </c>
      <c r="D117" s="125">
        <f t="shared" si="28"/>
        <v>1</v>
      </c>
      <c r="E117" s="125">
        <f t="shared" si="28"/>
        <v>1</v>
      </c>
      <c r="F117" s="125">
        <f t="shared" si="28"/>
        <v>1.0000000000000004</v>
      </c>
      <c r="G117" s="125">
        <f t="shared" si="28"/>
        <v>1.0000000000000002</v>
      </c>
      <c r="H117" s="126">
        <f t="shared" si="29"/>
        <v>0.91130999999999995</v>
      </c>
    </row>
    <row r="118" spans="1:8">
      <c r="B118" s="148">
        <f t="shared" si="27"/>
        <v>37</v>
      </c>
      <c r="C118" s="125">
        <f t="shared" si="28"/>
        <v>2</v>
      </c>
      <c r="D118" s="125">
        <f t="shared" si="28"/>
        <v>1</v>
      </c>
      <c r="E118" s="125">
        <f t="shared" si="28"/>
        <v>1</v>
      </c>
      <c r="F118" s="125">
        <f t="shared" si="28"/>
        <v>1.0000000000000004</v>
      </c>
      <c r="G118" s="125">
        <f t="shared" si="28"/>
        <v>1.0000000000000002</v>
      </c>
      <c r="H118" s="126">
        <f t="shared" si="29"/>
        <v>0.93694999999999995</v>
      </c>
    </row>
    <row r="119" spans="1:8">
      <c r="B119" s="148">
        <f t="shared" si="27"/>
        <v>38</v>
      </c>
      <c r="C119" s="125">
        <f t="shared" ref="C119:G121" si="30">C118</f>
        <v>2</v>
      </c>
      <c r="D119" s="125">
        <f t="shared" si="30"/>
        <v>1</v>
      </c>
      <c r="E119" s="125">
        <f t="shared" si="30"/>
        <v>1</v>
      </c>
      <c r="F119" s="125">
        <f t="shared" si="30"/>
        <v>1.0000000000000004</v>
      </c>
      <c r="G119" s="125">
        <f t="shared" si="30"/>
        <v>1.0000000000000002</v>
      </c>
      <c r="H119" s="126">
        <f t="shared" si="29"/>
        <v>0.96258999999999995</v>
      </c>
    </row>
    <row r="120" spans="1:8">
      <c r="B120" s="148">
        <f t="shared" si="27"/>
        <v>39</v>
      </c>
      <c r="C120" s="125">
        <f t="shared" si="30"/>
        <v>2</v>
      </c>
      <c r="D120" s="125">
        <f t="shared" si="30"/>
        <v>1</v>
      </c>
      <c r="E120" s="125">
        <f t="shared" si="30"/>
        <v>1</v>
      </c>
      <c r="F120" s="125">
        <f t="shared" si="30"/>
        <v>1.0000000000000004</v>
      </c>
      <c r="G120" s="125">
        <f t="shared" si="30"/>
        <v>1.0000000000000002</v>
      </c>
      <c r="H120" s="126">
        <f t="shared" si="29"/>
        <v>0.98822999999999994</v>
      </c>
    </row>
    <row r="121" spans="1:8">
      <c r="B121" s="149">
        <f t="shared" si="27"/>
        <v>40</v>
      </c>
      <c r="C121" s="135">
        <f t="shared" si="30"/>
        <v>2</v>
      </c>
      <c r="D121" s="135">
        <f t="shared" si="30"/>
        <v>1</v>
      </c>
      <c r="E121" s="135">
        <f t="shared" si="30"/>
        <v>1</v>
      </c>
      <c r="F121" s="135">
        <f t="shared" si="30"/>
        <v>1.0000000000000004</v>
      </c>
      <c r="G121" s="135">
        <f t="shared" si="30"/>
        <v>1.0000000000000002</v>
      </c>
      <c r="H121" s="136">
        <f t="shared" si="29"/>
        <v>1</v>
      </c>
    </row>
    <row r="122" spans="1:8">
      <c r="B122" s="75"/>
      <c r="F122" s="150"/>
      <c r="G122" s="150"/>
      <c r="H122" s="150"/>
    </row>
    <row r="123" spans="1:8">
      <c r="B123" s="75"/>
      <c r="F123" s="150"/>
      <c r="G123" s="150"/>
      <c r="H123" s="150"/>
    </row>
    <row r="124" spans="1:8">
      <c r="B124" s="75"/>
      <c r="F124" s="150"/>
      <c r="G124" s="150"/>
      <c r="H124" s="150"/>
    </row>
    <row r="125" spans="1:8">
      <c r="B125" s="75"/>
      <c r="F125" s="150"/>
      <c r="G125" s="150"/>
      <c r="H125" s="150"/>
    </row>
    <row r="126" spans="1:8" ht="18.75" customHeight="1">
      <c r="A126" s="151"/>
      <c r="B126" s="152" t="s">
        <v>145</v>
      </c>
      <c r="C126" s="74">
        <v>2</v>
      </c>
      <c r="F126" s="140"/>
      <c r="G126" s="140"/>
      <c r="H126" s="140"/>
    </row>
    <row r="127" spans="1:8">
      <c r="A127" s="153" t="str">
        <f>HYPERLINK("[http://infpl/finance/finance/01ECONBK.DOC - edmmodel]edmmodel ","?")</f>
        <v>?</v>
      </c>
    </row>
    <row r="133" spans="1:2">
      <c r="A133" s="67"/>
      <c r="B133" s="67"/>
    </row>
    <row r="175" spans="3:8">
      <c r="C175" s="140">
        <f>SUM(C35:C55)</f>
        <v>1</v>
      </c>
      <c r="D175" s="140">
        <f>SUM(D35:D55)</f>
        <v>1</v>
      </c>
      <c r="E175" s="140">
        <f>SUM(E35:E55)</f>
        <v>1</v>
      </c>
      <c r="F175" s="140">
        <f>SUM(F35:F55)</f>
        <v>1.0000000000000004</v>
      </c>
      <c r="G175" s="140">
        <f>SUM(G35:G55)</f>
        <v>1.0000000000000002</v>
      </c>
      <c r="H175" s="140">
        <f>SUM(H35:H74)</f>
        <v>1</v>
      </c>
    </row>
    <row r="176" spans="3:8">
      <c r="C176" s="114"/>
      <c r="D176" s="114"/>
      <c r="E176" s="114"/>
      <c r="F176" s="114"/>
      <c r="G176" s="114"/>
    </row>
    <row r="177" spans="3:7">
      <c r="C177" s="114"/>
      <c r="D177" s="114"/>
      <c r="E177" s="114"/>
      <c r="F177" s="114"/>
      <c r="G177" s="114"/>
    </row>
    <row r="178" spans="3:7">
      <c r="C178" s="114"/>
      <c r="D178" s="114"/>
      <c r="E178" s="114"/>
      <c r="F178" s="114"/>
      <c r="G178" s="114"/>
    </row>
    <row r="179" spans="3:7">
      <c r="C179" s="114"/>
      <c r="D179" s="114"/>
      <c r="E179" s="114"/>
      <c r="F179" s="114"/>
      <c r="G179" s="114"/>
    </row>
  </sheetData>
  <mergeCells count="3">
    <mergeCell ref="B10:D10"/>
    <mergeCell ref="J10:M10"/>
    <mergeCell ref="J11:M11"/>
  </mergeCells>
  <hyperlinks>
    <hyperlink ref="A127" r:id="rId1" location="input_1" display="Economic Evaluation Book March 1998"/>
  </hyperlinks>
  <printOptions horizontalCentered="1" verticalCentered="1" gridLinesSet="0"/>
  <pageMargins left="0" right="0" top="0" bottom="0" header="0.5" footer="0.5"/>
  <pageSetup scale="62" orientation="landscape" horizontalDpi="4294967292" r:id="rId2"/>
  <headerFooter alignWithMargins="0">
    <oddFooter>&amp;L&amp;"Times New Roman,Regular"&amp;8H:\Forecasting\EDM\EDM 2007\EDM Model.xls&amp;R&amp;"Times New Roman,Regular"&amp;8 5/1/2007 2:11:48 PM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2</xdr:col>
                    <xdr:colOff>0</xdr:colOff>
                    <xdr:row>125</xdr:row>
                    <xdr:rowOff>30480</xdr:rowOff>
                  </from>
                  <to>
                    <xdr:col>2</xdr:col>
                    <xdr:colOff>556260</xdr:colOff>
                    <xdr:row>126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5"/>
  <sheetViews>
    <sheetView workbookViewId="0">
      <selection activeCell="A2" sqref="A2"/>
    </sheetView>
  </sheetViews>
  <sheetFormatPr defaultColWidth="9.109375" defaultRowHeight="10.199999999999999"/>
  <cols>
    <col min="1" max="1" width="9.109375" style="179"/>
    <col min="2" max="2" width="25.6640625" style="158" customWidth="1"/>
    <col min="3" max="3" width="10.6640625" style="160" customWidth="1"/>
    <col min="4" max="4" width="14" style="160" bestFit="1" customWidth="1"/>
    <col min="5" max="5" width="12.5546875" style="160" customWidth="1"/>
    <col min="6" max="6" width="10.6640625" style="160" customWidth="1"/>
    <col min="7" max="7" width="11.5546875" style="158" customWidth="1"/>
    <col min="8" max="9" width="10.6640625" style="158" customWidth="1"/>
    <col min="10" max="14" width="10.6640625" style="176" customWidth="1"/>
    <col min="15" max="15" width="9.109375" style="176"/>
    <col min="16" max="16384" width="9.109375" style="158"/>
  </cols>
  <sheetData>
    <row r="1" spans="1:10" ht="13.2">
      <c r="A1" s="3" t="s">
        <v>170</v>
      </c>
    </row>
    <row r="2" spans="1:10" ht="13.2">
      <c r="A2" s="3" t="s">
        <v>164</v>
      </c>
    </row>
    <row r="3" spans="1:10" ht="13.2">
      <c r="A3" s="3"/>
    </row>
    <row r="4" spans="1:10" ht="13.2">
      <c r="A4" s="3"/>
    </row>
    <row r="5" spans="1:10" ht="10.8" thickBot="1">
      <c r="A5" s="154" t="s">
        <v>41</v>
      </c>
      <c r="B5" s="155" t="s">
        <v>8</v>
      </c>
      <c r="C5" s="156" t="s">
        <v>9</v>
      </c>
      <c r="D5" s="156" t="s">
        <v>10</v>
      </c>
      <c r="E5" s="156" t="s">
        <v>11</v>
      </c>
      <c r="F5" s="156" t="s">
        <v>12</v>
      </c>
      <c r="G5" s="155" t="s">
        <v>60</v>
      </c>
      <c r="H5" s="157"/>
      <c r="I5" s="157"/>
      <c r="J5" s="189"/>
    </row>
    <row r="7" spans="1:10">
      <c r="A7" s="159">
        <v>1</v>
      </c>
      <c r="B7" s="158" t="s">
        <v>13</v>
      </c>
      <c r="C7" s="160">
        <v>0.442</v>
      </c>
      <c r="D7" s="160">
        <v>6.4299999999999996E-2</v>
      </c>
      <c r="E7" s="161">
        <f>C7*D7</f>
        <v>2.8420599999999997E-2</v>
      </c>
      <c r="F7" s="161">
        <f>E7</f>
        <v>2.8420599999999997E-2</v>
      </c>
      <c r="G7" s="161">
        <f>E7*(1-0.351)</f>
        <v>1.84449694E-2</v>
      </c>
      <c r="H7" s="161"/>
      <c r="I7" s="161"/>
      <c r="J7" s="190"/>
    </row>
    <row r="8" spans="1:10" ht="13.8" thickBot="1">
      <c r="A8" s="159">
        <f>+A7+1</f>
        <v>2</v>
      </c>
      <c r="B8" s="158" t="s">
        <v>14</v>
      </c>
      <c r="C8" s="160">
        <v>0.55800000000000005</v>
      </c>
      <c r="D8" s="160">
        <v>0.105</v>
      </c>
      <c r="E8" s="161">
        <f>C8*D8</f>
        <v>5.8590000000000003E-2</v>
      </c>
      <c r="F8" s="161">
        <f>E8/0.61425</f>
        <v>9.5384615384615401E-2</v>
      </c>
      <c r="G8" s="161">
        <f>E8</f>
        <v>5.8590000000000003E-2</v>
      </c>
      <c r="H8" s="162"/>
      <c r="I8" s="162"/>
      <c r="J8" s="191"/>
    </row>
    <row r="9" spans="1:10" ht="13.2">
      <c r="A9" s="159">
        <f t="shared" ref="A9:A59" si="0">+A8+1</f>
        <v>3</v>
      </c>
      <c r="B9" s="158" t="s">
        <v>15</v>
      </c>
      <c r="C9" s="163">
        <f>SUM(C7:C8)</f>
        <v>1</v>
      </c>
      <c r="E9" s="164">
        <f>SUM(E7:E8)</f>
        <v>8.7010599999999994E-2</v>
      </c>
      <c r="F9" s="164">
        <f>SUM(F7:F8)</f>
        <v>0.12380521538461539</v>
      </c>
      <c r="G9" s="164">
        <f>SUM(G7:G8)</f>
        <v>7.70349694E-2</v>
      </c>
      <c r="H9" s="162"/>
      <c r="I9" s="162"/>
      <c r="J9" s="191"/>
    </row>
    <row r="10" spans="1:10">
      <c r="A10" s="159">
        <f t="shared" si="0"/>
        <v>4</v>
      </c>
    </row>
    <row r="11" spans="1:10" hidden="1">
      <c r="A11" s="159">
        <f t="shared" si="0"/>
        <v>5</v>
      </c>
      <c r="B11" s="158" t="s">
        <v>59</v>
      </c>
      <c r="F11" s="160">
        <f>F8-E8</f>
        <v>3.6794615384615398E-2</v>
      </c>
    </row>
    <row r="12" spans="1:10">
      <c r="A12" s="159">
        <f t="shared" si="0"/>
        <v>6</v>
      </c>
    </row>
    <row r="13" spans="1:10">
      <c r="A13" s="159">
        <f t="shared" si="0"/>
        <v>7</v>
      </c>
      <c r="B13" s="157" t="s">
        <v>16</v>
      </c>
    </row>
    <row r="14" spans="1:10">
      <c r="A14" s="159">
        <f t="shared" si="0"/>
        <v>8</v>
      </c>
      <c r="B14" s="158" t="s">
        <v>17</v>
      </c>
      <c r="C14" s="160">
        <v>0.38574999999999998</v>
      </c>
      <c r="E14" s="160" t="s">
        <v>148</v>
      </c>
      <c r="F14" s="160">
        <v>1.7999999999999999E-2</v>
      </c>
    </row>
    <row r="15" spans="1:10">
      <c r="A15" s="159">
        <f t="shared" si="0"/>
        <v>9</v>
      </c>
      <c r="B15" s="158" t="s">
        <v>18</v>
      </c>
      <c r="C15" s="160">
        <v>0.04</v>
      </c>
    </row>
    <row r="16" spans="1:10">
      <c r="A16" s="159">
        <f t="shared" si="0"/>
        <v>10</v>
      </c>
      <c r="B16" s="158" t="s">
        <v>19</v>
      </c>
      <c r="C16" s="160">
        <v>2.5000000000000001E-2</v>
      </c>
    </row>
    <row r="17" spans="1:14">
      <c r="A17" s="159">
        <f t="shared" si="0"/>
        <v>11</v>
      </c>
      <c r="B17" s="158" t="s">
        <v>20</v>
      </c>
      <c r="C17" s="161">
        <f>E9</f>
        <v>8.7010599999999994E-2</v>
      </c>
    </row>
    <row r="18" spans="1:14">
      <c r="A18" s="159">
        <f t="shared" si="0"/>
        <v>12</v>
      </c>
      <c r="C18" s="161"/>
    </row>
    <row r="19" spans="1:14">
      <c r="A19" s="159">
        <f t="shared" si="0"/>
        <v>13</v>
      </c>
    </row>
    <row r="20" spans="1:14" ht="10.8" thickBot="1">
      <c r="A20" s="159">
        <f t="shared" si="0"/>
        <v>14</v>
      </c>
      <c r="B20" s="155" t="s">
        <v>21</v>
      </c>
      <c r="C20" s="165" t="s">
        <v>58</v>
      </c>
      <c r="D20" s="165" t="s">
        <v>57</v>
      </c>
      <c r="E20" s="165" t="s">
        <v>56</v>
      </c>
      <c r="F20" s="165" t="s">
        <v>55</v>
      </c>
      <c r="G20" s="165" t="s">
        <v>54</v>
      </c>
      <c r="H20" s="165" t="s">
        <v>22</v>
      </c>
      <c r="I20" s="165" t="s">
        <v>62</v>
      </c>
      <c r="J20" s="192" t="s">
        <v>53</v>
      </c>
      <c r="K20" s="192" t="s">
        <v>154</v>
      </c>
      <c r="L20" s="192" t="s">
        <v>155</v>
      </c>
      <c r="M20" s="192" t="s">
        <v>160</v>
      </c>
      <c r="N20" s="193"/>
    </row>
    <row r="21" spans="1:14">
      <c r="A21" s="159">
        <f t="shared" si="0"/>
        <v>15</v>
      </c>
      <c r="B21" s="158" t="s">
        <v>52</v>
      </c>
      <c r="C21" s="166">
        <v>819157500</v>
      </c>
      <c r="D21" s="166">
        <v>819157500</v>
      </c>
      <c r="E21" s="166">
        <v>819157500</v>
      </c>
      <c r="F21" s="166">
        <v>819157500</v>
      </c>
      <c r="G21" s="166">
        <v>819157500</v>
      </c>
      <c r="H21" s="166">
        <v>819157500</v>
      </c>
      <c r="I21" s="166">
        <v>819157500</v>
      </c>
      <c r="J21" s="172">
        <v>819157500</v>
      </c>
      <c r="K21" s="172">
        <v>819157500</v>
      </c>
      <c r="L21" s="172">
        <v>819157500</v>
      </c>
      <c r="M21" s="172">
        <v>819157500</v>
      </c>
      <c r="N21" s="172"/>
    </row>
    <row r="22" spans="1:14">
      <c r="A22" s="159">
        <f t="shared" si="0"/>
        <v>16</v>
      </c>
      <c r="B22" s="158" t="s">
        <v>23</v>
      </c>
      <c r="C22" s="166">
        <v>45570260</v>
      </c>
      <c r="D22" s="166">
        <v>45570260</v>
      </c>
      <c r="E22" s="166">
        <v>45570260</v>
      </c>
      <c r="F22" s="166">
        <v>45570260</v>
      </c>
      <c r="G22" s="166">
        <v>45570260</v>
      </c>
      <c r="H22" s="166">
        <v>45570260</v>
      </c>
      <c r="I22" s="166">
        <v>45570260</v>
      </c>
      <c r="J22" s="172">
        <v>45570260</v>
      </c>
      <c r="K22" s="172">
        <v>45570260</v>
      </c>
      <c r="L22" s="172">
        <v>45570260</v>
      </c>
      <c r="M22" s="172">
        <v>45570260</v>
      </c>
      <c r="N22" s="172"/>
    </row>
    <row r="23" spans="1:14">
      <c r="A23" s="159">
        <f t="shared" si="0"/>
        <v>17</v>
      </c>
      <c r="B23" s="158" t="s">
        <v>51</v>
      </c>
      <c r="C23" s="166">
        <v>0</v>
      </c>
      <c r="D23" s="166">
        <f>-D21*$C$15*(7/12)</f>
        <v>-19113675</v>
      </c>
      <c r="E23" s="166">
        <f>-E21*$C$15*(12/12)</f>
        <v>-32766300</v>
      </c>
      <c r="F23" s="166">
        <f>-F21*$C$15*(19/12)</f>
        <v>-51879975</v>
      </c>
      <c r="G23" s="166">
        <f>-G21*$C$15*(31/12)</f>
        <v>-84646275</v>
      </c>
      <c r="H23" s="166">
        <f>-H21*$C$15*(43/12)</f>
        <v>-117412575</v>
      </c>
      <c r="I23" s="166">
        <f>-I21*$C$15*(55/12)</f>
        <v>-150178875</v>
      </c>
      <c r="J23" s="172">
        <f>-J21*$C$15*(67/12)</f>
        <v>-182945175</v>
      </c>
      <c r="K23" s="172">
        <f>-K21*$C$15*(79/12)</f>
        <v>-215711475</v>
      </c>
      <c r="L23" s="172">
        <f>-L21*$C$15*(91/12)</f>
        <v>-248477775</v>
      </c>
      <c r="M23" s="172">
        <f>-M21*$C$15*(103/12)</f>
        <v>-281244075</v>
      </c>
      <c r="N23" s="172"/>
    </row>
    <row r="24" spans="1:14">
      <c r="A24" s="159">
        <f t="shared" si="0"/>
        <v>18</v>
      </c>
      <c r="B24" s="158" t="s">
        <v>24</v>
      </c>
      <c r="C24" s="166">
        <v>0</v>
      </c>
      <c r="D24" s="166">
        <f>-D22*$C$16*(7/12)</f>
        <v>-664566.29166666674</v>
      </c>
      <c r="E24" s="166">
        <f>-E22*$C$16*(12/12)</f>
        <v>-1139256.5</v>
      </c>
      <c r="F24" s="166">
        <f>-F22*$C$16*(19/12)</f>
        <v>-1803822.7916666665</v>
      </c>
      <c r="G24" s="166">
        <f>-G22*$C$16*(31/12)</f>
        <v>-2943079.291666667</v>
      </c>
      <c r="H24" s="166">
        <f>-H22*$C$16*(43/12)</f>
        <v>-4082335.791666667</v>
      </c>
      <c r="I24" s="166">
        <f>-I22*$C$16*(55/12)</f>
        <v>-5221592.291666666</v>
      </c>
      <c r="J24" s="172">
        <f>-J22*$C$16*(67/12)</f>
        <v>-6360848.791666666</v>
      </c>
      <c r="K24" s="172">
        <f>-K22*$C$16*(79/12)</f>
        <v>-7500105.291666666</v>
      </c>
      <c r="L24" s="172">
        <f>-L22*$C$16*(91/12)</f>
        <v>-8639361.791666666</v>
      </c>
      <c r="M24" s="172">
        <f>-M22*$C$16*(103/12)</f>
        <v>-9778618.2916666679</v>
      </c>
      <c r="N24" s="172"/>
    </row>
    <row r="25" spans="1:14" ht="10.8" thickBot="1">
      <c r="A25" s="159">
        <f t="shared" si="0"/>
        <v>19</v>
      </c>
      <c r="B25" s="158" t="s">
        <v>25</v>
      </c>
      <c r="C25" s="166">
        <f>8952850+423940</f>
        <v>9376790</v>
      </c>
      <c r="D25" s="166">
        <f>4844740 - 180350</f>
        <v>4664390</v>
      </c>
      <c r="E25" s="166">
        <f>(D25 +F25)*(5/12)</f>
        <v>-450837.5</v>
      </c>
      <c r="F25" s="166">
        <f>-4373310 -1373090</f>
        <v>-5746400</v>
      </c>
      <c r="G25" s="166">
        <f>-12099567 - 2405395</f>
        <v>-14504962</v>
      </c>
      <c r="H25" s="166">
        <f t="shared" ref="H25:M25" si="1">G25 + G25 - F25</f>
        <v>-23263524</v>
      </c>
      <c r="I25" s="166">
        <f t="shared" si="1"/>
        <v>-32022086</v>
      </c>
      <c r="J25" s="172">
        <f t="shared" si="1"/>
        <v>-40780648</v>
      </c>
      <c r="K25" s="172">
        <f t="shared" si="1"/>
        <v>-49539210</v>
      </c>
      <c r="L25" s="172">
        <f t="shared" si="1"/>
        <v>-58297772</v>
      </c>
      <c r="M25" s="172">
        <f t="shared" si="1"/>
        <v>-67056334</v>
      </c>
      <c r="N25" s="172"/>
    </row>
    <row r="26" spans="1:14">
      <c r="A26" s="159">
        <f t="shared" si="0"/>
        <v>20</v>
      </c>
      <c r="B26" s="158" t="s">
        <v>26</v>
      </c>
      <c r="C26" s="168">
        <f t="shared" ref="C26:H26" si="2">SUM(C21:C25)</f>
        <v>874104550</v>
      </c>
      <c r="D26" s="168">
        <f t="shared" si="2"/>
        <v>849613908.70833337</v>
      </c>
      <c r="E26" s="168">
        <f t="shared" si="2"/>
        <v>830371366</v>
      </c>
      <c r="F26" s="168">
        <f t="shared" si="2"/>
        <v>805297562.20833337</v>
      </c>
      <c r="G26" s="168">
        <f t="shared" si="2"/>
        <v>762633443.70833337</v>
      </c>
      <c r="H26" s="168">
        <f t="shared" si="2"/>
        <v>719969325.20833337</v>
      </c>
      <c r="I26" s="168">
        <f t="shared" ref="I26" si="3">SUM(I21:I25)</f>
        <v>677305206.70833337</v>
      </c>
      <c r="J26" s="178">
        <f>SUM(J21:J25)</f>
        <v>634641088.20833337</v>
      </c>
      <c r="K26" s="178">
        <f>SUM(K21:K25)</f>
        <v>591976969.70833337</v>
      </c>
      <c r="L26" s="178">
        <f>SUM(L21:L25)</f>
        <v>549312851.20833337</v>
      </c>
      <c r="M26" s="178">
        <f>SUM(M21:M25)</f>
        <v>506648732.70833337</v>
      </c>
      <c r="N26" s="194"/>
    </row>
    <row r="27" spans="1:14">
      <c r="A27" s="159">
        <f t="shared" si="0"/>
        <v>21</v>
      </c>
      <c r="C27" s="167"/>
      <c r="D27" s="167"/>
      <c r="E27" s="167"/>
      <c r="F27" s="167"/>
    </row>
    <row r="28" spans="1:14">
      <c r="A28" s="159">
        <f t="shared" si="0"/>
        <v>22</v>
      </c>
      <c r="C28" s="166"/>
    </row>
    <row r="29" spans="1:14" ht="21" thickBot="1">
      <c r="A29" s="159">
        <f t="shared" si="0"/>
        <v>23</v>
      </c>
      <c r="C29" s="166"/>
      <c r="D29" s="169" t="s">
        <v>48</v>
      </c>
      <c r="E29" s="169" t="s">
        <v>47</v>
      </c>
      <c r="F29" s="170" t="s">
        <v>46</v>
      </c>
      <c r="G29" s="170" t="s">
        <v>45</v>
      </c>
      <c r="H29" s="170" t="s">
        <v>44</v>
      </c>
      <c r="I29" s="171" t="s">
        <v>43</v>
      </c>
      <c r="J29" s="171" t="s">
        <v>65</v>
      </c>
      <c r="K29" s="171" t="s">
        <v>149</v>
      </c>
      <c r="L29" s="171" t="s">
        <v>152</v>
      </c>
      <c r="M29" s="171" t="s">
        <v>153</v>
      </c>
      <c r="N29" s="195"/>
    </row>
    <row r="30" spans="1:14">
      <c r="A30" s="159">
        <f t="shared" si="0"/>
        <v>24</v>
      </c>
      <c r="B30" s="157" t="s">
        <v>27</v>
      </c>
      <c r="C30" s="166"/>
      <c r="D30" s="166">
        <f>(C26+D26)/2</f>
        <v>861859229.35416675</v>
      </c>
      <c r="E30" s="166">
        <f>(C26+E26)/2</f>
        <v>852237958</v>
      </c>
      <c r="F30" s="166">
        <f>(D26+F26)/2</f>
        <v>827455735.45833337</v>
      </c>
      <c r="G30" s="166">
        <f>(D21+E21)/2</f>
        <v>819157500</v>
      </c>
      <c r="H30" s="166">
        <f t="shared" ref="H30:M30" si="4">(G26+F26)/2</f>
        <v>783965502.95833337</v>
      </c>
      <c r="I30" s="172">
        <f t="shared" si="4"/>
        <v>741301384.45833337</v>
      </c>
      <c r="J30" s="172">
        <f t="shared" si="4"/>
        <v>698637265.95833337</v>
      </c>
      <c r="K30" s="172">
        <f t="shared" si="4"/>
        <v>655973147.45833337</v>
      </c>
      <c r="L30" s="172">
        <f t="shared" si="4"/>
        <v>613309028.95833337</v>
      </c>
      <c r="M30" s="172">
        <f t="shared" si="4"/>
        <v>570644910.45833337</v>
      </c>
      <c r="N30" s="172"/>
    </row>
    <row r="31" spans="1:14">
      <c r="A31" s="159">
        <f t="shared" si="0"/>
        <v>25</v>
      </c>
      <c r="B31" s="158" t="s">
        <v>28</v>
      </c>
      <c r="C31" s="166"/>
      <c r="D31" s="173">
        <v>0.98140400000000005</v>
      </c>
      <c r="E31" s="173">
        <v>0.98140400000000005</v>
      </c>
      <c r="F31" s="173">
        <v>0.98140400000000005</v>
      </c>
      <c r="G31" s="173">
        <v>0.98140400000000005</v>
      </c>
      <c r="H31" s="173">
        <v>0.98140400000000005</v>
      </c>
      <c r="I31" s="174">
        <v>0.98140400000000005</v>
      </c>
      <c r="J31" s="174">
        <v>0.98140400000000005</v>
      </c>
      <c r="K31" s="174">
        <v>0.98140400000000005</v>
      </c>
      <c r="L31" s="174">
        <f>K31</f>
        <v>0.98140400000000005</v>
      </c>
      <c r="M31" s="174">
        <f>L31</f>
        <v>0.98140400000000005</v>
      </c>
      <c r="N31" s="174"/>
    </row>
    <row r="32" spans="1:14">
      <c r="A32" s="159">
        <f t="shared" si="0"/>
        <v>26</v>
      </c>
      <c r="B32" s="157" t="s">
        <v>29</v>
      </c>
      <c r="C32" s="166"/>
      <c r="D32" s="166">
        <f t="shared" ref="D32:J32" si="5">D30*D31</f>
        <v>845832095.12509668</v>
      </c>
      <c r="E32" s="166">
        <f t="shared" si="5"/>
        <v>836389740.93303204</v>
      </c>
      <c r="F32" s="166">
        <f t="shared" si="5"/>
        <v>812068368.60175025</v>
      </c>
      <c r="G32" s="166">
        <f t="shared" si="5"/>
        <v>803924447.13</v>
      </c>
      <c r="H32" s="166">
        <f t="shared" si="5"/>
        <v>769386880.46532023</v>
      </c>
      <c r="I32" s="172">
        <f t="shared" si="5"/>
        <v>727516143.91294622</v>
      </c>
      <c r="J32" s="172">
        <f t="shared" si="5"/>
        <v>685645407.36057222</v>
      </c>
      <c r="K32" s="172">
        <f>K30*K31</f>
        <v>643774670.80819821</v>
      </c>
      <c r="L32" s="172">
        <f>L30*L31</f>
        <v>601903934.25582421</v>
      </c>
      <c r="M32" s="172">
        <f>M30*M31</f>
        <v>560033197.7034502</v>
      </c>
      <c r="N32" s="172"/>
    </row>
    <row r="33" spans="1:20">
      <c r="A33" s="159">
        <f t="shared" si="0"/>
        <v>27</v>
      </c>
      <c r="C33" s="166"/>
      <c r="G33" s="160"/>
      <c r="H33" s="160"/>
      <c r="I33" s="175"/>
      <c r="J33" s="175"/>
      <c r="K33" s="175"/>
      <c r="L33" s="175"/>
      <c r="M33" s="175"/>
      <c r="N33" s="175"/>
    </row>
    <row r="34" spans="1:20">
      <c r="A34" s="159">
        <f t="shared" si="0"/>
        <v>28</v>
      </c>
      <c r="B34" s="157" t="s">
        <v>30</v>
      </c>
      <c r="C34" s="166"/>
      <c r="D34" s="166">
        <f>D32*$E$7*(7/12)</f>
        <v>14022782.458248856</v>
      </c>
      <c r="E34" s="166">
        <f>E32*$E$7*(12/12)</f>
        <v>23770698.271161329</v>
      </c>
      <c r="F34" s="166">
        <f>F32*$E$7*(12/12)</f>
        <v>23079470.276682902</v>
      </c>
      <c r="G34" s="166">
        <f>G32*$E$7*(5/12)</f>
        <v>9520006.3092095312</v>
      </c>
      <c r="H34" s="166">
        <f t="shared" ref="H34:M34" si="6">H32*$E$7*(12/12)</f>
        <v>21866436.774952676</v>
      </c>
      <c r="I34" s="172">
        <f t="shared" si="6"/>
        <v>20676445.319692276</v>
      </c>
      <c r="J34" s="172">
        <f t="shared" si="6"/>
        <v>19486453.864431877</v>
      </c>
      <c r="K34" s="172">
        <f t="shared" si="6"/>
        <v>18296462.409171477</v>
      </c>
      <c r="L34" s="172">
        <f t="shared" si="6"/>
        <v>17106470.953911077</v>
      </c>
      <c r="M34" s="172">
        <f t="shared" si="6"/>
        <v>15916479.498650676</v>
      </c>
      <c r="N34" s="172"/>
    </row>
    <row r="35" spans="1:20">
      <c r="A35" s="159">
        <f t="shared" si="0"/>
        <v>29</v>
      </c>
      <c r="B35" s="157" t="s">
        <v>31</v>
      </c>
      <c r="C35" s="166"/>
      <c r="D35" s="166">
        <f>-D34*$C$14</f>
        <v>-5409288.3332694955</v>
      </c>
      <c r="E35" s="166">
        <f t="shared" ref="E35:K35" si="7">-E34*$C$14</f>
        <v>-9169546.8581004813</v>
      </c>
      <c r="F35" s="166">
        <f t="shared" si="7"/>
        <v>-8902905.6592304297</v>
      </c>
      <c r="G35" s="166">
        <f t="shared" si="7"/>
        <v>-3672342.4337775763</v>
      </c>
      <c r="H35" s="166">
        <f t="shared" si="7"/>
        <v>-8434977.985937994</v>
      </c>
      <c r="I35" s="172">
        <f t="shared" si="7"/>
        <v>-7975938.7820712952</v>
      </c>
      <c r="J35" s="172">
        <f>-J34*$C$14</f>
        <v>-7516899.5782045964</v>
      </c>
      <c r="K35" s="172">
        <f t="shared" si="7"/>
        <v>-7057860.3743378967</v>
      </c>
      <c r="L35" s="172">
        <f t="shared" ref="L35" si="8">-L34*$C$14</f>
        <v>-6598821.1704711979</v>
      </c>
      <c r="M35" s="172">
        <f>-M34*$C$14</f>
        <v>-6139781.9666044982</v>
      </c>
      <c r="N35" s="172"/>
    </row>
    <row r="36" spans="1:20">
      <c r="A36" s="159">
        <f t="shared" si="0"/>
        <v>30</v>
      </c>
      <c r="C36" s="166"/>
      <c r="I36" s="176"/>
    </row>
    <row r="37" spans="1:20">
      <c r="A37" s="159">
        <f t="shared" si="0"/>
        <v>31</v>
      </c>
      <c r="C37" s="166"/>
      <c r="I37" s="176"/>
    </row>
    <row r="38" spans="1:20" ht="21" thickBot="1">
      <c r="A38" s="159">
        <f t="shared" si="0"/>
        <v>32</v>
      </c>
      <c r="B38" s="155" t="s">
        <v>32</v>
      </c>
      <c r="C38" s="166"/>
      <c r="D38" s="169" t="s">
        <v>48</v>
      </c>
      <c r="E38" s="169" t="s">
        <v>47</v>
      </c>
      <c r="F38" s="170" t="s">
        <v>46</v>
      </c>
      <c r="G38" s="170" t="s">
        <v>45</v>
      </c>
      <c r="H38" s="170" t="s">
        <v>44</v>
      </c>
      <c r="I38" s="171" t="s">
        <v>43</v>
      </c>
      <c r="J38" s="171" t="str">
        <f>J29</f>
        <v>12/31/2014- 12/31/2015</v>
      </c>
      <c r="K38" s="171" t="str">
        <f t="shared" ref="K38:L38" si="9">K29</f>
        <v>12/31/2015- 12/31/2016</v>
      </c>
      <c r="L38" s="171" t="str">
        <f t="shared" si="9"/>
        <v>12/31/2016- 12/31/2017</v>
      </c>
      <c r="M38" s="171" t="str">
        <f t="shared" ref="M38" si="10">M29</f>
        <v>12/31/2017- 12/31/2018</v>
      </c>
      <c r="N38" s="195"/>
    </row>
    <row r="39" spans="1:20">
      <c r="A39" s="159"/>
      <c r="B39" s="177"/>
      <c r="C39" s="166"/>
      <c r="D39" s="166">
        <v>10777958.033199999</v>
      </c>
      <c r="E39" s="166">
        <v>18596099.399733335</v>
      </c>
      <c r="F39" s="166">
        <v>18869036.066399999</v>
      </c>
      <c r="G39" s="166">
        <v>7818141.3665333362</v>
      </c>
      <c r="H39" s="166">
        <v>19246756.066399999</v>
      </c>
      <c r="I39" s="166">
        <v>19231706.066399999</v>
      </c>
      <c r="J39" s="172">
        <v>19231706.066399999</v>
      </c>
      <c r="K39" s="172">
        <v>20438306.066399999</v>
      </c>
      <c r="L39" s="172">
        <v>20855406.066399999</v>
      </c>
      <c r="M39" s="172">
        <v>21283206.066399999</v>
      </c>
      <c r="N39" s="172"/>
      <c r="O39" s="194"/>
      <c r="P39" s="207"/>
      <c r="Q39" s="207"/>
      <c r="R39" s="207"/>
      <c r="S39" s="207"/>
      <c r="T39" s="207"/>
    </row>
    <row r="40" spans="1:20">
      <c r="A40" s="159"/>
      <c r="B40" s="177"/>
      <c r="C40" s="166"/>
      <c r="D40" s="166">
        <v>263741.96679999999</v>
      </c>
      <c r="E40" s="166">
        <v>527483.93359999999</v>
      </c>
      <c r="F40" s="166">
        <v>527483.93359999999</v>
      </c>
      <c r="G40" s="166">
        <v>263741.96679999999</v>
      </c>
      <c r="H40" s="166">
        <v>527483.93359999999</v>
      </c>
      <c r="I40" s="166">
        <v>527483.93359999999</v>
      </c>
      <c r="J40" s="172">
        <v>527483.93359999999</v>
      </c>
      <c r="K40" s="172">
        <v>527483.93359999999</v>
      </c>
      <c r="L40" s="172">
        <v>527483.93359999999</v>
      </c>
      <c r="M40" s="172">
        <v>527483.93359999999</v>
      </c>
      <c r="N40" s="172"/>
      <c r="O40" s="208"/>
      <c r="P40" s="207"/>
      <c r="Q40" s="207"/>
      <c r="R40" s="207"/>
      <c r="S40" s="207"/>
      <c r="T40" s="207"/>
    </row>
    <row r="41" spans="1:20">
      <c r="A41" s="159">
        <f>+A38+1</f>
        <v>33</v>
      </c>
      <c r="B41" s="158" t="s">
        <v>50</v>
      </c>
      <c r="C41" s="166"/>
      <c r="D41" s="172">
        <v>11041700</v>
      </c>
      <c r="E41" s="172">
        <v>19123583.333333336</v>
      </c>
      <c r="F41" s="172">
        <v>19396520</v>
      </c>
      <c r="G41" s="172">
        <v>8081883.3333333358</v>
      </c>
      <c r="H41" s="172">
        <v>19774240</v>
      </c>
      <c r="I41" s="172">
        <v>19759190</v>
      </c>
      <c r="J41" s="172">
        <v>19759190</v>
      </c>
      <c r="K41" s="172">
        <v>20965790</v>
      </c>
      <c r="L41" s="172">
        <v>21382890</v>
      </c>
      <c r="M41" s="172">
        <v>21810690</v>
      </c>
      <c r="N41" s="172"/>
      <c r="O41" s="208"/>
      <c r="P41" s="207"/>
      <c r="Q41" s="207"/>
      <c r="R41" s="207"/>
      <c r="S41" s="207"/>
      <c r="T41" s="207"/>
    </row>
    <row r="42" spans="1:20">
      <c r="A42" s="159">
        <f t="shared" si="0"/>
        <v>34</v>
      </c>
      <c r="B42" s="158" t="s">
        <v>49</v>
      </c>
      <c r="C42" s="166"/>
      <c r="D42" s="166">
        <f>$C$21*$C$15*(7/12) + $C$22*$C$16*(7/12)</f>
        <v>19778241.291666668</v>
      </c>
      <c r="E42" s="166">
        <f>$C$21*$C$15*(12/12) + $C$22*$C$16*(12/12)</f>
        <v>33905556.5</v>
      </c>
      <c r="F42" s="166">
        <f>$C$21*$C$15*(12/12) + $C$22*$C$16*(12/12)</f>
        <v>33905556.5</v>
      </c>
      <c r="G42" s="166">
        <f>E42-D42</f>
        <v>14127315.208333332</v>
      </c>
      <c r="H42" s="166">
        <f>$C$21*$C$15*(12/12) + $C$22*$C$16*(12/12)</f>
        <v>33905556.5</v>
      </c>
      <c r="I42" s="172">
        <f>$C$21*$C$15*(12/12) + $C$22*$C$16*(12/12)</f>
        <v>33905556.5</v>
      </c>
      <c r="J42" s="172">
        <f>$C$21*$C$15*(12/12) + $C$22*$C$16*(12/12)</f>
        <v>33905556.5</v>
      </c>
      <c r="K42" s="172">
        <f t="shared" ref="K42:M42" si="11">$C$21*$C$15*(12/12) + $C$22*$C$16*(12/12)</f>
        <v>33905556.5</v>
      </c>
      <c r="L42" s="172">
        <f t="shared" si="11"/>
        <v>33905556.5</v>
      </c>
      <c r="M42" s="172">
        <f t="shared" si="11"/>
        <v>33905556.5</v>
      </c>
      <c r="N42" s="194"/>
      <c r="O42" s="208"/>
      <c r="P42" s="207"/>
      <c r="Q42" s="207"/>
      <c r="R42" s="207"/>
      <c r="S42" s="207"/>
      <c r="T42" s="207"/>
    </row>
    <row r="43" spans="1:20">
      <c r="A43" s="159">
        <f t="shared" si="0"/>
        <v>35</v>
      </c>
      <c r="B43" s="158" t="s">
        <v>33</v>
      </c>
      <c r="C43" s="166"/>
      <c r="D43" s="166">
        <v>9079640</v>
      </c>
      <c r="E43" s="166">
        <f>D43+F43*(5/12)</f>
        <v>15416760.833333334</v>
      </c>
      <c r="F43" s="166">
        <v>15209090</v>
      </c>
      <c r="G43" s="166">
        <f>E43-D43</f>
        <v>6337120.833333334</v>
      </c>
      <c r="H43" s="166">
        <v>14598800</v>
      </c>
      <c r="I43" s="172">
        <v>13988490</v>
      </c>
      <c r="J43" s="172"/>
      <c r="K43" s="172"/>
      <c r="L43" s="172"/>
      <c r="M43" s="172"/>
      <c r="N43" s="194"/>
      <c r="O43" s="208"/>
      <c r="P43" s="207"/>
      <c r="Q43" s="207"/>
      <c r="R43" s="207"/>
      <c r="S43" s="207"/>
      <c r="T43" s="207"/>
    </row>
    <row r="44" spans="1:20" ht="10.8" thickBot="1">
      <c r="A44" s="159"/>
      <c r="B44" s="158" t="s">
        <v>150</v>
      </c>
      <c r="C44" s="166"/>
      <c r="D44" s="166">
        <f>((SUM(D21:D24))*0.018)/2</f>
        <v>7604545.6683749994</v>
      </c>
      <c r="E44" s="166">
        <f>((SUM(E21:E24))*0.018)</f>
        <v>14954799.662999999</v>
      </c>
      <c r="F44" s="166">
        <f>(SUM(F21:F24))*0.018</f>
        <v>14598791.31975</v>
      </c>
      <c r="G44" s="166">
        <f>((SUM(E21:E24))*0.018)/2</f>
        <v>7477399.8314999994</v>
      </c>
      <c r="H44" s="166">
        <f>((SUM(G21:G24))*0.018)</f>
        <v>13988491.302749999</v>
      </c>
      <c r="I44" s="172">
        <f>((SUM(H21:H24))*0.018)</f>
        <v>13378191.28575</v>
      </c>
      <c r="J44" s="172">
        <f t="shared" ref="J44:M44" si="12">((SUM(I21:I24))*0.018)</f>
        <v>12767891.268749999</v>
      </c>
      <c r="K44" s="172">
        <f t="shared" si="12"/>
        <v>12157591.25175</v>
      </c>
      <c r="L44" s="172">
        <f t="shared" si="12"/>
        <v>11547291.234750001</v>
      </c>
      <c r="M44" s="172">
        <f t="shared" si="12"/>
        <v>10936991.21775</v>
      </c>
      <c r="N44" s="194"/>
      <c r="O44" s="208"/>
      <c r="P44" s="207"/>
      <c r="Q44" s="207"/>
      <c r="R44" s="207"/>
      <c r="S44" s="207"/>
      <c r="T44" s="207"/>
    </row>
    <row r="45" spans="1:20">
      <c r="A45" s="159">
        <f>+A43+1</f>
        <v>36</v>
      </c>
      <c r="B45" s="158" t="s">
        <v>34</v>
      </c>
      <c r="C45" s="166"/>
      <c r="D45" s="168">
        <f t="shared" ref="D45:G45" si="13">SUM(D41:D43)</f>
        <v>39899581.291666672</v>
      </c>
      <c r="E45" s="168">
        <f t="shared" si="13"/>
        <v>68445900.666666672</v>
      </c>
      <c r="F45" s="168">
        <f t="shared" si="13"/>
        <v>68511166.5</v>
      </c>
      <c r="G45" s="168">
        <f t="shared" si="13"/>
        <v>28546319.375</v>
      </c>
      <c r="H45" s="168">
        <f>SUM(H41:H43)</f>
        <v>68278596.5</v>
      </c>
      <c r="I45" s="178">
        <f>SUM(I41:I43)</f>
        <v>67653236.5</v>
      </c>
      <c r="J45" s="178">
        <f>J41+J42+J44</f>
        <v>66432637.768749997</v>
      </c>
      <c r="K45" s="178">
        <f t="shared" ref="K45:M45" si="14">K41+K42+K44</f>
        <v>67028937.75175</v>
      </c>
      <c r="L45" s="178">
        <f t="shared" si="14"/>
        <v>66835737.734750003</v>
      </c>
      <c r="M45" s="178">
        <f t="shared" si="14"/>
        <v>66653237.717749998</v>
      </c>
      <c r="O45" s="208"/>
      <c r="P45" s="207"/>
      <c r="Q45" s="177"/>
      <c r="R45" s="209"/>
      <c r="S45" s="209"/>
      <c r="T45" s="207"/>
    </row>
    <row r="46" spans="1:20">
      <c r="A46" s="159">
        <f t="shared" si="0"/>
        <v>37</v>
      </c>
      <c r="C46" s="166"/>
      <c r="I46" s="176"/>
      <c r="J46" s="194"/>
      <c r="K46" s="194"/>
      <c r="L46" s="194"/>
      <c r="M46" s="194"/>
      <c r="O46" s="208"/>
      <c r="P46" s="207"/>
      <c r="Q46" s="207"/>
      <c r="R46" s="208"/>
      <c r="S46" s="208"/>
      <c r="T46" s="207"/>
    </row>
    <row r="47" spans="1:20">
      <c r="A47" s="159">
        <f t="shared" si="0"/>
        <v>38</v>
      </c>
      <c r="B47" s="157" t="s">
        <v>35</v>
      </c>
      <c r="C47" s="166"/>
      <c r="D47" s="166">
        <f t="shared" ref="D47:G47" si="15">D41*0.98069 + D42*D31 + D43*D31</f>
        <v>39149724.904166833</v>
      </c>
      <c r="E47" s="166">
        <f t="shared" si="15"/>
        <v>67159426.459369332</v>
      </c>
      <c r="F47" s="166">
        <f t="shared" si="15"/>
        <v>67223283.73248601</v>
      </c>
      <c r="G47" s="166">
        <f t="shared" si="15"/>
        <v>28009701.555202506</v>
      </c>
      <c r="H47" s="166">
        <f>H41*0.98069 + H42*H31 + H43*H31</f>
        <v>66994768.912125997</v>
      </c>
      <c r="I47" s="172">
        <f>I41*0.98069 + I42*I31 + I43*I31</f>
        <v>66381048.852385998</v>
      </c>
      <c r="J47" s="172">
        <f>J41*0.98069 + J42*J31 + J44*J31</f>
        <v>65183148.375142321</v>
      </c>
      <c r="K47" s="172">
        <f>K41*0.98069 + K42*K31 + K44*K31</f>
        <v>65767498.05125846</v>
      </c>
      <c r="L47" s="172">
        <f t="shared" ref="L47:M47" si="16">L41*0.98069 + L42*L31 + L44*L31</f>
        <v>65577592.972374588</v>
      </c>
      <c r="M47" s="172">
        <f t="shared" si="16"/>
        <v>65398181.276490718</v>
      </c>
      <c r="N47" s="172"/>
      <c r="O47" s="208"/>
      <c r="P47" s="207"/>
      <c r="Q47" s="207"/>
      <c r="R47" s="208"/>
      <c r="S47" s="208"/>
      <c r="T47" s="207"/>
    </row>
    <row r="48" spans="1:20">
      <c r="A48" s="159">
        <f t="shared" si="0"/>
        <v>39</v>
      </c>
      <c r="B48" s="157" t="s">
        <v>36</v>
      </c>
      <c r="C48" s="166"/>
      <c r="D48" s="166">
        <f t="shared" ref="D48:I48" si="17">-D47*$C$14</f>
        <v>-15102006.381782355</v>
      </c>
      <c r="E48" s="166">
        <f t="shared" si="17"/>
        <v>-25906748.756701719</v>
      </c>
      <c r="F48" s="166">
        <f t="shared" si="17"/>
        <v>-25931381.699806478</v>
      </c>
      <c r="G48" s="166">
        <f t="shared" si="17"/>
        <v>-10804742.374919366</v>
      </c>
      <c r="H48" s="166">
        <f>-H47*$C$14</f>
        <v>-25843232.107852601</v>
      </c>
      <c r="I48" s="172">
        <f t="shared" si="17"/>
        <v>-25606489.594807897</v>
      </c>
      <c r="J48" s="172">
        <f>-J47*$C$14</f>
        <v>-25144399.48571115</v>
      </c>
      <c r="K48" s="172">
        <f>-K47*$C$14</f>
        <v>-25369812.373272948</v>
      </c>
      <c r="L48" s="172">
        <f>-L47*$C$14</f>
        <v>-25296556.489093497</v>
      </c>
      <c r="M48" s="172">
        <f>-M47*$C$14</f>
        <v>-25227348.427406292</v>
      </c>
      <c r="N48" s="172"/>
      <c r="O48" s="208"/>
      <c r="P48" s="207"/>
      <c r="Q48" s="207"/>
      <c r="R48" s="208"/>
      <c r="S48" s="208"/>
      <c r="T48" s="207"/>
    </row>
    <row r="49" spans="1:20">
      <c r="A49" s="159">
        <f t="shared" si="0"/>
        <v>40</v>
      </c>
      <c r="C49" s="166"/>
      <c r="I49" s="176"/>
      <c r="O49" s="208"/>
      <c r="P49" s="207"/>
      <c r="Q49" s="210"/>
      <c r="R49" s="211"/>
      <c r="S49" s="211"/>
      <c r="T49" s="207"/>
    </row>
    <row r="50" spans="1:20">
      <c r="A50" s="159">
        <f t="shared" si="0"/>
        <v>41</v>
      </c>
      <c r="B50" s="157" t="s">
        <v>162</v>
      </c>
      <c r="C50" s="166"/>
      <c r="D50" s="166">
        <v>790050</v>
      </c>
      <c r="E50" s="166">
        <v>1354370</v>
      </c>
      <c r="F50" s="166">
        <v>1354370</v>
      </c>
      <c r="G50" s="166">
        <f>E50-D50</f>
        <v>564320</v>
      </c>
      <c r="H50" s="166">
        <v>1354370</v>
      </c>
      <c r="I50" s="172">
        <v>1354370</v>
      </c>
      <c r="J50" s="172">
        <v>1354370</v>
      </c>
      <c r="K50" s="172">
        <v>1354370</v>
      </c>
      <c r="L50" s="172">
        <f>K50</f>
        <v>1354370</v>
      </c>
      <c r="M50" s="172">
        <f>L50</f>
        <v>1354370</v>
      </c>
      <c r="N50" s="172"/>
      <c r="O50" s="208"/>
      <c r="P50" s="207"/>
      <c r="Q50" s="207"/>
      <c r="R50" s="207"/>
      <c r="S50" s="207"/>
      <c r="T50" s="207"/>
    </row>
    <row r="51" spans="1:20">
      <c r="A51" s="159">
        <f t="shared" si="0"/>
        <v>42</v>
      </c>
      <c r="B51" s="157" t="s">
        <v>38</v>
      </c>
      <c r="C51" s="166"/>
      <c r="D51" s="166">
        <f t="shared" ref="D51:I51" si="18">D50*D31</f>
        <v>775358.23019999999</v>
      </c>
      <c r="E51" s="166">
        <f t="shared" si="18"/>
        <v>1329184.1354800002</v>
      </c>
      <c r="F51" s="166">
        <f t="shared" si="18"/>
        <v>1329184.1354800002</v>
      </c>
      <c r="G51" s="166">
        <f t="shared" si="18"/>
        <v>553825.90528000006</v>
      </c>
      <c r="H51" s="166">
        <f>H50*H31</f>
        <v>1329184.1354800002</v>
      </c>
      <c r="I51" s="172">
        <f t="shared" si="18"/>
        <v>1329184.1354800002</v>
      </c>
      <c r="J51" s="172">
        <f>J50*J31</f>
        <v>1329184.1354800002</v>
      </c>
      <c r="K51" s="172">
        <f>K50*K31</f>
        <v>1329184.1354800002</v>
      </c>
      <c r="L51" s="172">
        <f>L50*L31</f>
        <v>1329184.1354800002</v>
      </c>
      <c r="M51" s="172">
        <f>M50*M31</f>
        <v>1329184.1354800002</v>
      </c>
      <c r="N51" s="172"/>
      <c r="O51" s="208"/>
      <c r="P51" s="207"/>
      <c r="Q51" s="212"/>
      <c r="R51" s="212"/>
      <c r="S51" s="212"/>
      <c r="T51" s="207"/>
    </row>
    <row r="52" spans="1:20">
      <c r="A52" s="159">
        <f t="shared" si="0"/>
        <v>43</v>
      </c>
      <c r="B52" s="157"/>
      <c r="C52" s="166"/>
      <c r="D52" s="166"/>
      <c r="E52" s="166"/>
      <c r="F52" s="166"/>
      <c r="I52" s="176"/>
      <c r="O52" s="208"/>
      <c r="P52" s="207"/>
      <c r="Q52" s="207"/>
      <c r="R52" s="207"/>
      <c r="S52" s="207"/>
      <c r="T52" s="207"/>
    </row>
    <row r="53" spans="1:20">
      <c r="A53" s="159">
        <f t="shared" si="0"/>
        <v>44</v>
      </c>
      <c r="C53" s="166"/>
      <c r="I53" s="176"/>
      <c r="O53" s="208"/>
      <c r="P53" s="207"/>
      <c r="Q53" s="207"/>
      <c r="R53" s="207"/>
      <c r="S53" s="207"/>
      <c r="T53" s="207"/>
    </row>
    <row r="54" spans="1:20" ht="21" thickBot="1">
      <c r="A54" s="159">
        <f t="shared" si="0"/>
        <v>45</v>
      </c>
      <c r="B54" s="155" t="s">
        <v>39</v>
      </c>
      <c r="C54" s="166"/>
      <c r="D54" s="169" t="s">
        <v>48</v>
      </c>
      <c r="E54" s="169" t="s">
        <v>47</v>
      </c>
      <c r="F54" s="170" t="s">
        <v>46</v>
      </c>
      <c r="G54" s="170" t="s">
        <v>45</v>
      </c>
      <c r="H54" s="170" t="s">
        <v>44</v>
      </c>
      <c r="I54" s="171" t="s">
        <v>43</v>
      </c>
      <c r="J54" s="171" t="s">
        <v>65</v>
      </c>
      <c r="K54" s="171" t="s">
        <v>149</v>
      </c>
      <c r="L54" s="171" t="s">
        <v>159</v>
      </c>
      <c r="M54" s="171" t="s">
        <v>161</v>
      </c>
      <c r="N54" s="195"/>
      <c r="O54" s="208"/>
      <c r="P54" s="207"/>
      <c r="Q54" s="207"/>
      <c r="R54" s="207"/>
      <c r="S54" s="207"/>
      <c r="T54" s="207"/>
    </row>
    <row r="55" spans="1:20">
      <c r="A55" s="159">
        <f t="shared" si="0"/>
        <v>46</v>
      </c>
      <c r="B55" s="158" t="s">
        <v>32</v>
      </c>
      <c r="C55" s="166"/>
      <c r="D55" s="166">
        <f>-D47</f>
        <v>-39149724.904166833</v>
      </c>
      <c r="E55" s="166">
        <f t="shared" ref="D55:K56" si="19">-E47</f>
        <v>-67159426.459369332</v>
      </c>
      <c r="F55" s="166">
        <f t="shared" si="19"/>
        <v>-67223283.73248601</v>
      </c>
      <c r="G55" s="166">
        <f t="shared" si="19"/>
        <v>-28009701.555202506</v>
      </c>
      <c r="H55" s="166">
        <f t="shared" si="19"/>
        <v>-66994768.912125997</v>
      </c>
      <c r="I55" s="172">
        <f>-I47</f>
        <v>-66381048.852385998</v>
      </c>
      <c r="J55" s="172">
        <f>-J47</f>
        <v>-65183148.375142321</v>
      </c>
      <c r="K55" s="172">
        <f t="shared" si="19"/>
        <v>-65767498.05125846</v>
      </c>
      <c r="L55" s="172">
        <f t="shared" ref="L55:M55" si="20">-L47</f>
        <v>-65577592.972374588</v>
      </c>
      <c r="M55" s="172">
        <f t="shared" si="20"/>
        <v>-65398181.276490718</v>
      </c>
      <c r="N55" s="172"/>
      <c r="O55" s="208"/>
      <c r="P55" s="207"/>
      <c r="Q55" s="213"/>
      <c r="R55" s="213"/>
      <c r="S55" s="213"/>
      <c r="T55" s="207"/>
    </row>
    <row r="56" spans="1:20">
      <c r="A56" s="159">
        <f t="shared" si="0"/>
        <v>47</v>
      </c>
      <c r="B56" s="158" t="s">
        <v>36</v>
      </c>
      <c r="C56" s="166"/>
      <c r="D56" s="166">
        <f t="shared" si="19"/>
        <v>15102006.381782355</v>
      </c>
      <c r="E56" s="166">
        <f t="shared" si="19"/>
        <v>25906748.756701719</v>
      </c>
      <c r="F56" s="166">
        <f t="shared" si="19"/>
        <v>25931381.699806478</v>
      </c>
      <c r="G56" s="166">
        <f t="shared" si="19"/>
        <v>10804742.374919366</v>
      </c>
      <c r="H56" s="166">
        <f t="shared" si="19"/>
        <v>25843232.107852601</v>
      </c>
      <c r="I56" s="172">
        <f t="shared" si="19"/>
        <v>25606489.594807897</v>
      </c>
      <c r="J56" s="172">
        <f t="shared" si="19"/>
        <v>25144399.48571115</v>
      </c>
      <c r="K56" s="172">
        <f t="shared" si="19"/>
        <v>25369812.373272948</v>
      </c>
      <c r="L56" s="172">
        <f t="shared" ref="L56:M56" si="21">-L48</f>
        <v>25296556.489093497</v>
      </c>
      <c r="M56" s="172">
        <f t="shared" si="21"/>
        <v>25227348.427406292</v>
      </c>
      <c r="N56" s="172"/>
      <c r="O56" s="208"/>
      <c r="P56" s="207"/>
      <c r="Q56" s="207"/>
      <c r="R56" s="207"/>
      <c r="S56" s="207"/>
      <c r="T56" s="207"/>
    </row>
    <row r="57" spans="1:20">
      <c r="A57" s="159">
        <f t="shared" si="0"/>
        <v>48</v>
      </c>
      <c r="B57" s="158" t="s">
        <v>31</v>
      </c>
      <c r="C57" s="166"/>
      <c r="D57" s="166">
        <f t="shared" ref="D57:I57" si="22">-D35</f>
        <v>5409288.3332694955</v>
      </c>
      <c r="E57" s="166">
        <f t="shared" si="22"/>
        <v>9169546.8581004813</v>
      </c>
      <c r="F57" s="166">
        <f t="shared" si="22"/>
        <v>8902905.6592304297</v>
      </c>
      <c r="G57" s="166">
        <f t="shared" si="22"/>
        <v>3672342.4337775763</v>
      </c>
      <c r="H57" s="166">
        <f t="shared" si="22"/>
        <v>8434977.985937994</v>
      </c>
      <c r="I57" s="172">
        <f t="shared" si="22"/>
        <v>7975938.7820712952</v>
      </c>
      <c r="J57" s="172">
        <f>-J35</f>
        <v>7516899.5782045964</v>
      </c>
      <c r="K57" s="172">
        <f>-K35</f>
        <v>7057860.3743378967</v>
      </c>
      <c r="L57" s="172">
        <f>-L35</f>
        <v>6598821.1704711979</v>
      </c>
      <c r="M57" s="172">
        <f>-M35</f>
        <v>6139781.9666044982</v>
      </c>
      <c r="N57" s="172"/>
      <c r="Q57" s="166"/>
    </row>
    <row r="58" spans="1:20" ht="10.8" thickBot="1">
      <c r="A58" s="159">
        <f t="shared" si="0"/>
        <v>49</v>
      </c>
      <c r="B58" s="158" t="s">
        <v>37</v>
      </c>
      <c r="C58" s="166"/>
      <c r="D58" s="166">
        <f>-D51</f>
        <v>-775358.23019999999</v>
      </c>
      <c r="E58" s="166">
        <f t="shared" ref="E58:K58" si="23">-E51</f>
        <v>-1329184.1354800002</v>
      </c>
      <c r="F58" s="166">
        <f t="shared" si="23"/>
        <v>-1329184.1354800002</v>
      </c>
      <c r="G58" s="166">
        <f t="shared" si="23"/>
        <v>-553825.90528000006</v>
      </c>
      <c r="H58" s="166">
        <f t="shared" si="23"/>
        <v>-1329184.1354800002</v>
      </c>
      <c r="I58" s="172">
        <f t="shared" si="23"/>
        <v>-1329184.1354800002</v>
      </c>
      <c r="J58" s="172">
        <f t="shared" si="23"/>
        <v>-1329184.1354800002</v>
      </c>
      <c r="K58" s="172">
        <f t="shared" si="23"/>
        <v>-1329184.1354800002</v>
      </c>
      <c r="L58" s="172">
        <f t="shared" ref="L58:M58" si="24">-L51</f>
        <v>-1329184.1354800002</v>
      </c>
      <c r="M58" s="172">
        <f t="shared" si="24"/>
        <v>-1329184.1354800002</v>
      </c>
      <c r="N58" s="172"/>
    </row>
    <row r="59" spans="1:20">
      <c r="A59" s="159">
        <f t="shared" si="0"/>
        <v>50</v>
      </c>
      <c r="B59" s="157" t="s">
        <v>40</v>
      </c>
      <c r="C59" s="166"/>
      <c r="D59" s="168">
        <f t="shared" ref="D59:K59" si="25">SUM(D55:D58)</f>
        <v>-19413788.419314984</v>
      </c>
      <c r="E59" s="168">
        <f t="shared" si="25"/>
        <v>-33412314.980047129</v>
      </c>
      <c r="F59" s="168">
        <f t="shared" si="25"/>
        <v>-33718180.508929096</v>
      </c>
      <c r="G59" s="168">
        <f t="shared" si="25"/>
        <v>-14086442.651785564</v>
      </c>
      <c r="H59" s="168">
        <f t="shared" si="25"/>
        <v>-34045742.953815401</v>
      </c>
      <c r="I59" s="178">
        <f t="shared" si="25"/>
        <v>-34127804.610986806</v>
      </c>
      <c r="J59" s="178">
        <f>SUM(J55:J58)</f>
        <v>-33851033.446706578</v>
      </c>
      <c r="K59" s="178">
        <f t="shared" si="25"/>
        <v>-34669009.439127617</v>
      </c>
      <c r="L59" s="178">
        <f t="shared" ref="L59:M59" si="26">SUM(L55:L58)</f>
        <v>-35011399.448289894</v>
      </c>
      <c r="M59" s="178">
        <f t="shared" si="26"/>
        <v>-35360235.017959923</v>
      </c>
      <c r="N59" s="194"/>
    </row>
    <row r="60" spans="1:20">
      <c r="C60" s="166"/>
      <c r="Q60" s="187"/>
    </row>
    <row r="61" spans="1:20" ht="13.2">
      <c r="B61" s="162"/>
      <c r="C61" s="162"/>
      <c r="D61" s="162"/>
      <c r="E61" s="162"/>
      <c r="F61" s="162"/>
      <c r="G61" s="162"/>
      <c r="H61" s="162"/>
      <c r="I61" s="162"/>
      <c r="J61" s="191"/>
    </row>
    <row r="62" spans="1:20" ht="13.2">
      <c r="B62" s="162"/>
      <c r="C62" s="162"/>
      <c r="D62" s="186"/>
      <c r="E62" s="186"/>
      <c r="F62" s="186"/>
      <c r="G62" s="186"/>
      <c r="H62" s="186"/>
      <c r="I62" s="186"/>
      <c r="J62" s="191"/>
    </row>
    <row r="63" spans="1:20" ht="13.2">
      <c r="B63" s="162"/>
      <c r="C63" s="162"/>
      <c r="D63" s="162"/>
      <c r="E63" s="186"/>
      <c r="F63" s="186"/>
      <c r="G63" s="186"/>
      <c r="H63" s="186"/>
      <c r="I63" s="186"/>
      <c r="J63" s="191"/>
    </row>
    <row r="64" spans="1:20" ht="13.2">
      <c r="B64" s="162"/>
      <c r="C64" s="162"/>
      <c r="D64" s="162"/>
      <c r="E64" s="162"/>
      <c r="F64" s="162"/>
      <c r="G64" s="162"/>
      <c r="H64" s="186"/>
      <c r="I64" s="162"/>
      <c r="J64" s="191"/>
    </row>
    <row r="65" spans="2:10" ht="13.2">
      <c r="B65" s="162"/>
      <c r="C65" s="162"/>
      <c r="D65" s="162"/>
      <c r="E65" s="162"/>
      <c r="F65" s="162"/>
      <c r="G65" s="162"/>
      <c r="H65" s="162"/>
      <c r="I65" s="162"/>
      <c r="J65" s="191"/>
    </row>
    <row r="66" spans="2:10" ht="13.2">
      <c r="B66" s="162"/>
      <c r="C66" s="162"/>
      <c r="D66" s="162"/>
      <c r="E66" s="162"/>
      <c r="F66" s="162"/>
      <c r="G66" s="162"/>
      <c r="H66" s="162"/>
      <c r="I66" s="162"/>
      <c r="J66" s="191"/>
    </row>
    <row r="67" spans="2:10" ht="13.2">
      <c r="B67" s="162"/>
      <c r="C67" s="162"/>
      <c r="D67" s="162"/>
      <c r="E67" s="162"/>
      <c r="F67" s="162"/>
      <c r="G67" s="162"/>
      <c r="H67" s="162"/>
      <c r="I67" s="162"/>
      <c r="J67" s="191"/>
    </row>
    <row r="68" spans="2:10" ht="13.2">
      <c r="B68" s="162"/>
      <c r="C68" s="162"/>
      <c r="D68" s="162"/>
      <c r="E68" s="162"/>
      <c r="F68" s="162"/>
      <c r="G68" s="162"/>
      <c r="H68" s="162"/>
      <c r="I68" s="162"/>
      <c r="J68" s="191"/>
    </row>
    <row r="69" spans="2:10" ht="13.2">
      <c r="B69" s="162"/>
      <c r="C69" s="162"/>
      <c r="D69" s="162"/>
      <c r="E69" s="162"/>
      <c r="F69" s="162"/>
      <c r="G69" s="162"/>
      <c r="H69" s="162"/>
      <c r="I69" s="162"/>
      <c r="J69" s="191"/>
    </row>
    <row r="70" spans="2:10" ht="13.2">
      <c r="B70" s="162"/>
      <c r="C70" s="162"/>
      <c r="D70" s="162"/>
      <c r="E70" s="162"/>
      <c r="F70" s="162"/>
      <c r="G70" s="162"/>
      <c r="H70" s="162"/>
      <c r="I70" s="162"/>
      <c r="J70" s="191"/>
    </row>
    <row r="71" spans="2:10" ht="13.2">
      <c r="B71" s="162"/>
      <c r="C71" s="162"/>
      <c r="D71" s="162"/>
      <c r="E71" s="162"/>
      <c r="F71" s="162"/>
      <c r="G71" s="162"/>
      <c r="H71" s="162"/>
      <c r="I71" s="162"/>
      <c r="J71" s="191"/>
    </row>
    <row r="72" spans="2:10" ht="13.2">
      <c r="B72" s="162"/>
      <c r="C72" s="162"/>
      <c r="D72" s="162"/>
      <c r="E72" s="162"/>
      <c r="F72" s="162"/>
      <c r="G72" s="162"/>
      <c r="H72" s="162"/>
      <c r="I72" s="162"/>
      <c r="J72" s="191"/>
    </row>
    <row r="73" spans="2:10" ht="13.2">
      <c r="B73" s="162"/>
      <c r="C73" s="162"/>
      <c r="D73" s="162"/>
      <c r="E73" s="162"/>
      <c r="F73" s="162"/>
      <c r="G73" s="162"/>
      <c r="H73" s="162"/>
      <c r="I73" s="162"/>
      <c r="J73" s="191"/>
    </row>
    <row r="74" spans="2:10" ht="13.2">
      <c r="B74" s="162"/>
      <c r="C74" s="162"/>
      <c r="D74" s="162"/>
      <c r="E74" s="162"/>
      <c r="F74" s="162"/>
      <c r="G74" s="162"/>
      <c r="H74" s="162"/>
      <c r="I74" s="162"/>
      <c r="J74" s="191"/>
    </row>
    <row r="75" spans="2:10" ht="13.2">
      <c r="B75" s="162"/>
      <c r="C75" s="162"/>
      <c r="D75" s="162"/>
      <c r="E75" s="162"/>
      <c r="F75" s="162"/>
      <c r="G75" s="162"/>
      <c r="H75" s="162"/>
      <c r="I75" s="162"/>
      <c r="J75" s="191"/>
    </row>
    <row r="76" spans="2:10" ht="13.2">
      <c r="B76" s="162"/>
      <c r="C76" s="162"/>
      <c r="D76" s="162"/>
      <c r="E76" s="162"/>
      <c r="F76" s="162"/>
      <c r="G76" s="162"/>
      <c r="H76" s="162"/>
      <c r="I76" s="162"/>
      <c r="J76" s="191"/>
    </row>
    <row r="77" spans="2:10" ht="13.2">
      <c r="B77" s="162"/>
      <c r="C77" s="162"/>
      <c r="D77" s="162"/>
      <c r="E77" s="162"/>
      <c r="F77" s="162"/>
      <c r="G77" s="162"/>
      <c r="H77" s="162"/>
      <c r="I77" s="162"/>
      <c r="J77" s="191"/>
    </row>
    <row r="78" spans="2:10" ht="13.2">
      <c r="B78" s="162"/>
      <c r="C78" s="162"/>
      <c r="D78" s="162"/>
      <c r="E78" s="162"/>
      <c r="F78" s="162"/>
      <c r="G78" s="162"/>
      <c r="H78" s="162"/>
      <c r="I78" s="162"/>
      <c r="J78" s="191"/>
    </row>
    <row r="79" spans="2:10" ht="13.2">
      <c r="B79" s="162"/>
      <c r="C79" s="162"/>
      <c r="D79" s="162"/>
      <c r="E79" s="162"/>
      <c r="F79" s="162"/>
      <c r="G79" s="162"/>
      <c r="H79" s="162"/>
      <c r="I79" s="162"/>
      <c r="J79" s="191"/>
    </row>
    <row r="80" spans="2:10" ht="13.2">
      <c r="B80" s="162"/>
      <c r="C80" s="162"/>
      <c r="D80" s="162"/>
      <c r="E80" s="162"/>
      <c r="F80" s="162"/>
      <c r="G80" s="162"/>
      <c r="H80" s="162"/>
      <c r="I80" s="162"/>
      <c r="J80" s="191"/>
    </row>
    <row r="81" spans="2:10" ht="13.2">
      <c r="B81" s="162"/>
      <c r="C81" s="162"/>
      <c r="D81" s="162"/>
      <c r="E81" s="162"/>
      <c r="F81" s="162"/>
      <c r="G81" s="162"/>
      <c r="H81" s="162"/>
      <c r="I81" s="162"/>
      <c r="J81" s="191"/>
    </row>
    <row r="82" spans="2:10" ht="13.2">
      <c r="B82" s="162"/>
      <c r="C82" s="162"/>
      <c r="D82" s="162"/>
      <c r="E82" s="162"/>
      <c r="F82" s="162"/>
      <c r="G82" s="162"/>
      <c r="H82" s="162"/>
      <c r="I82" s="162"/>
      <c r="J82" s="191"/>
    </row>
    <row r="83" spans="2:10" ht="13.2">
      <c r="B83" s="162"/>
      <c r="C83" s="162"/>
      <c r="D83" s="162"/>
      <c r="E83" s="162"/>
      <c r="F83" s="162"/>
      <c r="G83" s="162"/>
      <c r="H83" s="162"/>
      <c r="I83" s="162"/>
      <c r="J83" s="191"/>
    </row>
    <row r="84" spans="2:10" ht="13.2">
      <c r="B84" s="162"/>
      <c r="C84" s="162"/>
      <c r="D84" s="162"/>
      <c r="E84" s="162"/>
      <c r="F84" s="162"/>
      <c r="G84" s="162"/>
      <c r="H84" s="162"/>
      <c r="I84" s="162"/>
      <c r="J84" s="191"/>
    </row>
    <row r="85" spans="2:10" ht="13.2">
      <c r="B85" s="162"/>
      <c r="C85" s="162"/>
      <c r="D85" s="162"/>
      <c r="E85" s="162"/>
      <c r="F85" s="162"/>
      <c r="G85" s="162"/>
      <c r="H85" s="162"/>
      <c r="I85" s="162"/>
      <c r="J85" s="191"/>
    </row>
    <row r="86" spans="2:10" ht="13.2">
      <c r="B86" s="162"/>
      <c r="C86" s="162"/>
      <c r="D86" s="162"/>
      <c r="E86" s="162"/>
      <c r="F86" s="162"/>
      <c r="G86" s="162"/>
      <c r="H86" s="162"/>
      <c r="I86" s="162"/>
      <c r="J86" s="191"/>
    </row>
    <row r="87" spans="2:10" ht="13.2">
      <c r="B87" s="162"/>
      <c r="C87" s="162"/>
      <c r="D87" s="162"/>
      <c r="E87" s="162"/>
      <c r="F87" s="162"/>
      <c r="G87" s="162"/>
      <c r="H87" s="162"/>
      <c r="I87" s="162"/>
      <c r="J87" s="191"/>
    </row>
    <row r="88" spans="2:10" ht="13.2">
      <c r="B88" s="162"/>
      <c r="C88" s="162"/>
      <c r="D88" s="162"/>
      <c r="E88" s="162"/>
      <c r="F88" s="162"/>
      <c r="G88" s="162"/>
      <c r="H88" s="162"/>
      <c r="I88" s="162"/>
      <c r="J88" s="191"/>
    </row>
    <row r="89" spans="2:10" ht="13.2">
      <c r="B89" s="162"/>
      <c r="C89" s="162"/>
      <c r="D89" s="162"/>
      <c r="E89" s="162"/>
      <c r="F89" s="162"/>
      <c r="G89" s="162"/>
      <c r="H89" s="162"/>
      <c r="I89" s="162"/>
      <c r="J89" s="191"/>
    </row>
    <row r="90" spans="2:10" ht="13.2">
      <c r="B90" s="162"/>
      <c r="C90" s="162"/>
      <c r="D90" s="162"/>
      <c r="E90" s="162"/>
      <c r="F90" s="162"/>
      <c r="G90" s="162"/>
      <c r="H90" s="162"/>
      <c r="I90" s="162"/>
      <c r="J90" s="191"/>
    </row>
    <row r="91" spans="2:10" ht="13.2">
      <c r="B91" s="162"/>
      <c r="C91" s="162"/>
      <c r="D91" s="162"/>
      <c r="E91" s="162"/>
      <c r="F91" s="162"/>
      <c r="G91" s="162"/>
      <c r="H91" s="162"/>
      <c r="I91" s="162"/>
      <c r="J91" s="191"/>
    </row>
    <row r="92" spans="2:10" ht="13.2">
      <c r="B92" s="162"/>
      <c r="C92" s="162"/>
      <c r="D92" s="162"/>
      <c r="E92" s="162"/>
      <c r="F92" s="162"/>
      <c r="G92" s="162"/>
      <c r="H92" s="162"/>
      <c r="I92" s="162"/>
      <c r="J92" s="191"/>
    </row>
    <row r="93" spans="2:10" ht="13.2">
      <c r="B93" s="162"/>
      <c r="C93" s="162"/>
      <c r="D93" s="162"/>
      <c r="E93" s="162"/>
      <c r="F93" s="162"/>
      <c r="G93" s="162"/>
      <c r="H93" s="162"/>
      <c r="I93" s="162"/>
      <c r="J93" s="191"/>
    </row>
    <row r="94" spans="2:10" ht="13.2">
      <c r="B94" s="162"/>
      <c r="C94" s="162"/>
      <c r="D94" s="162"/>
      <c r="E94" s="162"/>
      <c r="F94" s="162"/>
      <c r="G94" s="162"/>
      <c r="H94" s="162"/>
      <c r="I94" s="162"/>
      <c r="J94" s="191"/>
    </row>
    <row r="95" spans="2:10" ht="13.2">
      <c r="B95" s="162"/>
      <c r="C95" s="162"/>
      <c r="D95" s="162"/>
      <c r="E95" s="162"/>
      <c r="F95" s="162"/>
      <c r="G95" s="162"/>
      <c r="H95" s="162"/>
      <c r="I95" s="162"/>
      <c r="J95" s="191"/>
    </row>
    <row r="96" spans="2:10" ht="13.2">
      <c r="B96" s="162"/>
      <c r="C96" s="162"/>
      <c r="D96" s="162"/>
      <c r="E96" s="162"/>
      <c r="F96" s="162"/>
      <c r="G96" s="162"/>
      <c r="H96" s="162"/>
      <c r="I96" s="162"/>
      <c r="J96" s="191"/>
    </row>
    <row r="97" spans="2:10" ht="13.2">
      <c r="B97" s="162"/>
      <c r="C97" s="162"/>
      <c r="D97" s="162"/>
      <c r="E97" s="162"/>
      <c r="F97" s="162"/>
      <c r="G97" s="162"/>
      <c r="H97" s="162"/>
      <c r="I97" s="162"/>
      <c r="J97" s="191"/>
    </row>
    <row r="98" spans="2:10" ht="13.2">
      <c r="B98" s="162"/>
      <c r="C98" s="162"/>
      <c r="D98" s="162"/>
      <c r="E98" s="162"/>
      <c r="F98" s="162"/>
      <c r="G98" s="162"/>
      <c r="H98" s="162"/>
      <c r="I98" s="162"/>
      <c r="J98" s="191"/>
    </row>
    <row r="99" spans="2:10" ht="13.2">
      <c r="B99" s="162"/>
      <c r="C99" s="162"/>
      <c r="D99" s="162"/>
      <c r="E99" s="162"/>
      <c r="F99" s="162"/>
      <c r="G99" s="162"/>
      <c r="H99" s="162"/>
      <c r="I99" s="162"/>
      <c r="J99" s="191"/>
    </row>
    <row r="100" spans="2:10" ht="13.2">
      <c r="B100" s="162"/>
      <c r="C100" s="162"/>
      <c r="D100" s="162"/>
      <c r="E100" s="162"/>
      <c r="F100" s="162"/>
      <c r="G100" s="162"/>
      <c r="H100" s="162"/>
      <c r="I100" s="162"/>
      <c r="J100" s="191"/>
    </row>
    <row r="101" spans="2:10" ht="13.2">
      <c r="B101" s="162"/>
      <c r="C101" s="162"/>
      <c r="D101" s="162"/>
      <c r="E101" s="162"/>
      <c r="F101" s="162"/>
      <c r="G101" s="162"/>
      <c r="H101" s="162"/>
      <c r="I101" s="162"/>
      <c r="J101" s="191"/>
    </row>
    <row r="102" spans="2:10" ht="13.2">
      <c r="B102" s="162"/>
      <c r="C102" s="162"/>
      <c r="D102" s="162"/>
      <c r="E102" s="162"/>
      <c r="F102" s="162"/>
      <c r="G102" s="162"/>
      <c r="H102" s="162"/>
      <c r="I102" s="162"/>
      <c r="J102" s="191"/>
    </row>
    <row r="103" spans="2:10" ht="13.2">
      <c r="B103" s="162"/>
      <c r="C103" s="162"/>
      <c r="D103" s="162"/>
      <c r="E103" s="162"/>
      <c r="F103" s="162"/>
      <c r="G103" s="162"/>
      <c r="H103" s="162"/>
      <c r="I103" s="162"/>
      <c r="J103" s="191"/>
    </row>
    <row r="104" spans="2:10" ht="13.2">
      <c r="B104" s="162"/>
      <c r="C104" s="162"/>
      <c r="D104" s="162"/>
      <c r="E104" s="162"/>
      <c r="F104" s="162"/>
      <c r="G104" s="162"/>
      <c r="H104" s="162"/>
      <c r="I104" s="162"/>
      <c r="J104" s="191"/>
    </row>
    <row r="105" spans="2:10" ht="13.2">
      <c r="B105" s="162"/>
      <c r="C105" s="162"/>
      <c r="D105" s="162"/>
      <c r="E105" s="162"/>
      <c r="F105" s="162"/>
      <c r="G105" s="162"/>
      <c r="H105" s="162"/>
      <c r="I105" s="162"/>
      <c r="J105" s="191"/>
    </row>
    <row r="106" spans="2:10" ht="13.2">
      <c r="B106" s="162"/>
      <c r="C106" s="162"/>
      <c r="D106" s="162"/>
      <c r="E106" s="162"/>
      <c r="F106" s="162"/>
      <c r="G106" s="162"/>
      <c r="H106" s="162"/>
      <c r="I106" s="162"/>
      <c r="J106" s="191"/>
    </row>
    <row r="107" spans="2:10" ht="13.2">
      <c r="B107" s="162"/>
      <c r="C107" s="162"/>
      <c r="D107" s="162"/>
      <c r="E107" s="162"/>
      <c r="F107" s="162"/>
      <c r="G107" s="162"/>
      <c r="H107" s="162"/>
      <c r="I107" s="162"/>
      <c r="J107" s="191"/>
    </row>
    <row r="108" spans="2:10" ht="13.2">
      <c r="B108" s="162"/>
      <c r="C108" s="162"/>
      <c r="D108" s="162"/>
      <c r="E108" s="162"/>
      <c r="F108" s="162"/>
      <c r="G108" s="162"/>
      <c r="H108" s="162"/>
      <c r="I108" s="162"/>
      <c r="J108" s="191"/>
    </row>
    <row r="109" spans="2:10" ht="13.2">
      <c r="B109" s="162"/>
      <c r="C109" s="162"/>
      <c r="D109" s="162"/>
      <c r="E109" s="162"/>
      <c r="F109" s="162"/>
      <c r="G109" s="162"/>
      <c r="H109" s="162"/>
      <c r="I109" s="162"/>
      <c r="J109" s="191"/>
    </row>
    <row r="110" spans="2:10" ht="13.2">
      <c r="B110" s="162"/>
      <c r="C110" s="162"/>
      <c r="D110" s="162"/>
      <c r="E110" s="162"/>
      <c r="F110" s="162"/>
      <c r="G110" s="162"/>
      <c r="H110" s="162"/>
      <c r="I110" s="162"/>
      <c r="J110" s="191"/>
    </row>
    <row r="111" spans="2:10" ht="13.2">
      <c r="B111" s="162"/>
      <c r="C111" s="162"/>
      <c r="D111" s="162"/>
      <c r="E111" s="162"/>
      <c r="F111" s="162"/>
      <c r="G111" s="162"/>
      <c r="H111" s="162"/>
      <c r="I111" s="162"/>
      <c r="J111" s="191"/>
    </row>
    <row r="112" spans="2:10" ht="13.2">
      <c r="B112" s="162"/>
      <c r="C112" s="162"/>
      <c r="D112" s="162"/>
      <c r="E112" s="162"/>
      <c r="F112" s="162"/>
      <c r="G112" s="162"/>
      <c r="H112" s="162"/>
      <c r="I112" s="162"/>
      <c r="J112" s="191"/>
    </row>
    <row r="113" spans="2:10" ht="13.2">
      <c r="B113" s="162"/>
      <c r="C113" s="162"/>
      <c r="D113" s="162"/>
      <c r="E113" s="162"/>
      <c r="F113" s="162"/>
      <c r="G113" s="162"/>
      <c r="H113" s="162"/>
      <c r="I113" s="162"/>
      <c r="J113" s="191"/>
    </row>
    <row r="114" spans="2:10" ht="13.2">
      <c r="B114" s="162"/>
      <c r="C114" s="162"/>
      <c r="D114" s="162"/>
      <c r="E114" s="162"/>
      <c r="F114" s="162"/>
      <c r="G114" s="162"/>
      <c r="H114" s="162"/>
      <c r="I114" s="162"/>
      <c r="J114" s="191"/>
    </row>
    <row r="115" spans="2:10" ht="13.2">
      <c r="B115" s="162"/>
      <c r="C115" s="162"/>
      <c r="D115" s="162"/>
      <c r="E115" s="162"/>
      <c r="F115" s="162"/>
      <c r="G115" s="162"/>
      <c r="H115" s="162"/>
      <c r="I115" s="162"/>
      <c r="J115" s="191"/>
    </row>
    <row r="116" spans="2:10" ht="13.2">
      <c r="B116" s="162"/>
      <c r="C116" s="162"/>
      <c r="D116" s="162"/>
      <c r="E116" s="162"/>
      <c r="F116" s="162"/>
      <c r="G116" s="162"/>
      <c r="H116" s="162"/>
      <c r="I116" s="162"/>
      <c r="J116" s="191"/>
    </row>
    <row r="117" spans="2:10" ht="13.2">
      <c r="B117" s="162"/>
      <c r="C117" s="162"/>
      <c r="D117" s="162"/>
      <c r="E117" s="162"/>
      <c r="F117" s="162"/>
      <c r="G117" s="162"/>
      <c r="H117" s="162"/>
      <c r="I117" s="162"/>
      <c r="J117" s="191"/>
    </row>
    <row r="118" spans="2:10" ht="13.2">
      <c r="B118" s="162"/>
      <c r="C118" s="162"/>
      <c r="D118" s="162"/>
      <c r="E118" s="162"/>
      <c r="F118" s="162"/>
      <c r="G118" s="162"/>
      <c r="H118" s="162"/>
      <c r="I118" s="162"/>
      <c r="J118" s="191"/>
    </row>
    <row r="119" spans="2:10" ht="13.2">
      <c r="B119" s="162"/>
      <c r="C119" s="162"/>
      <c r="D119" s="162"/>
      <c r="E119" s="162"/>
      <c r="F119" s="162"/>
      <c r="G119" s="162"/>
      <c r="H119" s="162"/>
      <c r="I119" s="162"/>
      <c r="J119" s="191"/>
    </row>
    <row r="120" spans="2:10" ht="13.2">
      <c r="B120" s="162"/>
      <c r="C120" s="162"/>
      <c r="D120" s="162"/>
      <c r="E120" s="162"/>
      <c r="F120" s="162"/>
      <c r="G120" s="162"/>
      <c r="H120" s="162"/>
      <c r="I120" s="162"/>
      <c r="J120" s="191"/>
    </row>
    <row r="121" spans="2:10" ht="13.2">
      <c r="B121" s="162"/>
      <c r="C121" s="162"/>
      <c r="D121" s="162"/>
      <c r="E121" s="162"/>
      <c r="F121" s="162"/>
      <c r="G121" s="162"/>
      <c r="H121" s="162"/>
      <c r="I121" s="162"/>
      <c r="J121" s="191"/>
    </row>
    <row r="122" spans="2:10" ht="13.2">
      <c r="B122" s="162"/>
      <c r="C122" s="162"/>
      <c r="D122" s="162"/>
      <c r="E122" s="162"/>
      <c r="F122" s="162"/>
      <c r="G122" s="162"/>
      <c r="H122" s="162"/>
      <c r="I122" s="162"/>
      <c r="J122" s="191"/>
    </row>
    <row r="123" spans="2:10" ht="13.2">
      <c r="B123" s="162"/>
      <c r="C123" s="162"/>
      <c r="D123" s="162"/>
      <c r="E123" s="162"/>
      <c r="F123" s="162"/>
      <c r="G123" s="162"/>
      <c r="H123" s="162"/>
      <c r="I123" s="162"/>
      <c r="J123" s="191"/>
    </row>
    <row r="124" spans="2:10" ht="13.2">
      <c r="B124" s="162"/>
      <c r="C124" s="162"/>
      <c r="D124" s="162"/>
      <c r="E124" s="162"/>
      <c r="F124" s="162"/>
      <c r="G124" s="162"/>
      <c r="H124" s="162"/>
      <c r="I124" s="162"/>
      <c r="J124" s="191"/>
    </row>
    <row r="125" spans="2:10" ht="13.2">
      <c r="B125" s="162"/>
      <c r="C125" s="162"/>
      <c r="D125" s="162"/>
      <c r="E125" s="162"/>
      <c r="F125" s="162"/>
      <c r="G125" s="162"/>
      <c r="H125" s="162"/>
      <c r="I125" s="162"/>
      <c r="J125" s="191"/>
    </row>
  </sheetData>
  <pageMargins left="0" right="0" top="1" bottom="1" header="0.5" footer="0.5"/>
  <pageSetup scale="92" orientation="portrait" r:id="rId1"/>
  <headerFooter alignWithMargins="0">
    <oddHeader>&amp;CWCEC3 Revenue Requirement Backup Data&amp;RAppendix VI
Page 2 of 2</oddHeader>
    <oddFooter xml:space="preserve">&amp;R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D0C00082-0BCB-4F16-B68F-056B935993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0B3846-0BBF-4417-A1DE-837480C97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3E954-863D-4369-9C51-FEE03F76F57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WCEC3 RR 2016</vt:lpstr>
      <vt:lpstr>WCEC3 RR 2017</vt:lpstr>
      <vt:lpstr>WCEC3 RR 2018</vt:lpstr>
      <vt:lpstr>WCEC3 Act. Cost plus Edm Data</vt:lpstr>
      <vt:lpstr>Total Prod &amp; Transm Plt</vt:lpstr>
      <vt:lpstr>WCEC3 Actual Costs</vt:lpstr>
      <vt:lpstr>Input #1 - General - Assumption</vt:lpstr>
      <vt:lpstr>WC 3Edm Data Original File</vt:lpstr>
      <vt:lpstr>Disc_Rate</vt:lpstr>
      <vt:lpstr>Equity</vt:lpstr>
      <vt:lpstr>'Input #1 - General - Assumption'!Print_Area</vt:lpstr>
      <vt:lpstr>'Total Prod &amp; Transm Plt'!Print_Area</vt:lpstr>
      <vt:lpstr>'Total Prod &amp; Transm Plt'!Print_Titles</vt:lpstr>
      <vt:lpstr>Tax_Rate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lxd0yo4</dc:creator>
  <cp:lastModifiedBy>FPL_User</cp:lastModifiedBy>
  <cp:lastPrinted>2014-08-11T15:13:51Z</cp:lastPrinted>
  <dcterms:created xsi:type="dcterms:W3CDTF">2013-08-21T11:58:08Z</dcterms:created>
  <dcterms:modified xsi:type="dcterms:W3CDTF">2016-04-18T13:20:55Z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