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5112" yWindow="2292" windowWidth="10320" windowHeight="7968" tabRatio="908"/>
  </bookViews>
  <sheets>
    <sheet name="98-14 WEAF&amp;WEFOR Bars-excl MOF 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G">#REF!</definedName>
    <definedName name="\P">#REF!</definedName>
    <definedName name="__May01">#REF!</definedName>
    <definedName name="_1__123Graph_ACHART_1" hidden="1">[1]DATA!$C$3:$C$130</definedName>
    <definedName name="_10__123Graph_BCHART_1" hidden="1">[2]DATA!$D$3:$D$192</definedName>
    <definedName name="_10__123Graph_CCHART_1" hidden="1">[1]DATA!$F$3:$F$130</definedName>
    <definedName name="_11__123Graph_CCHART_2" hidden="1">[1]DATA!$P$3:$P$130</definedName>
    <definedName name="_12__123Graph_BCHART_2" hidden="1">[2]DATA!$N$3:$N$194</definedName>
    <definedName name="_12__123Graph_CCHART_3" hidden="1">[1]DATA!$K$3:$K$169</definedName>
    <definedName name="_13__123Graph_CCHART_4" hidden="1">[1]DATA!$T$111:$T$134</definedName>
    <definedName name="_14__123Graph_BCHART_3" hidden="1">[2]DATA!$I$3:$I$193</definedName>
    <definedName name="_14__123Graph_CCHART_5" hidden="1">[1]DATA!$U$111:$U$130</definedName>
    <definedName name="_15__123Graph_DCHART_5" hidden="1">[1]DATA!$T$111:$T$134</definedName>
    <definedName name="_16__123Graph_BCHART_4" hidden="1">[2]DATA!$U$111:$U$130</definedName>
    <definedName name="_16__123Graph_LBL_BCHART_1" hidden="1">[1]DATA!$D$3:$D$170</definedName>
    <definedName name="_17__123Graph_LBL_BCHART_2" hidden="1">[1]DATA!$N$3:$N$170</definedName>
    <definedName name="_18__123Graph_BCHART_5" hidden="1">[2]DATA!$R$111:$R$130</definedName>
    <definedName name="_18__123Graph_LBL_BCHART_3" hidden="1">[1]DATA!$I$3:$I$170</definedName>
    <definedName name="_19__123Graph_XCHART_1" hidden="1">[1]DATA!$B$2:$B$191</definedName>
    <definedName name="_2__123Graph_ACHART_1" hidden="1">[2]DATA!$C$3:$C$130</definedName>
    <definedName name="_2__123Graph_ACHART_2" hidden="1">[1]DATA!$M$3:$M$130</definedName>
    <definedName name="_20__123Graph_CCHART_1" hidden="1">[2]DATA!$F$3:$F$130</definedName>
    <definedName name="_20__123Graph_XCHART_2" hidden="1">[1]DATA!$B$2:$B$191</definedName>
    <definedName name="_21__123Graph_XCHART_3" hidden="1">[1]DATA!$B$2:$B$191</definedName>
    <definedName name="_22__123Graph_CCHART_2" hidden="1">[2]DATA!$P$3:$P$130</definedName>
    <definedName name="_22__123Graph_XCHART_4" hidden="1">[1]DATA!$V$111:$V$134</definedName>
    <definedName name="_23__123Graph_XCHART_5" hidden="1">[1]DATA!$V$111:$V$134</definedName>
    <definedName name="_24__123Graph_CCHART_3" hidden="1">[2]DATA!$K$3:$K$169</definedName>
    <definedName name="_26__123Graph_CCHART_4" hidden="1">[2]DATA!$T$111:$T$134</definedName>
    <definedName name="_28__123Graph_CCHART_5" hidden="1">[2]DATA!$U$111:$U$130</definedName>
    <definedName name="_3__123Graph_ACHART_3" hidden="1">[1]DATA!$H$3:$H$130</definedName>
    <definedName name="_30__123Graph_DCHART_5" hidden="1">[2]DATA!$T$111:$T$134</definedName>
    <definedName name="_32__123Graph_LBL_BCHART_1" hidden="1">[2]DATA!$D$3:$D$170</definedName>
    <definedName name="_34__123Graph_LBL_BCHART_2" hidden="1">[2]DATA!$N$3:$N$170</definedName>
    <definedName name="_36__123Graph_LBL_BCHART_3" hidden="1">[2]DATA!$I$3:$I$170</definedName>
    <definedName name="_38__123Graph_XCHART_1" hidden="1">[2]DATA!$B$2:$B$191</definedName>
    <definedName name="_4__123Graph_ACHART_2" hidden="1">[2]DATA!$M$3:$M$130</definedName>
    <definedName name="_4__123Graph_ACHART_4" hidden="1">[1]DATA!$R$111:$R$130</definedName>
    <definedName name="_40__123Graph_XCHART_2" hidden="1">[2]DATA!$B$2:$B$191</definedName>
    <definedName name="_42__123Graph_XCHART_3" hidden="1">[2]DATA!$B$2:$B$191</definedName>
    <definedName name="_44__123Graph_XCHART_4" hidden="1">[2]DATA!$V$111:$V$134</definedName>
    <definedName name="_46__123Graph_XCHART_5" hidden="1">[2]DATA!$V$111:$V$134</definedName>
    <definedName name="_5__123Graph_BCHART_1" hidden="1">[1]DATA!$D$3:$D$192</definedName>
    <definedName name="_6__123Graph_ACHART_3" hidden="1">[2]DATA!$H$3:$H$130</definedName>
    <definedName name="_6__123Graph_BCHART_2" hidden="1">[1]DATA!$N$3:$N$194</definedName>
    <definedName name="_7__123Graph_BCHART_3" hidden="1">[1]DATA!$I$3:$I$193</definedName>
    <definedName name="_8__123Graph_ACHART_4" hidden="1">[2]DATA!$R$111:$R$130</definedName>
    <definedName name="_8__123Graph_BCHART_4" hidden="1">[1]DATA!$U$111:$U$130</definedName>
    <definedName name="_9__123Graph_BCHART_5" hidden="1">[1]DATA!$R$111:$R$130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'[3]1999'!$D$9</definedName>
    <definedName name="_key2" hidden="1">#REF!</definedName>
    <definedName name="_May01">#REF!</definedName>
    <definedName name="_Order1" hidden="1">255</definedName>
    <definedName name="_Order2" hidden="1">255</definedName>
    <definedName name="_Sort" hidden="1">'[3]1999'!#REF!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>#REF!</definedName>
    <definedName name="AUGIE" hidden="1">{"detail305",#N/A,FALSE,"BI-305"}</definedName>
    <definedName name="August">#REF!</definedName>
    <definedName name="breakdown1">'[4]Dropdown Lists'!$C$2:$C$49</definedName>
    <definedName name="Budget">#REF!</definedName>
    <definedName name="CalcET">#REF!</definedName>
    <definedName name="CAP" hidden="1">{"summary",#N/A,FALSE,"PCR DIRECTORY"}</definedName>
    <definedName name="capBig">[5]Exhibit_9!$C$1:$C$65536,[5]Exhibit_9!$E$1:$E$65536,[5]Exhibit_9!$G$1:$G$65536,[5]Exhibit_9!$I$1:$I$65536,[5]Exhibit_9!$K$1:$K$65536,[5]Exhibit_9!$M$1:$M$65536,[5]Exhibit_9!$O$1:$O$65536</definedName>
    <definedName name="capital">#REF!</definedName>
    <definedName name="capSmall">[5]Exhibit_9!$F$1:$F$65536,[5]Exhibit_9!$D$1:$D$65536,[5]Exhibit_9!$H$1:$H$65536,[5]Exhibit_9!$J$1:$J$65536,[5]Exhibit_9!$L$1:$L$65536,[5]Exhibit_9!$N$1:$N$65536</definedName>
    <definedName name="cell_data">[5]Exhibit_4!$F$11,[5]Exhibit_4!$B$7:$D$8,[5]Exhibit_4!$B$11:$D$14,[5]Exhibit_4!$B$17:$D$21,[5]Exhibit_4!$B$24:$D$28,[5]Exhibit_4!$B$31:$D$33,[5]Exhibit_4!$B$36:$D$40,[5]Exhibit_4!$B$43:$D$46,[5]Exhibit_4!$F$7:$F$8,[5]Exhibit_4!$F$11:$F$14,[5]Exhibit_4!$F$17:$F$21,[5]Exhibit_4!$F$24:$F$28,[5]Exhibit_4!$F$31:$F$33,[5]Exhibit_4!$F$36:$F$40,[5]Exhibit_4!$F$43:$F$46,[5]Exhibit_4!$H$7:$H$8,[5]Exhibit_4!$H$11:$H$14,[5]Exhibit_4!$H$17:$H$21,[5]Exhibit_4!$H$24:$H$28,[5]Exhibit_4!$H$31:$H$33,[5]Exhibit_4!$H$36:$H$40,[5]Exhibit_4!$H$43:$H$46</definedName>
    <definedName name="cell_data1">[5]Exhibit_4!$J$7:$J$8,[5]Exhibit_4!$L$7:$L$8,[5]Exhibit_4!$N$7:$N$8,[5]Exhibit_4!$J$11:$J$14,[5]Exhibit_4!$L$11:$L$14,[5]Exhibit_4!$N$11:$N$14,[5]Exhibit_4!$J$17:$J$21,[5]Exhibit_4!$L$17:$L$21,[5]Exhibit_4!$N$17:$N$21,[5]Exhibit_4!$J$24:$J$28,[5]Exhibit_4!$L$24:$L$28,[5]Exhibit_4!$N$24:$N$28,[5]Exhibit_4!$J$31:$J$33,[5]Exhibit_4!$L$31:$L$33,[5]Exhibit_4!$N$31:$N$33,[5]Exhibit_4!$J$36:$J$40,[5]Exhibit_4!$L$36:$L$40,[5]Exhibit_4!$N$36:$N$40</definedName>
    <definedName name="cell_data2">[5]Exhibit_4!$M$52,[5]Exhibit_4!$J$43:$J$46,[5]Exhibit_4!$L$43:$L$46,[5]Exhibit_4!$N$43:$N$46</definedName>
    <definedName name="CM_Complete?">'[4]Dropdown Lists'!$M$4:$M$5</definedName>
    <definedName name="CM_No?">'[4]Dropdown Lists'!$K$4:$K$6</definedName>
    <definedName name="CM_Yes?">'[4]Dropdown Lists'!$L$4:$L$8</definedName>
    <definedName name="col_fin">[5]Exhibit_4!$B$1:$B$65536,[5]Exhibit_4!$C$1:$C$65536,[5]Exhibit_4!$D$1:$D$65536,[5]Exhibit_4!$E$1:$E$65536,[5]Exhibit_4!$F$1:$F$65536,[5]Exhibit_4!$H$1:$H$65536,[5]Exhibit_4!$J$1:$J$65536,[5]Exhibit_4!$L$1:$L$65536,[5]Exhibit_4!$N$1:$N$65536</definedName>
    <definedName name="col_percent">[5]Exhibit_4!$G$1:$G$65536,[5]Exhibit_4!$I$1:$I$65536,[5]Exhibit_4!$K$1:$K$65536,[5]Exhibit_4!$M$1:$M$65536,[5]Exhibit_4!$O$1:$O$65536</definedName>
    <definedName name="ColumnCommand">[6]ReportScript!#REF!</definedName>
    <definedName name="ColumnMember">[6]ReportScript!#REF!</definedName>
    <definedName name="CT" hidden="1">{#N/A,#N/A,FALSE,"Current Status";#N/A,#N/A,FALSE,"Graph 1";#N/A,#N/A,FALSE,"Graph 2";#N/A,#N/A,FALSE,"Graph 3"}</definedName>
    <definedName name="CTs">'[4]Dropdown Lists'!$D$2:$D$80</definedName>
    <definedName name="data_FIN">[5]Exhibit_4!$B$7:$F$49,[5]Exhibit_4!$H$7:$H$49,[5]Exhibit_4!$J$7:$J$49,[5]Exhibit_4!$L$7,[5]Exhibit_4!$L$7:$L$49,[5]Exhibit_4!$N$7:$N$49</definedName>
    <definedName name="data_PER">[5]Exhibit_4!$G$7:$G$49,[5]Exhibit_4!$I$7:$I$49,[5]Exhibit_4!$K$7:$K$49,[5]Exhibit_4!$M$7:$M$49,[5]Exhibit_4!$O$7:$O$49</definedName>
    <definedName name="December">#REF!</definedName>
    <definedName name="detail_colB">[5]Exhibit_5!$B$1:$B$65536,[5]Exhibit_5!$D$1:$D$65536,[5]Exhibit_5!$F$1:$F$65536,[5]Exhibit_5!$H$1:$H$65536,[5]Exhibit_5!$J$1:$J$65536,[5]Exhibit_5!$L$1:$L$65536</definedName>
    <definedName name="detail_colS">[5]Exhibit_5!$C$1:$C$65536,[5]Exhibit_5!$E$1:$E$65536,[5]Exhibit_5!$G$1:$G$65536,[5]Exhibit_5!$I$1:$I$65536,[5]Exhibit_5!$K$1:$K$65536</definedName>
    <definedName name="detail_data">[5]Exhibit_5!$B$8:$L$40,[5]Exhibit_5!#REF!</definedName>
    <definedName name="DETAIL_EST">#REF!</definedName>
    <definedName name="Develop_CM?">'[4]Dropdown Lists'!$J$4:$J$5</definedName>
    <definedName name="DIF_DETAIL">#REF!</definedName>
    <definedName name="DIF_SUM">#REF!</definedName>
    <definedName name="DIF_SUM_SUM">#REF!</definedName>
    <definedName name="ERTS_Status">'[4]Dropdown Lists'!$O$4:$O$8</definedName>
    <definedName name="EXECUTIVE">#REF!</definedName>
    <definedName name="February">#REF!</definedName>
    <definedName name="Fleet_Teams">'[4]Dropdown Lists'!$N$4:$N$12</definedName>
    <definedName name="FPLFleet_qry">#REF!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tmlcontrol2" hidden="1">{"'Fossil &amp; Nuclear BE Letter'!$A$1:$V$45"}</definedName>
    <definedName name="Indicator_1">#REF!</definedName>
    <definedName name="Indicator_2">#REF!</definedName>
    <definedName name="Indicator_3">#REF!</definedName>
    <definedName name="Item_1">#REF!</definedName>
    <definedName name="Item_2">#REF!</definedName>
    <definedName name="Item_3">#REF!</definedName>
    <definedName name="Item_4">#REF!</definedName>
    <definedName name="Item_5">#REF!</definedName>
    <definedName name="January">#REF!</definedName>
    <definedName name="jpg" hidden="1">{"detail305",#N/A,FALSE,"BI-305"}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march">#REF!</definedName>
    <definedName name="May">#REF!</definedName>
    <definedName name="Nov">#REF!</definedName>
    <definedName name="Oct">#REF!</definedName>
    <definedName name="October">#REF!</definedName>
    <definedName name="Option_Account">#REF!</definedName>
    <definedName name="Option_Other">#REF!</definedName>
    <definedName name="P1_">'[7]Overhauls, pg 2'!#REF!</definedName>
    <definedName name="PageCommand">[6]ReportScript!#REF!</definedName>
    <definedName name="PageMember">[6]ReportScript!#REF!</definedName>
    <definedName name="Pal_Workbook_GUID" hidden="1">"TGEBYVRKVEU194Z2EAJNP1BV"</definedName>
    <definedName name="perp" hidden="1">{#N/A,#N/A,FALSE,"Current Status";#N/A,#N/A,FALSE,"Graph 1";#N/A,#N/A,FALSE,"Graph 2";#N/A,#N/A,FALSE,"Graph 3"}</definedName>
    <definedName name="PGD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_xlnm.Print_Area" localSheetId="0">'98-14 WEAF&amp;WEFOR Bars-excl MOF '!$B$2:$K$226</definedName>
    <definedName name="_xlnm.Print_Area">#REF!</definedName>
    <definedName name="Print_Area_MI">#REF!</definedName>
    <definedName name="Print_Area2">[8]DASHBOARD!$B$2:$AK$73</definedName>
    <definedName name="Print_Titles_MI">#REF!</definedName>
    <definedName name="PrintArea">#REF!</definedName>
    <definedName name="PRINTDETAIL">#REF!</definedName>
    <definedName name="processes">'[4]Dropdown Lists'!$B$2:$B$26</definedName>
    <definedName name="Range_AllET">[6]Parameters!#REF!</definedName>
    <definedName name="RangeVar">#REF!</definedName>
    <definedName name="ReportCol1">[9]Report!#REF!</definedName>
    <definedName name="ReportRange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oot_Cause?">'[4]Dropdown Lists'!$I$4:$I$5</definedName>
    <definedName name="row_blank">[5]Exhibit_4!$A$10:$IV$10,[5]Exhibit_4!$A$16:$IV$16,[5]Exhibit_4!$A$23:$IV$23,[5]Exhibit_4!$A$30:$IV$30,[5]Exhibit_4!$A$34:$IV$34,[5]Exhibit_4!$A$42:$IV$42,[5]Exhibit_4!$A$48:$IV$48</definedName>
    <definedName name="row_data">[5]Exhibit_4!$A$7:$IV$8,[5]Exhibit_4!$A$11:$IV$14,[5]Exhibit_4!$A$17:$IV$21,[5]Exhibit_4!$A$24:$IV$28,[5]Exhibit_4!$A$31:$IV$33,[5]Exhibit_4!$A$36:$IV$40,[5]Exhibit_4!$A$43:$IV$46</definedName>
    <definedName name="row_header">[5]Exhibit_4!$M$5,[5]Exhibit_4!$K$5,[5]Exhibit_4!$I$5,[5]Exhibit_4!$G$5,[5]Exhibit_4!$O$5,[5]Exhibit_4!$A$5:$IV$5,[5]Exhibit_4!$M$5,[5]Exhibit_4!$K$5,[5]Exhibit_4!$I$5,[5]Exhibit_4!$G$5,[5]Exhibit_4!$O$5,[5]Exhibit_4!$A$6:$IV$6,[5]Exhibit_4!$A$35:$IV$35</definedName>
    <definedName name="RowCommand">[6]ReportScript!#REF!</definedName>
    <definedName name="RowMember">[6]ReportScript!#REF!</definedName>
    <definedName name="rp_efoh_puf_yrs_rp_efoh_puf_yrs_List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sada" hidden="1">{"summary",#N/A,FALSE,"PCR DIRECTORY"}</definedName>
    <definedName name="Scale">[6]ReportScript!#REF!</definedName>
    <definedName name="SCHEDULE">#REF!</definedName>
    <definedName name="September">#REF!</definedName>
    <definedName name="Sort_Command">[6]ReportScript!#REF!</definedName>
    <definedName name="sss" hidden="1">{"detail305",#N/A,FALSE,"BI-305"}</definedName>
    <definedName name="Supp_Command">[6]ReportScript!#REF!</definedName>
    <definedName name="systems">'[4]Dropdown Lists'!$A$2:$A$53</definedName>
    <definedName name="temp">[6]ReportScript!#REF!</definedName>
    <definedName name="TEST" hidden="1">{"detail305",#N/A,FALSE,"BI-305"}</definedName>
    <definedName name="unlock_NonOp">[5]Exhibit_8!$B$8:$B$23,[5]Exhibit_8!$C$25:$C$29,[5]Exhibit_8!$D$8:$D$29,[5]Exhibit_8!$A$2:$IV$4</definedName>
    <definedName name="wrn.all." hidden="1">{#N/A,#N/A,FALSE,"Final Targets";#N/A,#N/A,FALSE,"Current Status";#N/A,#N/A,FALSE,"final report";#N/A,#N/A,FALSE,"Graph 1";#N/A,#N/A,FALSE,"Graph 2";#N/A,#N/A,FALSE,"Graph 3"}</definedName>
    <definedName name="wrn.letter." hidden="1">{#N/A,#N/A,FALSE,"Current Status";#N/A,#N/A,FALSE,"Graph 1";#N/A,#N/A,FALSE,"Graph 2";#N/A,#N/A,FALSE,"Graph 3"}</definedName>
    <definedName name="wrn.Sams_Report." hidden="1">{#N/A,#N/A,FALSE,"Report"}</definedName>
    <definedName name="wrnletter2" hidden="1">{#N/A,#N/A,FALSE,"Current Status";#N/A,#N/A,FALSE,"Graph 1";#N/A,#N/A,FALSE,"Graph 2";#N/A,#N/A,FALSE,"Graph 3"}</definedName>
    <definedName name="x" hidden="1">{"detail305",#N/A,FALSE,"BI-305"}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yz.detail" hidden="1">{"detail305",#N/A,FALSE,"BI-305"}</definedName>
    <definedName name="xyz.directory" hidden="1">{"summary",#N/A,FALSE,"PCR DIRECTORY"}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G26" i="16" l="1"/>
  <c r="D26" i="16"/>
  <c r="K5" i="16"/>
  <c r="J5" i="16"/>
  <c r="I5" i="16"/>
  <c r="H5" i="16"/>
  <c r="G5" i="16"/>
  <c r="G52" i="16"/>
  <c r="D52" i="16"/>
  <c r="K31" i="16"/>
  <c r="J31" i="16"/>
  <c r="I31" i="16"/>
  <c r="H31" i="16"/>
  <c r="G31" i="16"/>
  <c r="G76" i="16"/>
  <c r="D76" i="16"/>
  <c r="K57" i="16"/>
  <c r="J57" i="16"/>
  <c r="I57" i="16"/>
  <c r="H57" i="16"/>
  <c r="G57" i="16"/>
  <c r="I81" i="16"/>
  <c r="G100" i="16"/>
  <c r="D100" i="16"/>
  <c r="G81" i="16"/>
  <c r="K81" i="16"/>
  <c r="J81" i="16"/>
  <c r="H81" i="16"/>
  <c r="G206" i="16"/>
  <c r="D203" i="16"/>
  <c r="D183" i="16"/>
  <c r="D163" i="16"/>
  <c r="D143" i="16"/>
  <c r="D122" i="16"/>
  <c r="G122" i="16"/>
  <c r="I103" i="16" s="1"/>
  <c r="K103" i="16"/>
  <c r="J103" i="16"/>
  <c r="H103" i="16"/>
  <c r="G103" i="16"/>
  <c r="G125" i="16"/>
  <c r="G143" i="16"/>
  <c r="B126" i="16"/>
  <c r="H125" i="16"/>
  <c r="G203" i="16"/>
  <c r="G183" i="16"/>
  <c r="G163" i="16"/>
  <c r="B147" i="16"/>
  <c r="H146" i="16"/>
  <c r="G146" i="16"/>
  <c r="B167" i="16"/>
  <c r="H166" i="16"/>
  <c r="G166" i="16"/>
  <c r="H186" i="16"/>
  <c r="G186" i="16"/>
  <c r="B187" i="16"/>
  <c r="B207" i="16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G226" i="16" l="1"/>
  <c r="D226" i="16"/>
  <c r="H206" i="16"/>
</calcChain>
</file>

<file path=xl/sharedStrings.xml><?xml version="1.0" encoding="utf-8"?>
<sst xmlns="http://schemas.openxmlformats.org/spreadsheetml/2006/main" count="275" uniqueCount="92">
  <si>
    <t>EFOR</t>
  </si>
  <si>
    <t xml:space="preserve">Util #B003                         </t>
  </si>
  <si>
    <t xml:space="preserve">Util #B004                         </t>
  </si>
  <si>
    <t>FPL</t>
  </si>
  <si>
    <t>AVG.</t>
  </si>
  <si>
    <t>TD</t>
  </si>
  <si>
    <t>TQ</t>
  </si>
  <si>
    <t xml:space="preserve">Util #A0001                        </t>
  </si>
  <si>
    <t xml:space="preserve">Util #A0002                        </t>
  </si>
  <si>
    <t xml:space="preserve">Util #A0003                        </t>
  </si>
  <si>
    <t xml:space="preserve">Util #A0005                        </t>
  </si>
  <si>
    <t xml:space="preserve">Util #A0007                        </t>
  </si>
  <si>
    <t xml:space="preserve">Util #A0008                        </t>
  </si>
  <si>
    <t xml:space="preserve">Util #A0009                        </t>
  </si>
  <si>
    <t xml:space="preserve">Util #A0010                        </t>
  </si>
  <si>
    <t xml:space="preserve">Util #A0011                        </t>
  </si>
  <si>
    <t xml:space="preserve">Util #A0012                        </t>
  </si>
  <si>
    <t xml:space="preserve">Util #A0013                        </t>
  </si>
  <si>
    <t xml:space="preserve">Util #A0014                        </t>
  </si>
  <si>
    <t xml:space="preserve">Util #A0015                        </t>
  </si>
  <si>
    <t xml:space="preserve">Util #A0017                        </t>
  </si>
  <si>
    <t xml:space="preserve">Util #A0025                        </t>
  </si>
  <si>
    <t xml:space="preserve">Util #b0003                        </t>
  </si>
  <si>
    <t xml:space="preserve">Util #B0004                        </t>
  </si>
  <si>
    <t xml:space="preserve">Util #B0005                        </t>
  </si>
  <si>
    <t xml:space="preserve">Util #B005                         </t>
  </si>
  <si>
    <t>BIC</t>
  </si>
  <si>
    <t>Median</t>
  </si>
  <si>
    <t>3rdQ</t>
  </si>
  <si>
    <t>4thQ</t>
  </si>
  <si>
    <t>Utility 002</t>
  </si>
  <si>
    <t>Utility 003</t>
  </si>
  <si>
    <t>Utility 004</t>
  </si>
  <si>
    <t>Utility 005</t>
  </si>
  <si>
    <t>Utility 006</t>
  </si>
  <si>
    <t>Utility 007</t>
  </si>
  <si>
    <t>Utility 008</t>
  </si>
  <si>
    <t>Utility 009</t>
  </si>
  <si>
    <t>Utility 012</t>
  </si>
  <si>
    <t>Utility 013</t>
  </si>
  <si>
    <t>Utility 014</t>
  </si>
  <si>
    <t>Utility 015</t>
  </si>
  <si>
    <t>Utility 016</t>
  </si>
  <si>
    <t>Utility 017</t>
  </si>
  <si>
    <t>Utility 018</t>
  </si>
  <si>
    <t>Utility 019</t>
  </si>
  <si>
    <t>Utility 020</t>
  </si>
  <si>
    <t xml:space="preserve">Percentiles: </t>
  </si>
  <si>
    <t>75th</t>
  </si>
  <si>
    <t>50th</t>
  </si>
  <si>
    <t>25th</t>
  </si>
  <si>
    <r>
      <t>90</t>
    </r>
    <r>
      <rPr>
        <b/>
        <u/>
        <vertAlign val="superscript"/>
        <sz val="10"/>
        <color indexed="8"/>
        <rFont val="Arial"/>
        <family val="2"/>
      </rPr>
      <t>th</t>
    </r>
  </si>
  <si>
    <t xml:space="preserve">Utility 1                          </t>
  </si>
  <si>
    <t xml:space="preserve">Utility 2                          </t>
  </si>
  <si>
    <t xml:space="preserve">Utility 3                          </t>
  </si>
  <si>
    <t xml:space="preserve">Utility 4                          </t>
  </si>
  <si>
    <t xml:space="preserve">Utility 5                          </t>
  </si>
  <si>
    <t xml:space="preserve">Utility 6                          </t>
  </si>
  <si>
    <t xml:space="preserve">Utility 7                          </t>
  </si>
  <si>
    <t xml:space="preserve">Utility 8                          </t>
  </si>
  <si>
    <t xml:space="preserve">Utility 9                          </t>
  </si>
  <si>
    <t xml:space="preserve">Utility 10                         </t>
  </si>
  <si>
    <t xml:space="preserve">Utility 11                         </t>
  </si>
  <si>
    <t xml:space="preserve">Utility 12                         </t>
  </si>
  <si>
    <t xml:space="preserve">Utility 13                         </t>
  </si>
  <si>
    <t xml:space="preserve">Utility 14                         </t>
  </si>
  <si>
    <t xml:space="preserve">Utility 15                         </t>
  </si>
  <si>
    <t xml:space="preserve">Utility 16                         </t>
  </si>
  <si>
    <t xml:space="preserve">Utility 17                         </t>
  </si>
  <si>
    <t xml:space="preserve">Utility 18                         </t>
  </si>
  <si>
    <t xml:space="preserve">Utility 19                         </t>
  </si>
  <si>
    <t xml:space="preserve">Utility 3                </t>
  </si>
  <si>
    <t xml:space="preserve">Utility 21               </t>
  </si>
  <si>
    <t xml:space="preserve">Utility 2                </t>
  </si>
  <si>
    <t xml:space="preserve">Utility 6                </t>
  </si>
  <si>
    <t xml:space="preserve">Utility 13               </t>
  </si>
  <si>
    <t xml:space="preserve">Utility 10               </t>
  </si>
  <si>
    <t xml:space="preserve">Utility 14               </t>
  </si>
  <si>
    <t xml:space="preserve">Utility 16               </t>
  </si>
  <si>
    <t xml:space="preserve">Utility 11               </t>
  </si>
  <si>
    <t xml:space="preserve">Utility 15               </t>
  </si>
  <si>
    <t xml:space="preserve">Utility 12               </t>
  </si>
  <si>
    <t xml:space="preserve">Utility 20               </t>
  </si>
  <si>
    <t xml:space="preserve">Utility 18               </t>
  </si>
  <si>
    <t xml:space="preserve">Utility 1                </t>
  </si>
  <si>
    <t xml:space="preserve">Utility 4                </t>
  </si>
  <si>
    <t xml:space="preserve">Utility 9                </t>
  </si>
  <si>
    <t xml:space="preserve">Utility 7                </t>
  </si>
  <si>
    <t xml:space="preserve">Utility 8                </t>
  </si>
  <si>
    <t xml:space="preserve">Utility 19               </t>
  </si>
  <si>
    <t>OPC 010069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</si>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</sst>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0.000000"/>
    <numFmt numFmtId="166" formatCode="&quot;$&quot;#,\);\(&quot;$&quot;#,\)"/>
    <numFmt numFmtId="167" formatCode="&quot;$&quot;#.;\(&quot;$&quot;#,\)"/>
    <numFmt numFmtId="168" formatCode="General_)"/>
    <numFmt numFmtId="169" formatCode="_([$€-2]* #,##0.00_);_([$€-2]* \(#,##0.00\);_([$€-2]* &quot;-&quot;??_)"/>
  </numFmts>
  <fonts count="4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8"/>
      <name val="Arial MT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Helv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u/>
      <vertAlign val="superscript"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167" fontId="1" fillId="0" borderId="0" applyFill="0" applyBorder="0" applyAlignment="0"/>
    <xf numFmtId="0" fontId="22" fillId="20" borderId="1" applyNumberFormat="0" applyAlignment="0" applyProtection="0"/>
    <xf numFmtId="0" fontId="23" fillId="21" borderId="2" applyNumberFormat="0" applyAlignment="0" applyProtection="0"/>
    <xf numFmtId="43" fontId="2" fillId="0" borderId="0" applyFont="0" applyFill="0" applyBorder="0" applyAlignment="0" applyProtection="0"/>
    <xf numFmtId="0" fontId="13" fillId="0" borderId="0" applyNumberFormat="0" applyAlignment="0">
      <alignment horizontal="left"/>
    </xf>
    <xf numFmtId="0" fontId="14" fillId="0" borderId="0" applyNumberFormat="0" applyAlignment="0">
      <alignment horizontal="left"/>
    </xf>
    <xf numFmtId="169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38" fontId="6" fillId="22" borderId="0" applyNumberFormat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9" fillId="7" borderId="1" applyNumberFormat="0" applyAlignment="0" applyProtection="0"/>
    <xf numFmtId="10" fontId="6" fillId="23" borderId="8" applyNumberFormat="0" applyBorder="0" applyAlignment="0" applyProtection="0"/>
    <xf numFmtId="0" fontId="30" fillId="0" borderId="9" applyNumberFormat="0" applyFill="0" applyAlignment="0" applyProtection="0"/>
    <xf numFmtId="0" fontId="31" fillId="24" borderId="0" applyNumberFormat="0" applyBorder="0" applyAlignment="0" applyProtection="0"/>
    <xf numFmtId="166" fontId="1" fillId="0" borderId="0"/>
    <xf numFmtId="168" fontId="40" fillId="0" borderId="0"/>
    <xf numFmtId="0" fontId="2" fillId="0" borderId="0"/>
    <xf numFmtId="0" fontId="44" fillId="0" borderId="0"/>
    <xf numFmtId="0" fontId="44" fillId="0" borderId="0"/>
    <xf numFmtId="0" fontId="1" fillId="25" borderId="10" applyNumberFormat="0" applyFont="0" applyAlignment="0" applyProtection="0"/>
    <xf numFmtId="0" fontId="32" fillId="20" borderId="11" applyNumberFormat="0" applyAlignment="0" applyProtection="0"/>
    <xf numFmtId="10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15" fillId="0" borderId="0" applyNumberFormat="0" applyFill="0" applyBorder="0" applyAlignment="0" applyProtection="0">
      <alignment horizontal="left"/>
    </xf>
    <xf numFmtId="4" fontId="7" fillId="0" borderId="0" applyNumberFormat="0" applyProtection="0">
      <alignment horizontal="left"/>
    </xf>
    <xf numFmtId="0" fontId="33" fillId="26" borderId="0"/>
    <xf numFmtId="49" fontId="34" fillId="26" borderId="0"/>
    <xf numFmtId="49" fontId="35" fillId="26" borderId="12"/>
    <xf numFmtId="49" fontId="35" fillId="26" borderId="0"/>
    <xf numFmtId="0" fontId="33" fillId="27" borderId="12">
      <protection locked="0"/>
    </xf>
    <xf numFmtId="0" fontId="33" fillId="27" borderId="0"/>
    <xf numFmtId="0" fontId="36" fillId="28" borderId="0"/>
    <xf numFmtId="165" fontId="1" fillId="0" borderId="0">
      <alignment horizontal="left" wrapText="1"/>
    </xf>
    <xf numFmtId="40" fontId="16" fillId="0" borderId="0" applyBorder="0">
      <alignment horizontal="right"/>
    </xf>
    <xf numFmtId="0" fontId="3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38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Border="1"/>
    <xf numFmtId="0" fontId="8" fillId="0" borderId="0" xfId="0" applyFont="1" applyFill="1"/>
    <xf numFmtId="0" fontId="9" fillId="0" borderId="0" xfId="0" applyFont="1" applyFill="1"/>
    <xf numFmtId="0" fontId="9" fillId="22" borderId="17" xfId="0" applyFont="1" applyFill="1" applyBorder="1" applyAlignment="1">
      <alignment horizontal="center"/>
    </xf>
    <xf numFmtId="0" fontId="9" fillId="29" borderId="3" xfId="0" applyFont="1" applyFill="1" applyBorder="1"/>
    <xf numFmtId="0" fontId="9" fillId="29" borderId="3" xfId="0" applyFont="1" applyFill="1" applyBorder="1" applyAlignment="1">
      <alignment horizontal="center"/>
    </xf>
    <xf numFmtId="0" fontId="9" fillId="29" borderId="20" xfId="0" applyFont="1" applyFill="1" applyBorder="1"/>
    <xf numFmtId="43" fontId="9" fillId="22" borderId="0" xfId="29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0" fontId="8" fillId="0" borderId="0" xfId="0" applyFont="1" applyFill="1" applyBorder="1"/>
    <xf numFmtId="0" fontId="9" fillId="0" borderId="0" xfId="0" applyFont="1" applyFill="1" applyBorder="1"/>
    <xf numFmtId="164" fontId="8" fillId="0" borderId="0" xfId="0" applyNumberFormat="1" applyFont="1" applyFill="1" applyBorder="1" applyAlignment="1">
      <alignment horizontal="center"/>
    </xf>
    <xf numFmtId="43" fontId="8" fillId="0" borderId="0" xfId="29" applyFont="1" applyFill="1" applyBorder="1" applyAlignment="1">
      <alignment horizontal="center"/>
    </xf>
    <xf numFmtId="43" fontId="8" fillId="0" borderId="0" xfId="29" applyFont="1" applyFill="1" applyBorder="1"/>
    <xf numFmtId="43" fontId="8" fillId="0" borderId="0" xfId="29" applyFont="1" applyBorder="1"/>
    <xf numFmtId="164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15" xfId="0" applyFont="1" applyBorder="1"/>
    <xf numFmtId="0" fontId="9" fillId="0" borderId="0" xfId="0" applyFont="1"/>
    <xf numFmtId="0" fontId="8" fillId="0" borderId="15" xfId="0" applyFont="1" applyFill="1" applyBorder="1"/>
    <xf numFmtId="0" fontId="8" fillId="0" borderId="18" xfId="0" applyFont="1" applyBorder="1"/>
    <xf numFmtId="0" fontId="8" fillId="0" borderId="19" xfId="0" applyFont="1" applyBorder="1"/>
    <xf numFmtId="0" fontId="8" fillId="0" borderId="0" xfId="0" applyFont="1" applyFill="1" applyBorder="1" applyAlignment="1">
      <alignment horizontal="center"/>
    </xf>
    <xf numFmtId="0" fontId="9" fillId="22" borderId="18" xfId="0" applyFont="1" applyFill="1" applyBorder="1" applyAlignment="1">
      <alignment horizontal="center"/>
    </xf>
    <xf numFmtId="2" fontId="0" fillId="0" borderId="0" xfId="0" applyNumberFormat="1" applyBorder="1"/>
    <xf numFmtId="2" fontId="8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3" fillId="22" borderId="0" xfId="0" applyFont="1" applyFill="1"/>
    <xf numFmtId="43" fontId="4" fillId="22" borderId="0" xfId="29" applyFont="1" applyFill="1" applyBorder="1" applyAlignment="1">
      <alignment horizontal="center"/>
    </xf>
    <xf numFmtId="43" fontId="4" fillId="22" borderId="0" xfId="29" applyFont="1" applyFill="1" applyBorder="1"/>
    <xf numFmtId="0" fontId="9" fillId="29" borderId="21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2" borderId="1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4" fillId="22" borderId="0" xfId="0" applyFont="1" applyFill="1"/>
    <xf numFmtId="0" fontId="4" fillId="22" borderId="0" xfId="0" applyFont="1" applyFill="1" applyBorder="1" applyAlignment="1">
      <alignment horizontal="left"/>
    </xf>
    <xf numFmtId="0" fontId="4" fillId="22" borderId="0" xfId="0" applyFont="1" applyFill="1" applyBorder="1" applyAlignment="1"/>
    <xf numFmtId="0" fontId="12" fillId="0" borderId="0" xfId="0" applyFont="1"/>
    <xf numFmtId="0" fontId="4" fillId="29" borderId="21" xfId="0" applyFont="1" applyFill="1" applyBorder="1" applyAlignment="1">
      <alignment horizontal="center"/>
    </xf>
    <xf numFmtId="2" fontId="8" fillId="0" borderId="0" xfId="0" applyNumberFormat="1" applyFont="1"/>
    <xf numFmtId="0" fontId="4" fillId="29" borderId="14" xfId="0" applyFont="1" applyFill="1" applyBorder="1" applyAlignment="1">
      <alignment horizontal="center"/>
    </xf>
    <xf numFmtId="2" fontId="8" fillId="0" borderId="18" xfId="0" applyNumberFormat="1" applyFont="1" applyBorder="1"/>
    <xf numFmtId="2" fontId="9" fillId="22" borderId="18" xfId="0" applyNumberFormat="1" applyFont="1" applyFill="1" applyBorder="1" applyAlignment="1">
      <alignment horizontal="center"/>
    </xf>
    <xf numFmtId="43" fontId="8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29" borderId="0" xfId="0" applyFont="1" applyFill="1" applyBorder="1"/>
    <xf numFmtId="2" fontId="8" fillId="0" borderId="15" xfId="0" applyNumberFormat="1" applyFont="1" applyBorder="1" applyAlignment="1">
      <alignment horizontal="center"/>
    </xf>
    <xf numFmtId="0" fontId="0" fillId="0" borderId="16" xfId="0" applyFill="1" applyBorder="1"/>
    <xf numFmtId="2" fontId="9" fillId="0" borderId="0" xfId="0" applyNumberFormat="1" applyFont="1" applyFill="1" applyBorder="1" applyAlignment="1">
      <alignment horizontal="center"/>
    </xf>
    <xf numFmtId="0" fontId="9" fillId="0" borderId="15" xfId="0" applyFont="1" applyFill="1" applyBorder="1"/>
    <xf numFmtId="0" fontId="8" fillId="0" borderId="18" xfId="0" applyFont="1" applyFill="1" applyBorder="1"/>
    <xf numFmtId="2" fontId="8" fillId="0" borderId="18" xfId="0" applyNumberFormat="1" applyFont="1" applyFill="1" applyBorder="1"/>
    <xf numFmtId="2" fontId="8" fillId="0" borderId="18" xfId="0" applyNumberFormat="1" applyFont="1" applyFill="1" applyBorder="1" applyAlignment="1">
      <alignment horizontal="center"/>
    </xf>
    <xf numFmtId="0" fontId="8" fillId="0" borderId="19" xfId="0" applyFont="1" applyFill="1" applyBorder="1"/>
    <xf numFmtId="0" fontId="8" fillId="0" borderId="0" xfId="0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3" fillId="22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29" borderId="21" xfId="0" applyFont="1" applyFill="1" applyBorder="1"/>
    <xf numFmtId="0" fontId="3" fillId="22" borderId="16" xfId="0" applyFont="1" applyFill="1" applyBorder="1"/>
    <xf numFmtId="0" fontId="8" fillId="0" borderId="16" xfId="0" applyFont="1" applyFill="1" applyBorder="1"/>
    <xf numFmtId="0" fontId="42" fillId="30" borderId="22" xfId="0" applyFont="1" applyFill="1" applyBorder="1" applyAlignment="1">
      <alignment horizontal="center"/>
    </xf>
    <xf numFmtId="0" fontId="42" fillId="30" borderId="8" xfId="0" applyFont="1" applyFill="1" applyBorder="1" applyAlignment="1">
      <alignment horizontal="center"/>
    </xf>
    <xf numFmtId="0" fontId="42" fillId="30" borderId="23" xfId="0" applyFont="1" applyFill="1" applyBorder="1" applyAlignment="1">
      <alignment horizontal="center"/>
    </xf>
    <xf numFmtId="0" fontId="4" fillId="30" borderId="22" xfId="0" applyFont="1" applyFill="1" applyBorder="1" applyAlignment="1">
      <alignment horizontal="center"/>
    </xf>
    <xf numFmtId="0" fontId="4" fillId="30" borderId="8" xfId="0" applyFont="1" applyFill="1" applyBorder="1" applyAlignment="1">
      <alignment horizontal="center"/>
    </xf>
    <xf numFmtId="0" fontId="9" fillId="30" borderId="8" xfId="0" applyFont="1" applyFill="1" applyBorder="1"/>
    <xf numFmtId="164" fontId="4" fillId="0" borderId="24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0" fontId="44" fillId="0" borderId="0" xfId="52" applyFill="1" applyBorder="1"/>
    <xf numFmtId="2" fontId="8" fillId="0" borderId="0" xfId="0" applyNumberFormat="1" applyFont="1" applyFill="1" applyBorder="1"/>
    <xf numFmtId="2" fontId="4" fillId="0" borderId="24" xfId="0" applyNumberFormat="1" applyFont="1" applyFill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2" fontId="4" fillId="0" borderId="26" xfId="0" applyNumberFormat="1" applyFont="1" applyFill="1" applyBorder="1" applyAlignment="1">
      <alignment horizontal="center"/>
    </xf>
    <xf numFmtId="0" fontId="3" fillId="29" borderId="21" xfId="0" applyFont="1" applyFill="1" applyBorder="1" applyAlignment="1">
      <alignment horizontal="center"/>
    </xf>
    <xf numFmtId="0" fontId="3" fillId="29" borderId="3" xfId="0" applyFont="1" applyFill="1" applyBorder="1" applyAlignment="1">
      <alignment horizontal="center"/>
    </xf>
    <xf numFmtId="0" fontId="3" fillId="29" borderId="3" xfId="0" applyFont="1" applyFill="1" applyBorder="1"/>
    <xf numFmtId="0" fontId="3" fillId="30" borderId="22" xfId="0" applyFont="1" applyFill="1" applyBorder="1" applyAlignment="1">
      <alignment horizontal="center"/>
    </xf>
    <xf numFmtId="0" fontId="3" fillId="30" borderId="8" xfId="0" applyFont="1" applyFill="1" applyBorder="1" applyAlignment="1">
      <alignment horizontal="center"/>
    </xf>
    <xf numFmtId="0" fontId="3" fillId="30" borderId="8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2" fillId="0" borderId="16" xfId="0" applyFont="1" applyFill="1" applyBorder="1" applyAlignment="1">
      <alignment horizontal="center"/>
    </xf>
    <xf numFmtId="43" fontId="3" fillId="22" borderId="0" xfId="29" applyFont="1" applyFill="1" applyBorder="1" applyAlignment="1">
      <alignment horizontal="center"/>
    </xf>
    <xf numFmtId="43" fontId="3" fillId="22" borderId="0" xfId="29" applyFont="1" applyFill="1" applyBorder="1"/>
    <xf numFmtId="0" fontId="3" fillId="22" borderId="0" xfId="0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46" fillId="0" borderId="0" xfId="52" applyFont="1" applyFill="1" applyBorder="1"/>
    <xf numFmtId="2" fontId="2" fillId="0" borderId="0" xfId="0" applyNumberFormat="1" applyFont="1" applyBorder="1"/>
    <xf numFmtId="43" fontId="2" fillId="0" borderId="0" xfId="29" applyFont="1" applyFill="1" applyBorder="1"/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Border="1"/>
    <xf numFmtId="0" fontId="3" fillId="0" borderId="15" xfId="0" applyFont="1" applyFill="1" applyBorder="1"/>
    <xf numFmtId="0" fontId="3" fillId="0" borderId="0" xfId="0" applyFont="1" applyFill="1" applyBorder="1"/>
    <xf numFmtId="0" fontId="2" fillId="0" borderId="18" xfId="0" applyFont="1" applyFill="1" applyBorder="1"/>
    <xf numFmtId="2" fontId="2" fillId="0" borderId="18" xfId="0" applyNumberFormat="1" applyFont="1" applyFill="1" applyBorder="1"/>
    <xf numFmtId="2" fontId="2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/>
    <xf numFmtId="0" fontId="9" fillId="31" borderId="17" xfId="0" applyFont="1" applyFill="1" applyBorder="1" applyAlignment="1">
      <alignment horizontal="center"/>
    </xf>
    <xf numFmtId="2" fontId="9" fillId="31" borderId="18" xfId="0" applyNumberFormat="1" applyFont="1" applyFill="1" applyBorder="1" applyAlignment="1">
      <alignment horizontal="center"/>
    </xf>
    <xf numFmtId="0" fontId="8" fillId="31" borderId="17" xfId="0" applyFont="1" applyFill="1" applyBorder="1" applyAlignment="1">
      <alignment horizontal="center"/>
    </xf>
    <xf numFmtId="0" fontId="45" fillId="31" borderId="18" xfId="52" applyFont="1" applyFill="1" applyBorder="1" applyAlignment="1">
      <alignment horizontal="center"/>
    </xf>
    <xf numFmtId="0" fontId="2" fillId="31" borderId="17" xfId="0" applyFont="1" applyFill="1" applyBorder="1" applyAlignment="1">
      <alignment horizontal="center"/>
    </xf>
    <xf numFmtId="2" fontId="3" fillId="31" borderId="18" xfId="0" applyNumberFormat="1" applyFont="1" applyFill="1" applyBorder="1" applyAlignment="1">
      <alignment horizontal="center"/>
    </xf>
    <xf numFmtId="0" fontId="47" fillId="31" borderId="18" xfId="52" applyFont="1" applyFill="1" applyBorder="1" applyAlignment="1">
      <alignment horizontal="center"/>
    </xf>
    <xf numFmtId="0" fontId="4" fillId="29" borderId="3" xfId="0" applyFont="1" applyFill="1" applyBorder="1"/>
    <xf numFmtId="0" fontId="42" fillId="30" borderId="27" xfId="0" applyFont="1" applyFill="1" applyBorder="1" applyAlignment="1">
      <alignment horizontal="center"/>
    </xf>
    <xf numFmtId="0" fontId="41" fillId="30" borderId="28" xfId="0" applyFont="1" applyFill="1" applyBorder="1" applyAlignment="1">
      <alignment horizontal="center"/>
    </xf>
    <xf numFmtId="0" fontId="41" fillId="30" borderId="29" xfId="0" applyFont="1" applyFill="1" applyBorder="1" applyAlignment="1">
      <alignment horizontal="center"/>
    </xf>
    <xf numFmtId="0" fontId="42" fillId="30" borderId="30" xfId="0" applyFont="1" applyFill="1" applyBorder="1" applyAlignment="1">
      <alignment horizontal="center"/>
    </xf>
    <xf numFmtId="0" fontId="42" fillId="30" borderId="31" xfId="0" applyFont="1" applyFill="1" applyBorder="1" applyAlignment="1">
      <alignment horizontal="center"/>
    </xf>
    <xf numFmtId="0" fontId="42" fillId="30" borderId="32" xfId="0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 Currency (0)" xfId="26"/>
    <cellStyle name="Calculation" xfId="27" builtinId="22" customBuiltin="1"/>
    <cellStyle name="Check Cell" xfId="28" builtinId="23" customBuiltin="1"/>
    <cellStyle name="Comma" xfId="29" builtinId="3"/>
    <cellStyle name="Copied" xfId="30"/>
    <cellStyle name="Entered" xfId="31"/>
    <cellStyle name="Euro" xfId="32"/>
    <cellStyle name="Explanatory Text" xfId="33" builtinId="53" customBuiltin="1"/>
    <cellStyle name="Good" xfId="34" builtinId="26" customBuiltin="1"/>
    <cellStyle name="Grey" xfId="35"/>
    <cellStyle name="Header1" xfId="36"/>
    <cellStyle name="Header2" xfId="37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 2" xfId="42"/>
    <cellStyle name="Hyperlink 3" xfId="43"/>
    <cellStyle name="Input" xfId="44" builtinId="20" customBuiltin="1"/>
    <cellStyle name="Input [yellow]" xfId="45"/>
    <cellStyle name="Linked Cell" xfId="46" builtinId="24" customBuiltin="1"/>
    <cellStyle name="Neutral" xfId="47" builtinId="28" customBuiltin="1"/>
    <cellStyle name="Normal" xfId="0" builtinId="0"/>
    <cellStyle name="Normal - Style1" xfId="48"/>
    <cellStyle name="Normal 2" xfId="49"/>
    <cellStyle name="Normal 3" xfId="50"/>
    <cellStyle name="Normal 4" xfId="51"/>
    <cellStyle name="Normal 5" xfId="52"/>
    <cellStyle name="Note" xfId="53" builtinId="10" customBuiltin="1"/>
    <cellStyle name="Output" xfId="54" builtinId="21" customBuiltin="1"/>
    <cellStyle name="Percent [2]" xfId="55"/>
    <cellStyle name="Percent 2" xfId="56"/>
    <cellStyle name="Percent 3" xfId="57"/>
    <cellStyle name="Percent 4" xfId="58"/>
    <cellStyle name="RevList" xfId="59"/>
    <cellStyle name="SAPBEXtitle" xfId="60"/>
    <cellStyle name="SEM-BPS-data" xfId="61"/>
    <cellStyle name="SEM-BPS-head" xfId="62"/>
    <cellStyle name="SEM-BPS-headdata" xfId="63"/>
    <cellStyle name="SEM-BPS-headkey" xfId="64"/>
    <cellStyle name="SEM-BPS-input-on" xfId="65"/>
    <cellStyle name="SEM-BPS-key" xfId="66"/>
    <cellStyle name="SEM-BPS-total" xfId="67"/>
    <cellStyle name="Style 1" xfId="68"/>
    <cellStyle name="Subtotal" xfId="69"/>
    <cellStyle name="Title" xfId="70" builtinId="15" customBuiltin="1"/>
    <cellStyle name="Total" xfId="71" builtinId="25" customBuiltin="1"/>
    <cellStyle name="Warning Text" xfId="72" builtinId="11" customBuiltin="1"/>
  </cellStyles>
  <dxfs count="4"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B\FleeTTeams\Reliability\Indicators\2010\Corporate\ActualDraw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B\FleeTTeams\Reliability\Indicators\2009\Corporate\ActualDraw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Documents%20and%20Settings/kaf0a9a/Local%20Settings/Temporary%20Internet%20Files/Content.Outlook/AHQ81ZK1/2009%20CT%20Trips%20Master%20File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bas0gen\2003_FPL_Plng_and_Bdgt_Appendi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TEMP/1d/Budtrac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pgd/techservices/turbfleet/CTTripWIG/CT%20Trips%20Master%20Tracking%20File/2008%20CT%20Trips%20Master%20File%20-%20FOR%20REFERENCE%20ONLY%20-%20DO%20NOT%20UPD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"/>
      <sheetName val="Sheet1"/>
      <sheetName val="LongTermTrend"/>
      <sheetName val="POF"/>
      <sheetName val="EAF"/>
      <sheetName val="EFOR"/>
      <sheetName val="PEAK"/>
      <sheetName val="DATA"/>
      <sheetName val="EstActEA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3">
          <cell r="C3">
            <v>13.49</v>
          </cell>
          <cell r="F3">
            <v>17.14</v>
          </cell>
          <cell r="H3">
            <v>73.510000000000005</v>
          </cell>
          <cell r="K3">
            <v>85.56</v>
          </cell>
          <cell r="M3">
            <v>15.23</v>
          </cell>
          <cell r="P3">
            <v>6.26</v>
          </cell>
        </row>
        <row r="4">
          <cell r="C4">
            <v>13.89</v>
          </cell>
          <cell r="F4">
            <v>18.16</v>
          </cell>
          <cell r="H4">
            <v>73.400000000000006</v>
          </cell>
          <cell r="K4">
            <v>84.61</v>
          </cell>
          <cell r="M4">
            <v>15.06</v>
          </cell>
          <cell r="P4">
            <v>2.61</v>
          </cell>
        </row>
        <row r="5">
          <cell r="C5">
            <v>14.36</v>
          </cell>
          <cell r="F5">
            <v>15.86</v>
          </cell>
          <cell r="H5">
            <v>73.709999999999994</v>
          </cell>
          <cell r="K5">
            <v>77.989999999999995</v>
          </cell>
          <cell r="M5">
            <v>14.48</v>
          </cell>
          <cell r="P5">
            <v>9.15</v>
          </cell>
        </row>
        <row r="6">
          <cell r="C6">
            <v>14.57</v>
          </cell>
          <cell r="F6">
            <v>9.75</v>
          </cell>
          <cell r="H6">
            <v>73.17</v>
          </cell>
          <cell r="K6">
            <v>69.67</v>
          </cell>
          <cell r="M6">
            <v>14.37</v>
          </cell>
          <cell r="P6">
            <v>19.690000000000001</v>
          </cell>
        </row>
        <row r="7">
          <cell r="C7">
            <v>13.98</v>
          </cell>
          <cell r="F7">
            <v>3.81</v>
          </cell>
          <cell r="H7">
            <v>73.150000000000006</v>
          </cell>
          <cell r="K7">
            <v>70.069999999999993</v>
          </cell>
          <cell r="M7">
            <v>15.15</v>
          </cell>
          <cell r="P7">
            <v>25.39</v>
          </cell>
        </row>
        <row r="8">
          <cell r="C8">
            <v>13.46</v>
          </cell>
          <cell r="F8">
            <v>7.45</v>
          </cell>
          <cell r="H8">
            <v>74</v>
          </cell>
          <cell r="K8">
            <v>83.71</v>
          </cell>
          <cell r="M8">
            <v>14.8</v>
          </cell>
          <cell r="P8">
            <v>8.9700000000000006</v>
          </cell>
        </row>
        <row r="9">
          <cell r="C9">
            <v>12.02</v>
          </cell>
          <cell r="F9">
            <v>6.44</v>
          </cell>
          <cell r="H9">
            <v>75.239999999999995</v>
          </cell>
          <cell r="K9">
            <v>86.93</v>
          </cell>
          <cell r="M9">
            <v>14.25</v>
          </cell>
          <cell r="P9">
            <v>3.94</v>
          </cell>
        </row>
        <row r="10">
          <cell r="C10">
            <v>10.46</v>
          </cell>
          <cell r="F10">
            <v>4.32</v>
          </cell>
          <cell r="H10">
            <v>76.510000000000005</v>
          </cell>
          <cell r="K10">
            <v>87.95</v>
          </cell>
          <cell r="M10">
            <v>13.89</v>
          </cell>
          <cell r="P10">
            <v>4.75</v>
          </cell>
        </row>
        <row r="11">
          <cell r="C11">
            <v>8.8699999999999992</v>
          </cell>
          <cell r="F11">
            <v>6.16</v>
          </cell>
          <cell r="H11">
            <v>78.069999999999993</v>
          </cell>
          <cell r="K11">
            <v>87.63</v>
          </cell>
          <cell r="M11">
            <v>13.31</v>
          </cell>
          <cell r="P11">
            <v>6.49</v>
          </cell>
        </row>
        <row r="12">
          <cell r="C12">
            <v>8.5299999999999994</v>
          </cell>
          <cell r="F12">
            <v>4.26</v>
          </cell>
          <cell r="H12">
            <v>78.900000000000006</v>
          </cell>
          <cell r="K12">
            <v>81.72</v>
          </cell>
          <cell r="M12">
            <v>12.89</v>
          </cell>
          <cell r="P12">
            <v>13.53</v>
          </cell>
        </row>
        <row r="13">
          <cell r="C13">
            <v>8.32</v>
          </cell>
          <cell r="F13">
            <v>5.74</v>
          </cell>
          <cell r="H13">
            <v>79.37</v>
          </cell>
          <cell r="K13">
            <v>69.17</v>
          </cell>
          <cell r="M13">
            <v>12.63</v>
          </cell>
          <cell r="P13">
            <v>24.84</v>
          </cell>
        </row>
        <row r="14">
          <cell r="B14" t="str">
            <v>87</v>
          </cell>
          <cell r="C14">
            <v>8.75</v>
          </cell>
          <cell r="D14">
            <v>6.25</v>
          </cell>
          <cell r="F14">
            <v>15.93</v>
          </cell>
          <cell r="H14">
            <v>79.92</v>
          </cell>
          <cell r="K14">
            <v>74.2</v>
          </cell>
          <cell r="M14">
            <v>11.53</v>
          </cell>
          <cell r="P14">
            <v>12.24</v>
          </cell>
        </row>
        <row r="15">
          <cell r="C15">
            <v>8.64</v>
          </cell>
          <cell r="F15">
            <v>14.16</v>
          </cell>
          <cell r="H15">
            <v>79.88</v>
          </cell>
          <cell r="K15">
            <v>85.02</v>
          </cell>
          <cell r="M15">
            <v>11.32</v>
          </cell>
          <cell r="P15">
            <v>3.9</v>
          </cell>
        </row>
        <row r="16">
          <cell r="C16">
            <v>8.1</v>
          </cell>
          <cell r="F16">
            <v>8.18</v>
          </cell>
          <cell r="H16">
            <v>79.989999999999995</v>
          </cell>
          <cell r="K16">
            <v>85.8</v>
          </cell>
          <cell r="M16">
            <v>11.59</v>
          </cell>
          <cell r="P16">
            <v>6.4</v>
          </cell>
        </row>
        <row r="17">
          <cell r="C17">
            <v>7.37</v>
          </cell>
          <cell r="F17">
            <v>6</v>
          </cell>
          <cell r="H17">
            <v>78.88</v>
          </cell>
          <cell r="K17">
            <v>65.040000000000006</v>
          </cell>
          <cell r="M17">
            <v>12.9</v>
          </cell>
          <cell r="P17">
            <v>24.58</v>
          </cell>
        </row>
        <row r="18">
          <cell r="C18">
            <v>7.24</v>
          </cell>
          <cell r="F18">
            <v>8.01</v>
          </cell>
          <cell r="H18">
            <v>78.03</v>
          </cell>
          <cell r="K18">
            <v>59.55</v>
          </cell>
          <cell r="M18">
            <v>14.03</v>
          </cell>
          <cell r="P18">
            <v>33.200000000000003</v>
          </cell>
        </row>
        <row r="19">
          <cell r="C19">
            <v>7.45</v>
          </cell>
          <cell r="F19">
            <v>6.38</v>
          </cell>
          <cell r="H19">
            <v>77.55</v>
          </cell>
          <cell r="K19">
            <v>64.55</v>
          </cell>
          <cell r="M19">
            <v>14.42</v>
          </cell>
          <cell r="P19">
            <v>29.83</v>
          </cell>
        </row>
        <row r="20">
          <cell r="C20">
            <v>7.56</v>
          </cell>
          <cell r="F20">
            <v>8.75</v>
          </cell>
          <cell r="H20">
            <v>77.09</v>
          </cell>
          <cell r="K20">
            <v>78</v>
          </cell>
          <cell r="M20">
            <v>14.68</v>
          </cell>
          <cell r="P20">
            <v>12.16</v>
          </cell>
        </row>
        <row r="21">
          <cell r="C21">
            <v>7.23</v>
          </cell>
          <cell r="F21">
            <v>3.49</v>
          </cell>
          <cell r="H21">
            <v>77.66</v>
          </cell>
          <cell r="K21">
            <v>93.47</v>
          </cell>
          <cell r="M21">
            <v>14.37</v>
          </cell>
          <cell r="P21">
            <v>0.53</v>
          </cell>
        </row>
        <row r="22">
          <cell r="C22">
            <v>7.12</v>
          </cell>
          <cell r="F22">
            <v>3.7</v>
          </cell>
          <cell r="H22">
            <v>78.12</v>
          </cell>
          <cell r="K22">
            <v>93.28</v>
          </cell>
          <cell r="M22">
            <v>13.96</v>
          </cell>
          <cell r="P22">
            <v>0</v>
          </cell>
        </row>
        <row r="23">
          <cell r="C23">
            <v>6.67</v>
          </cell>
          <cell r="F23">
            <v>1.99</v>
          </cell>
          <cell r="H23">
            <v>78.61</v>
          </cell>
          <cell r="K23">
            <v>93.41</v>
          </cell>
          <cell r="M23">
            <v>13.55</v>
          </cell>
          <cell r="P23">
            <v>1.65</v>
          </cell>
        </row>
        <row r="24">
          <cell r="C24">
            <v>6.79</v>
          </cell>
          <cell r="F24">
            <v>5.67</v>
          </cell>
          <cell r="H24">
            <v>78.319999999999993</v>
          </cell>
          <cell r="K24">
            <v>78.25</v>
          </cell>
          <cell r="M24">
            <v>13.38</v>
          </cell>
          <cell r="P24">
            <v>11.5</v>
          </cell>
        </row>
        <row r="25">
          <cell r="C25">
            <v>6.81</v>
          </cell>
          <cell r="F25">
            <v>6.14</v>
          </cell>
          <cell r="H25">
            <v>78.599999999999994</v>
          </cell>
          <cell r="K25">
            <v>72.78</v>
          </cell>
          <cell r="M25">
            <v>12.8</v>
          </cell>
          <cell r="P25">
            <v>17.59</v>
          </cell>
        </row>
        <row r="26">
          <cell r="B26" t="str">
            <v>88</v>
          </cell>
          <cell r="C26">
            <v>6.2</v>
          </cell>
          <cell r="D26">
            <v>5.31</v>
          </cell>
          <cell r="F26">
            <v>6.8</v>
          </cell>
          <cell r="H26">
            <v>79.16</v>
          </cell>
          <cell r="K26">
            <v>80.760000000000005</v>
          </cell>
          <cell r="M26">
            <v>12.7</v>
          </cell>
          <cell r="P26">
            <v>11.05</v>
          </cell>
        </row>
        <row r="27">
          <cell r="C27">
            <v>5.6</v>
          </cell>
          <cell r="F27">
            <v>5.39</v>
          </cell>
          <cell r="H27">
            <v>79.349999999999994</v>
          </cell>
          <cell r="K27">
            <v>87.31</v>
          </cell>
          <cell r="M27">
            <v>12.73</v>
          </cell>
          <cell r="P27">
            <v>4.24</v>
          </cell>
        </row>
        <row r="28">
          <cell r="C28">
            <v>5.26</v>
          </cell>
          <cell r="F28">
            <v>3.72</v>
          </cell>
          <cell r="H28">
            <v>79.08</v>
          </cell>
          <cell r="K28">
            <v>82.59</v>
          </cell>
          <cell r="M28">
            <v>12.92</v>
          </cell>
          <cell r="P28">
            <v>8.7100000000000009</v>
          </cell>
        </row>
        <row r="29">
          <cell r="C29">
            <v>4.91</v>
          </cell>
          <cell r="F29">
            <v>2</v>
          </cell>
          <cell r="H29">
            <v>80.38</v>
          </cell>
          <cell r="K29">
            <v>80.349999999999994</v>
          </cell>
          <cell r="M29">
            <v>11.95</v>
          </cell>
          <cell r="P29">
            <v>13.11</v>
          </cell>
        </row>
        <row r="30">
          <cell r="C30">
            <v>4.53</v>
          </cell>
          <cell r="F30">
            <v>1.07</v>
          </cell>
          <cell r="H30">
            <v>80.680000000000007</v>
          </cell>
          <cell r="K30">
            <v>71.08</v>
          </cell>
          <cell r="M30">
            <v>11.73</v>
          </cell>
          <cell r="P30">
            <v>23.93</v>
          </cell>
        </row>
        <row r="31">
          <cell r="C31">
            <v>4.1399999999999997</v>
          </cell>
          <cell r="F31">
            <v>1.39</v>
          </cell>
          <cell r="H31">
            <v>81.290000000000006</v>
          </cell>
          <cell r="K31">
            <v>71.7</v>
          </cell>
          <cell r="M31">
            <v>11.17</v>
          </cell>
          <cell r="P31">
            <v>23.27</v>
          </cell>
        </row>
        <row r="32">
          <cell r="C32">
            <v>3.76</v>
          </cell>
          <cell r="F32">
            <v>3.46</v>
          </cell>
          <cell r="H32">
            <v>81.17</v>
          </cell>
          <cell r="K32">
            <v>76.52</v>
          </cell>
          <cell r="M32">
            <v>11.19</v>
          </cell>
          <cell r="P32">
            <v>12.44</v>
          </cell>
        </row>
        <row r="33">
          <cell r="C33">
            <v>4.4800000000000004</v>
          </cell>
          <cell r="F33">
            <v>8.94</v>
          </cell>
          <cell r="H33">
            <v>79.930000000000007</v>
          </cell>
          <cell r="K33">
            <v>78.83</v>
          </cell>
          <cell r="M33">
            <v>11.91</v>
          </cell>
          <cell r="P33">
            <v>9.07</v>
          </cell>
        </row>
        <row r="34">
          <cell r="C34">
            <v>4.29</v>
          </cell>
          <cell r="F34">
            <v>2.02</v>
          </cell>
          <cell r="H34">
            <v>78.95</v>
          </cell>
          <cell r="K34">
            <v>81.790000000000006</v>
          </cell>
          <cell r="M34">
            <v>12.96</v>
          </cell>
          <cell r="P34">
            <v>12.23</v>
          </cell>
        </row>
        <row r="35">
          <cell r="C35">
            <v>4.24</v>
          </cell>
          <cell r="F35">
            <v>1.97</v>
          </cell>
          <cell r="H35">
            <v>78.23</v>
          </cell>
          <cell r="K35">
            <v>84.72</v>
          </cell>
          <cell r="M35">
            <v>13.66</v>
          </cell>
          <cell r="P35">
            <v>10.18</v>
          </cell>
        </row>
        <row r="36">
          <cell r="C36">
            <v>4.01</v>
          </cell>
          <cell r="F36">
            <v>2.91</v>
          </cell>
          <cell r="H36">
            <v>77.8</v>
          </cell>
          <cell r="K36">
            <v>73.12</v>
          </cell>
          <cell r="M36">
            <v>14.2</v>
          </cell>
          <cell r="P36">
            <v>17.86</v>
          </cell>
        </row>
        <row r="37">
          <cell r="C37">
            <v>3.84</v>
          </cell>
          <cell r="F37">
            <v>4</v>
          </cell>
          <cell r="H37">
            <v>77.180000000000007</v>
          </cell>
          <cell r="K37">
            <v>65.23</v>
          </cell>
          <cell r="M37">
            <v>15</v>
          </cell>
          <cell r="P37">
            <v>27.38</v>
          </cell>
        </row>
        <row r="38">
          <cell r="B38" t="str">
            <v>89</v>
          </cell>
          <cell r="C38">
            <v>3.62</v>
          </cell>
          <cell r="D38">
            <v>4.88</v>
          </cell>
          <cell r="F38">
            <v>4.6399999999999997</v>
          </cell>
          <cell r="H38">
            <v>76.83</v>
          </cell>
          <cell r="K38">
            <v>76.650000000000006</v>
          </cell>
          <cell r="M38">
            <v>15.69</v>
          </cell>
          <cell r="P38">
            <v>19.100000000000001</v>
          </cell>
        </row>
        <row r="39">
          <cell r="C39">
            <v>3.35</v>
          </cell>
          <cell r="F39">
            <v>1.17</v>
          </cell>
          <cell r="H39">
            <v>77.010000000000005</v>
          </cell>
          <cell r="K39">
            <v>89.46</v>
          </cell>
          <cell r="M39">
            <v>15.87</v>
          </cell>
          <cell r="P39">
            <v>6.37</v>
          </cell>
        </row>
        <row r="40">
          <cell r="C40">
            <v>3.19</v>
          </cell>
          <cell r="F40">
            <v>1.57</v>
          </cell>
          <cell r="H40">
            <v>77.180000000000007</v>
          </cell>
          <cell r="K40">
            <v>84.77</v>
          </cell>
          <cell r="M40">
            <v>16.02</v>
          </cell>
          <cell r="P40">
            <v>10.7</v>
          </cell>
        </row>
        <row r="41">
          <cell r="C41">
            <v>3</v>
          </cell>
          <cell r="F41">
            <v>0.79</v>
          </cell>
          <cell r="H41">
            <v>76.709999999999994</v>
          </cell>
          <cell r="K41">
            <v>67.09</v>
          </cell>
          <cell r="M41">
            <v>16.87</v>
          </cell>
          <cell r="P41">
            <v>29.58</v>
          </cell>
        </row>
        <row r="42">
          <cell r="C42">
            <v>3.22</v>
          </cell>
          <cell r="F42">
            <v>3.73</v>
          </cell>
          <cell r="H42">
            <v>76.150000000000006</v>
          </cell>
          <cell r="K42">
            <v>64.36</v>
          </cell>
          <cell r="M42">
            <v>17.41</v>
          </cell>
          <cell r="P42">
            <v>30.5</v>
          </cell>
        </row>
        <row r="43">
          <cell r="C43">
            <v>3.13</v>
          </cell>
          <cell r="F43">
            <v>1</v>
          </cell>
          <cell r="H43">
            <v>76.319999999999993</v>
          </cell>
          <cell r="K43">
            <v>73.62</v>
          </cell>
          <cell r="M43">
            <v>17.38</v>
          </cell>
          <cell r="P43">
            <v>22.81</v>
          </cell>
        </row>
        <row r="44">
          <cell r="C44">
            <v>2.89</v>
          </cell>
          <cell r="F44">
            <v>1.1599999999999999</v>
          </cell>
          <cell r="H44">
            <v>76.819999999999993</v>
          </cell>
          <cell r="K44">
            <v>82.69</v>
          </cell>
          <cell r="M44">
            <v>17.13</v>
          </cell>
          <cell r="P44">
            <v>9.39</v>
          </cell>
        </row>
        <row r="45">
          <cell r="C45">
            <v>2.2599999999999998</v>
          </cell>
          <cell r="F45">
            <v>3.06</v>
          </cell>
          <cell r="H45">
            <v>77.209999999999994</v>
          </cell>
          <cell r="K45">
            <v>83.43</v>
          </cell>
          <cell r="M45">
            <v>17.14</v>
          </cell>
          <cell r="P45">
            <v>9.3000000000000007</v>
          </cell>
        </row>
        <row r="46">
          <cell r="C46">
            <v>2.41</v>
          </cell>
          <cell r="F46">
            <v>2.6</v>
          </cell>
          <cell r="H46">
            <v>77.52</v>
          </cell>
          <cell r="K46">
            <v>85.44</v>
          </cell>
          <cell r="M46">
            <v>16.82</v>
          </cell>
          <cell r="P46">
            <v>8.35</v>
          </cell>
        </row>
        <row r="47">
          <cell r="C47">
            <v>2.39</v>
          </cell>
          <cell r="F47">
            <v>1.72</v>
          </cell>
          <cell r="H47">
            <v>77.09</v>
          </cell>
          <cell r="K47">
            <v>79.38</v>
          </cell>
          <cell r="M47">
            <v>17.09</v>
          </cell>
          <cell r="P47">
            <v>13.49</v>
          </cell>
        </row>
        <row r="48">
          <cell r="C48">
            <v>2.36</v>
          </cell>
          <cell r="F48">
            <v>2.59</v>
          </cell>
          <cell r="H48">
            <v>77.06</v>
          </cell>
          <cell r="K48">
            <v>72.849999999999994</v>
          </cell>
          <cell r="M48">
            <v>17.45</v>
          </cell>
          <cell r="P48">
            <v>22.12</v>
          </cell>
        </row>
        <row r="49">
          <cell r="C49">
            <v>2.62</v>
          </cell>
          <cell r="F49">
            <v>7.98</v>
          </cell>
          <cell r="H49">
            <v>76.92</v>
          </cell>
          <cell r="K49">
            <v>63.45</v>
          </cell>
          <cell r="M49">
            <v>17.329999999999998</v>
          </cell>
          <cell r="P49">
            <v>25.87</v>
          </cell>
        </row>
        <row r="50">
          <cell r="B50" t="str">
            <v>90</v>
          </cell>
          <cell r="C50">
            <v>2.77</v>
          </cell>
          <cell r="D50">
            <v>4.25</v>
          </cell>
          <cell r="F50">
            <v>6.64</v>
          </cell>
          <cell r="H50">
            <v>76.95</v>
          </cell>
          <cell r="K50">
            <v>77.010000000000005</v>
          </cell>
          <cell r="M50">
            <v>16.7</v>
          </cell>
          <cell r="P50">
            <v>11.71</v>
          </cell>
        </row>
        <row r="51">
          <cell r="C51">
            <v>2.79</v>
          </cell>
          <cell r="F51">
            <v>2.1800000000000002</v>
          </cell>
          <cell r="H51">
            <v>77.37</v>
          </cell>
          <cell r="K51">
            <v>94.48</v>
          </cell>
          <cell r="M51">
            <v>16.16</v>
          </cell>
          <cell r="P51">
            <v>0</v>
          </cell>
        </row>
        <row r="52">
          <cell r="C52">
            <v>2.71</v>
          </cell>
          <cell r="F52">
            <v>0.84</v>
          </cell>
          <cell r="H52">
            <v>77.61</v>
          </cell>
          <cell r="K52">
            <v>87.8</v>
          </cell>
          <cell r="M52">
            <v>15.79</v>
          </cell>
          <cell r="P52">
            <v>5.96</v>
          </cell>
        </row>
        <row r="53">
          <cell r="C53">
            <v>3.06</v>
          </cell>
          <cell r="F53">
            <v>5.64</v>
          </cell>
          <cell r="H53">
            <v>77.44</v>
          </cell>
          <cell r="K53">
            <v>65.13</v>
          </cell>
          <cell r="M53">
            <v>15.55</v>
          </cell>
          <cell r="P53">
            <v>26.72</v>
          </cell>
        </row>
        <row r="54">
          <cell r="C54">
            <v>3.05</v>
          </cell>
          <cell r="F54">
            <v>3.46</v>
          </cell>
          <cell r="H54">
            <v>77.569999999999993</v>
          </cell>
          <cell r="K54">
            <v>65.91</v>
          </cell>
          <cell r="M54">
            <v>15.49</v>
          </cell>
          <cell r="P54">
            <v>29.71</v>
          </cell>
        </row>
        <row r="55">
          <cell r="C55">
            <v>3.92</v>
          </cell>
          <cell r="F55">
            <v>9.94</v>
          </cell>
          <cell r="H55">
            <v>77.41</v>
          </cell>
          <cell r="K55">
            <v>71.75</v>
          </cell>
          <cell r="M55">
            <v>14.94</v>
          </cell>
          <cell r="P55">
            <v>16.399999999999999</v>
          </cell>
        </row>
        <row r="56">
          <cell r="C56">
            <v>4.07</v>
          </cell>
          <cell r="F56">
            <v>3.03</v>
          </cell>
          <cell r="H56">
            <v>77.790000000000006</v>
          </cell>
          <cell r="K56">
            <v>87.28</v>
          </cell>
          <cell r="M56">
            <v>14.63</v>
          </cell>
          <cell r="P56">
            <v>5.65</v>
          </cell>
        </row>
        <row r="57">
          <cell r="C57">
            <v>3.8</v>
          </cell>
          <cell r="F57">
            <v>1.05</v>
          </cell>
          <cell r="H57">
            <v>78.66</v>
          </cell>
          <cell r="K57">
            <v>93.74</v>
          </cell>
          <cell r="M57">
            <v>13.84</v>
          </cell>
          <cell r="P57">
            <v>0</v>
          </cell>
        </row>
        <row r="58">
          <cell r="C58">
            <v>4.3099999999999996</v>
          </cell>
          <cell r="F58">
            <v>7.11</v>
          </cell>
          <cell r="H58">
            <v>79.010000000000005</v>
          </cell>
          <cell r="K58">
            <v>89.56</v>
          </cell>
          <cell r="M58">
            <v>13.14</v>
          </cell>
          <cell r="P58">
            <v>0.09</v>
          </cell>
        </row>
        <row r="59">
          <cell r="C59">
            <v>4.43</v>
          </cell>
          <cell r="F59">
            <v>3.4</v>
          </cell>
          <cell r="H59">
            <v>79.959999999999994</v>
          </cell>
          <cell r="K59">
            <v>90.89</v>
          </cell>
          <cell r="M59">
            <v>12.26</v>
          </cell>
          <cell r="P59">
            <v>2.71</v>
          </cell>
        </row>
        <row r="60">
          <cell r="C60">
            <v>4.32</v>
          </cell>
          <cell r="F60">
            <v>1.76</v>
          </cell>
          <cell r="H60">
            <v>80.61</v>
          </cell>
          <cell r="K60">
            <v>80.52</v>
          </cell>
          <cell r="M60">
            <v>11.39</v>
          </cell>
          <cell r="P60">
            <v>11.9</v>
          </cell>
        </row>
        <row r="61">
          <cell r="C61">
            <v>3.9</v>
          </cell>
          <cell r="F61">
            <v>3.48</v>
          </cell>
          <cell r="H61">
            <v>80.180000000000007</v>
          </cell>
          <cell r="K61">
            <v>58.3</v>
          </cell>
          <cell r="M61">
            <v>11.69</v>
          </cell>
          <cell r="P61">
            <v>29.57</v>
          </cell>
        </row>
        <row r="62">
          <cell r="B62" t="str">
            <v>91</v>
          </cell>
          <cell r="C62">
            <v>3.88</v>
          </cell>
          <cell r="D62">
            <v>4.25</v>
          </cell>
          <cell r="F62">
            <v>3.41</v>
          </cell>
          <cell r="H62">
            <v>79.989999999999995</v>
          </cell>
          <cell r="K62">
            <v>74.67</v>
          </cell>
          <cell r="M62">
            <v>12.21</v>
          </cell>
          <cell r="P62">
            <v>17.84</v>
          </cell>
        </row>
        <row r="63">
          <cell r="C63">
            <v>4.09</v>
          </cell>
          <cell r="F63">
            <v>5.97</v>
          </cell>
          <cell r="H63">
            <v>79.39</v>
          </cell>
          <cell r="K63">
            <v>87.39</v>
          </cell>
          <cell r="M63">
            <v>12.7</v>
          </cell>
          <cell r="P63">
            <v>5.76</v>
          </cell>
        </row>
        <row r="64">
          <cell r="C64">
            <v>4.13</v>
          </cell>
          <cell r="F64">
            <v>0.98</v>
          </cell>
          <cell r="H64">
            <v>79.150000000000006</v>
          </cell>
          <cell r="K64">
            <v>84.51</v>
          </cell>
          <cell r="M64">
            <v>13.29</v>
          </cell>
          <cell r="P64">
            <v>13.62</v>
          </cell>
        </row>
        <row r="65">
          <cell r="C65">
            <v>3.96</v>
          </cell>
          <cell r="F65">
            <v>3.11</v>
          </cell>
          <cell r="H65">
            <v>78.989999999999995</v>
          </cell>
          <cell r="K65">
            <v>63.26</v>
          </cell>
          <cell r="M65">
            <v>13.52</v>
          </cell>
          <cell r="P65">
            <v>29.49</v>
          </cell>
        </row>
        <row r="66">
          <cell r="C66">
            <v>3.85</v>
          </cell>
          <cell r="F66">
            <v>2.2000000000000002</v>
          </cell>
          <cell r="H66">
            <v>79.23</v>
          </cell>
          <cell r="K66">
            <v>68.86</v>
          </cell>
          <cell r="M66">
            <v>13.02</v>
          </cell>
          <cell r="P66">
            <v>23.61</v>
          </cell>
        </row>
        <row r="67">
          <cell r="C67">
            <v>3.13</v>
          </cell>
          <cell r="F67">
            <v>2.76</v>
          </cell>
          <cell r="H67">
            <v>79.2</v>
          </cell>
          <cell r="K67">
            <v>73.02</v>
          </cell>
          <cell r="M67">
            <v>13.48</v>
          </cell>
          <cell r="P67">
            <v>20.67</v>
          </cell>
        </row>
        <row r="68">
          <cell r="C68">
            <v>3.37</v>
          </cell>
          <cell r="F68">
            <v>5.44</v>
          </cell>
          <cell r="H68">
            <v>78.959999999999994</v>
          </cell>
          <cell r="K68">
            <v>84.22</v>
          </cell>
          <cell r="M68">
            <v>13.48</v>
          </cell>
          <cell r="P68">
            <v>5.79</v>
          </cell>
        </row>
        <row r="69">
          <cell r="C69">
            <v>3.51</v>
          </cell>
          <cell r="F69">
            <v>1.98</v>
          </cell>
          <cell r="H69">
            <v>78.61</v>
          </cell>
          <cell r="K69">
            <v>89.62</v>
          </cell>
          <cell r="M69">
            <v>13.98</v>
          </cell>
          <cell r="P69">
            <v>5.79</v>
          </cell>
        </row>
        <row r="70">
          <cell r="C70">
            <v>3.17</v>
          </cell>
          <cell r="F70">
            <v>4.6500000000000004</v>
          </cell>
          <cell r="H70">
            <v>78.39</v>
          </cell>
          <cell r="K70">
            <v>86.81</v>
          </cell>
          <cell r="M70">
            <v>14.51</v>
          </cell>
          <cell r="P70">
            <v>6.41</v>
          </cell>
        </row>
        <row r="71">
          <cell r="C71">
            <v>3.38</v>
          </cell>
          <cell r="F71">
            <v>4.7300000000000004</v>
          </cell>
          <cell r="H71">
            <v>77.78</v>
          </cell>
          <cell r="K71">
            <v>83.35</v>
          </cell>
          <cell r="M71">
            <v>15.09</v>
          </cell>
          <cell r="P71">
            <v>9.7799999999999994</v>
          </cell>
        </row>
        <row r="72">
          <cell r="C72">
            <v>3.34</v>
          </cell>
          <cell r="F72">
            <v>1.21</v>
          </cell>
          <cell r="H72">
            <v>78.02</v>
          </cell>
          <cell r="K72">
            <v>74.16</v>
          </cell>
          <cell r="M72">
            <v>14.03</v>
          </cell>
          <cell r="P72">
            <v>8.92</v>
          </cell>
        </row>
        <row r="73">
          <cell r="C73">
            <v>3.12</v>
          </cell>
          <cell r="F73">
            <v>2.93</v>
          </cell>
          <cell r="H73">
            <v>78.569999999999993</v>
          </cell>
          <cell r="K73">
            <v>68.55</v>
          </cell>
          <cell r="M73">
            <v>15.1</v>
          </cell>
          <cell r="P73">
            <v>24.39</v>
          </cell>
        </row>
        <row r="74">
          <cell r="B74" t="str">
            <v>92</v>
          </cell>
          <cell r="C74">
            <v>3.05</v>
          </cell>
          <cell r="D74">
            <v>3.43</v>
          </cell>
          <cell r="F74">
            <v>3.28</v>
          </cell>
          <cell r="H74">
            <v>78.25</v>
          </cell>
          <cell r="I74">
            <v>78.099999999999994</v>
          </cell>
          <cell r="K74">
            <v>71.2</v>
          </cell>
          <cell r="M74">
            <v>15.51</v>
          </cell>
          <cell r="N74">
            <v>15.58</v>
          </cell>
          <cell r="P74">
            <v>22.93</v>
          </cell>
        </row>
        <row r="75">
          <cell r="C75">
            <v>2.99</v>
          </cell>
          <cell r="F75">
            <v>2.57</v>
          </cell>
          <cell r="H75">
            <v>78.37</v>
          </cell>
          <cell r="K75">
            <v>90.42</v>
          </cell>
          <cell r="M75">
            <v>15.78</v>
          </cell>
          <cell r="P75">
            <v>6.94</v>
          </cell>
        </row>
        <row r="76">
          <cell r="C76">
            <v>2.88</v>
          </cell>
          <cell r="F76">
            <v>1.34</v>
          </cell>
          <cell r="H76">
            <v>78.55</v>
          </cell>
          <cell r="K76">
            <v>87.75</v>
          </cell>
          <cell r="M76">
            <v>15.54</v>
          </cell>
          <cell r="P76">
            <v>9.7899999999999991</v>
          </cell>
        </row>
        <row r="77">
          <cell r="C77">
            <v>2.85</v>
          </cell>
          <cell r="F77">
            <v>2.0499999999999998</v>
          </cell>
          <cell r="H77">
            <v>79.8</v>
          </cell>
          <cell r="K77">
            <v>75.81</v>
          </cell>
          <cell r="M77">
            <v>14.52</v>
          </cell>
          <cell r="P77">
            <v>19.88</v>
          </cell>
        </row>
        <row r="78">
          <cell r="C78">
            <v>2.7</v>
          </cell>
          <cell r="F78">
            <v>0.47</v>
          </cell>
          <cell r="H78">
            <v>80.75</v>
          </cell>
          <cell r="K78">
            <v>78.8</v>
          </cell>
          <cell r="M78">
            <v>13.42</v>
          </cell>
          <cell r="P78">
            <v>11.91</v>
          </cell>
        </row>
        <row r="79">
          <cell r="C79">
            <v>2.67</v>
          </cell>
          <cell r="F79">
            <v>2.2599999999999998</v>
          </cell>
          <cell r="H79">
            <v>81.83</v>
          </cell>
          <cell r="K79">
            <v>82.47</v>
          </cell>
          <cell r="M79">
            <v>12.42</v>
          </cell>
          <cell r="P79">
            <v>12.29</v>
          </cell>
        </row>
        <row r="80">
          <cell r="C80">
            <v>2.6</v>
          </cell>
          <cell r="F80">
            <v>3.95</v>
          </cell>
          <cell r="H80">
            <v>82.48</v>
          </cell>
          <cell r="K80">
            <v>92.58</v>
          </cell>
          <cell r="M80">
            <v>12.11</v>
          </cell>
          <cell r="P80">
            <v>2.2400000000000002</v>
          </cell>
        </row>
        <row r="81">
          <cell r="C81">
            <v>2.75</v>
          </cell>
          <cell r="F81">
            <v>2.25</v>
          </cell>
          <cell r="H81">
            <v>82.89</v>
          </cell>
          <cell r="K81">
            <v>94.37</v>
          </cell>
          <cell r="M81">
            <v>11.62</v>
          </cell>
          <cell r="P81">
            <v>0.32</v>
          </cell>
        </row>
        <row r="82">
          <cell r="C82">
            <v>2.5299999999999998</v>
          </cell>
          <cell r="F82">
            <v>2.29</v>
          </cell>
          <cell r="H82">
            <v>83.58</v>
          </cell>
          <cell r="K82">
            <v>95.24</v>
          </cell>
          <cell r="M82">
            <v>11.06</v>
          </cell>
          <cell r="P82">
            <v>0</v>
          </cell>
        </row>
        <row r="83">
          <cell r="C83">
            <v>2.29</v>
          </cell>
          <cell r="F83">
            <v>2.09</v>
          </cell>
          <cell r="H83">
            <v>84.06</v>
          </cell>
          <cell r="K83">
            <v>90.5</v>
          </cell>
          <cell r="M83">
            <v>10.5</v>
          </cell>
          <cell r="P83">
            <v>2.5299999999999998</v>
          </cell>
        </row>
        <row r="84">
          <cell r="C84">
            <v>2.2957005186663531</v>
          </cell>
          <cell r="F84">
            <v>1.322031975677787</v>
          </cell>
          <cell r="H84">
            <v>84.95</v>
          </cell>
          <cell r="K84">
            <v>84.779447859045277</v>
          </cell>
          <cell r="M84">
            <v>9.76</v>
          </cell>
          <cell r="P84">
            <v>10.615921942224951</v>
          </cell>
        </row>
        <row r="85">
          <cell r="C85">
            <v>2.176731617667008</v>
          </cell>
          <cell r="F85">
            <v>1.2912569766584669</v>
          </cell>
          <cell r="H85">
            <v>85.936417591469151</v>
          </cell>
          <cell r="K85">
            <v>82.130786724031964</v>
          </cell>
          <cell r="M85">
            <v>8.806060592504684</v>
          </cell>
          <cell r="P85">
            <v>11.56406371645155</v>
          </cell>
        </row>
        <row r="86">
          <cell r="B86" t="str">
            <v>93</v>
          </cell>
          <cell r="C86">
            <v>2.1243743909570658</v>
          </cell>
          <cell r="D86">
            <v>3.5</v>
          </cell>
          <cell r="F86">
            <v>2.732611837729654</v>
          </cell>
          <cell r="H86">
            <v>87.671490602194268</v>
          </cell>
          <cell r="I86">
            <v>85.4</v>
          </cell>
          <cell r="K86">
            <v>91.826592233875928</v>
          </cell>
          <cell r="M86">
            <v>7.4086989098258771</v>
          </cell>
          <cell r="N86">
            <v>8</v>
          </cell>
          <cell r="P86">
            <v>5.3032334801244527</v>
          </cell>
        </row>
        <row r="87">
          <cell r="C87">
            <v>2.2439381291465339</v>
          </cell>
          <cell r="F87">
            <v>4.3020681933615208</v>
          </cell>
          <cell r="H87">
            <v>88.208049607059436</v>
          </cell>
          <cell r="K87">
            <v>96.472395001024381</v>
          </cell>
          <cell r="M87">
            <v>6.8177807783859663</v>
          </cell>
          <cell r="P87">
            <v>0.14689612784265521</v>
          </cell>
        </row>
        <row r="88">
          <cell r="C88">
            <v>2.4864903968398862</v>
          </cell>
          <cell r="F88">
            <v>5.5041949556518643</v>
          </cell>
          <cell r="H88">
            <v>88.749979078695375</v>
          </cell>
          <cell r="K88">
            <v>94.496434466496368</v>
          </cell>
          <cell r="M88">
            <v>6.1484225060503066</v>
          </cell>
          <cell r="P88">
            <v>1.2324906661426609</v>
          </cell>
        </row>
        <row r="89">
          <cell r="C89">
            <v>2.5155319422788529</v>
          </cell>
          <cell r="F89">
            <v>2.4951428160127911</v>
          </cell>
          <cell r="H89">
            <v>89.565618537033671</v>
          </cell>
          <cell r="K89">
            <v>86.182456278247201</v>
          </cell>
          <cell r="M89">
            <v>5.4229414711931092</v>
          </cell>
          <cell r="P89">
            <v>10.3842487274894</v>
          </cell>
        </row>
        <row r="90">
          <cell r="C90">
            <v>2.7138074514295489</v>
          </cell>
          <cell r="F90">
            <v>3.2618183788328192</v>
          </cell>
          <cell r="H90">
            <v>89.768314838895833</v>
          </cell>
          <cell r="K90">
            <v>82.646540984121003</v>
          </cell>
          <cell r="M90">
            <v>5.41720242444344</v>
          </cell>
          <cell r="P90">
            <v>11.00539485658696</v>
          </cell>
        </row>
        <row r="91">
          <cell r="C91">
            <v>2.7123550485241652</v>
          </cell>
          <cell r="F91">
            <v>2.2900711575137289</v>
          </cell>
          <cell r="H91">
            <v>89.593043963879822</v>
          </cell>
          <cell r="K91">
            <v>84.73232159668612</v>
          </cell>
          <cell r="M91">
            <v>5.7451994007613871</v>
          </cell>
          <cell r="P91">
            <v>11.55135285257014</v>
          </cell>
        </row>
        <row r="92">
          <cell r="C92">
            <v>2.793229012424252</v>
          </cell>
          <cell r="F92">
            <v>4.5819653309717419</v>
          </cell>
          <cell r="H92">
            <v>89.5106318247839</v>
          </cell>
          <cell r="K92">
            <v>91.38565796883799</v>
          </cell>
          <cell r="M92">
            <v>5.729998394070444</v>
          </cell>
          <cell r="P92">
            <v>2.367391590013141</v>
          </cell>
        </row>
        <row r="93">
          <cell r="C93">
            <v>2.8356239922395341</v>
          </cell>
          <cell r="F93">
            <v>2.6168579803494931</v>
          </cell>
          <cell r="H93">
            <v>89.446087200640562</v>
          </cell>
          <cell r="K93">
            <v>93.272910643889617</v>
          </cell>
          <cell r="M93">
            <v>5.7477263761832234</v>
          </cell>
          <cell r="P93">
            <v>0.98113009198423129</v>
          </cell>
        </row>
        <row r="94">
          <cell r="C94">
            <v>3.071042189503022</v>
          </cell>
          <cell r="F94">
            <v>4.6159250913037857</v>
          </cell>
          <cell r="H94">
            <v>89.45805404838157</v>
          </cell>
          <cell r="K94">
            <v>94.831610662661916</v>
          </cell>
          <cell r="M94">
            <v>5.7050268395776422</v>
          </cell>
          <cell r="P94">
            <v>0</v>
          </cell>
        </row>
        <row r="95">
          <cell r="C95">
            <v>3.0413413099458531</v>
          </cell>
          <cell r="F95">
            <v>1.7038304828682169</v>
          </cell>
          <cell r="H95">
            <v>89.769171823951552</v>
          </cell>
          <cell r="K95">
            <v>94.064693073024216</v>
          </cell>
          <cell r="M95">
            <v>5.7574765820855349</v>
          </cell>
          <cell r="P95">
            <v>3.41356016519617</v>
          </cell>
        </row>
        <row r="96">
          <cell r="C96">
            <v>2.603371132218177</v>
          </cell>
          <cell r="F96">
            <v>3.075451129707901</v>
          </cell>
          <cell r="H96">
            <v>90.181293681664542</v>
          </cell>
          <cell r="K96">
            <v>85.316745666729247</v>
          </cell>
          <cell r="M96">
            <v>5.6498440573836204</v>
          </cell>
          <cell r="P96">
            <v>8.9783973407938049</v>
          </cell>
        </row>
        <row r="97">
          <cell r="C97">
            <v>2.9521074801043401</v>
          </cell>
          <cell r="F97">
            <v>5.7201557713263487</v>
          </cell>
          <cell r="H97">
            <v>90.30839898724318</v>
          </cell>
          <cell r="K97">
            <v>84.293333489769097</v>
          </cell>
          <cell r="M97">
            <v>5.2983867111418439</v>
          </cell>
          <cell r="P97">
            <v>7.7132194480946126</v>
          </cell>
        </row>
        <row r="98">
          <cell r="B98" t="str">
            <v>94</v>
          </cell>
          <cell r="C98">
            <v>3.0000077113045558</v>
          </cell>
          <cell r="D98">
            <v>3.5</v>
          </cell>
          <cell r="F98">
            <v>3.385902567107387</v>
          </cell>
          <cell r="H98">
            <v>90.434405950857837</v>
          </cell>
          <cell r="I98">
            <v>86.1</v>
          </cell>
          <cell r="K98">
            <v>93.331951944528186</v>
          </cell>
          <cell r="M98">
            <v>5.2109088805343564</v>
          </cell>
          <cell r="N98">
            <v>7</v>
          </cell>
          <cell r="P98">
            <v>3.8088635514018692</v>
          </cell>
        </row>
        <row r="99">
          <cell r="C99">
            <v>2.881350983850175</v>
          </cell>
          <cell r="F99">
            <v>1.209275583456848</v>
          </cell>
          <cell r="H99">
            <v>90.577399564557396</v>
          </cell>
          <cell r="K99">
            <v>98.077768390111544</v>
          </cell>
          <cell r="M99">
            <v>5.1602058074019954</v>
          </cell>
          <cell r="P99">
            <v>0</v>
          </cell>
        </row>
        <row r="100">
          <cell r="C100">
            <v>2.8536710666196372</v>
          </cell>
          <cell r="F100">
            <v>3.7658137487990899</v>
          </cell>
          <cell r="H100">
            <v>90.66847683550175</v>
          </cell>
          <cell r="K100">
            <v>96.073449365821091</v>
          </cell>
          <cell r="M100">
            <v>5.1551763940244602</v>
          </cell>
          <cell r="P100">
            <v>1.358973831775701</v>
          </cell>
        </row>
        <row r="101">
          <cell r="C101">
            <v>3.1033218881663021</v>
          </cell>
          <cell r="F101">
            <v>5.7057027430070058</v>
          </cell>
          <cell r="H101">
            <v>90.459913913581318</v>
          </cell>
          <cell r="K101">
            <v>84.274565233267026</v>
          </cell>
          <cell r="M101">
            <v>5.3089350335312853</v>
          </cell>
          <cell r="P101">
            <v>11.72930906456579</v>
          </cell>
        </row>
        <row r="102">
          <cell r="C102">
            <v>3.1852070983329952</v>
          </cell>
          <cell r="F102">
            <v>3.945525315520658</v>
          </cell>
          <cell r="H102">
            <v>90.115274298013532</v>
          </cell>
          <cell r="K102">
            <v>79.270019670580666</v>
          </cell>
          <cell r="M102">
            <v>5.6466191729913664</v>
          </cell>
          <cell r="P102">
            <v>14.667588215762621</v>
          </cell>
        </row>
        <row r="103">
          <cell r="C103">
            <v>3.3096023460732682</v>
          </cell>
          <cell r="F103">
            <v>3.2465453992571178</v>
          </cell>
          <cell r="H103">
            <v>90.137725301253028</v>
          </cell>
          <cell r="K103">
            <v>85.439895501358819</v>
          </cell>
          <cell r="M103">
            <v>5.3597994032723077</v>
          </cell>
          <cell r="P103">
            <v>8.0316118808294856</v>
          </cell>
        </row>
        <row r="104">
          <cell r="C104">
            <v>3.0693786199833668</v>
          </cell>
          <cell r="F104">
            <v>1.2364039282046431</v>
          </cell>
          <cell r="H104">
            <v>90.034094118129957</v>
          </cell>
          <cell r="K104">
            <v>91.04143923403123</v>
          </cell>
          <cell r="M104">
            <v>5.4800221379829086</v>
          </cell>
          <cell r="P104">
            <v>3.987472188944035</v>
          </cell>
        </row>
        <row r="105">
          <cell r="C105">
            <v>3.107784196919289</v>
          </cell>
          <cell r="F105">
            <v>2.2542011369677399</v>
          </cell>
          <cell r="H105">
            <v>90.17233270980411</v>
          </cell>
          <cell r="K105">
            <v>95.224791634078585</v>
          </cell>
          <cell r="M105">
            <v>5.3553183742781316</v>
          </cell>
          <cell r="P105">
            <v>0</v>
          </cell>
        </row>
        <row r="106">
          <cell r="C106">
            <v>3.2238304714082329</v>
          </cell>
          <cell r="F106">
            <v>4.7239621501163702</v>
          </cell>
          <cell r="H106">
            <v>89.96226795741164</v>
          </cell>
          <cell r="K106">
            <v>92.538535063553667</v>
          </cell>
          <cell r="M106">
            <v>5.3130580738104198</v>
          </cell>
          <cell r="P106">
            <v>0</v>
          </cell>
        </row>
        <row r="107">
          <cell r="C107">
            <v>3.1753248467696551</v>
          </cell>
          <cell r="F107">
            <v>1.3114519305360139</v>
          </cell>
          <cell r="H107">
            <v>90.159330152903379</v>
          </cell>
          <cell r="K107">
            <v>96.338651124168834</v>
          </cell>
          <cell r="M107">
            <v>5.0038860146797584</v>
          </cell>
          <cell r="P107">
            <v>0</v>
          </cell>
        </row>
        <row r="108">
          <cell r="C108">
            <v>3.4658496566844912</v>
          </cell>
          <cell r="F108">
            <v>5.7794439831137261</v>
          </cell>
          <cell r="H108">
            <v>90.707939474074607</v>
          </cell>
          <cell r="K108">
            <v>91.956317521747366</v>
          </cell>
          <cell r="M108">
            <v>4.3953332263241238</v>
          </cell>
          <cell r="P108">
            <v>1.760533972274517</v>
          </cell>
        </row>
        <row r="109">
          <cell r="C109">
            <v>3.5324371668425618</v>
          </cell>
          <cell r="F109">
            <v>6.0315549002619377</v>
          </cell>
          <cell r="H109">
            <v>90.57155842944492</v>
          </cell>
          <cell r="K109">
            <v>83.498626038754821</v>
          </cell>
          <cell r="M109">
            <v>4.460106256378273</v>
          </cell>
          <cell r="P109">
            <v>8.6546919390723946</v>
          </cell>
        </row>
        <row r="110">
          <cell r="B110" t="str">
            <v>95</v>
          </cell>
          <cell r="C110">
            <v>3.4605111185692699</v>
          </cell>
          <cell r="D110">
            <v>3.5</v>
          </cell>
          <cell r="F110">
            <v>2.4098888092182018</v>
          </cell>
          <cell r="H110">
            <v>89.258032183049963</v>
          </cell>
          <cell r="I110">
            <v>87</v>
          </cell>
          <cell r="K110">
            <v>84.970580181413652</v>
          </cell>
          <cell r="M110">
            <v>5.9052425615830053</v>
          </cell>
          <cell r="N110">
            <v>6.7</v>
          </cell>
          <cell r="P110">
            <v>11.429389868218379</v>
          </cell>
        </row>
        <row r="111">
          <cell r="C111">
            <v>3.4815567926035569</v>
          </cell>
          <cell r="F111">
            <v>2.80421302053744</v>
          </cell>
          <cell r="H111">
            <v>89.324115503650134</v>
          </cell>
          <cell r="K111">
            <v>98.104064352345148</v>
          </cell>
          <cell r="M111">
            <v>5.8702297597344204</v>
          </cell>
          <cell r="P111">
            <v>9.4389868218380968E-2</v>
          </cell>
        </row>
        <row r="112">
          <cell r="C112">
            <v>3.3200254804834239</v>
          </cell>
          <cell r="F112">
            <v>1.3957875080899069</v>
          </cell>
          <cell r="H112">
            <v>89.452432353835277</v>
          </cell>
          <cell r="K112">
            <v>96.895999486565117</v>
          </cell>
          <cell r="M112">
            <v>5.7454155697595022</v>
          </cell>
          <cell r="P112">
            <v>0.32858976553140512</v>
          </cell>
        </row>
        <row r="113">
          <cell r="C113">
            <v>3.2432454931214458</v>
          </cell>
          <cell r="F113">
            <v>1.552711038302627</v>
          </cell>
          <cell r="H113">
            <v>89.853883117360496</v>
          </cell>
          <cell r="K113">
            <v>84.423162758856748</v>
          </cell>
          <cell r="M113">
            <v>5.6247314902145016</v>
          </cell>
          <cell r="P113">
            <v>14.68677391750813</v>
          </cell>
        </row>
        <row r="114">
          <cell r="C114">
            <v>2.997176485041253</v>
          </cell>
          <cell r="F114">
            <v>2.4546559111343309</v>
          </cell>
          <cell r="H114">
            <v>89.939187395852286</v>
          </cell>
          <cell r="K114">
            <v>79.458958917751318</v>
          </cell>
          <cell r="M114">
            <v>6.0342592485147906</v>
          </cell>
          <cell r="P114">
            <v>19.142976210850591</v>
          </cell>
        </row>
        <row r="115">
          <cell r="C115">
            <v>2.9583802453319472</v>
          </cell>
          <cell r="F115">
            <v>2.787163499478734</v>
          </cell>
          <cell r="H115">
            <v>90.112262043338518</v>
          </cell>
          <cell r="K115">
            <v>89.403055793256883</v>
          </cell>
          <cell r="M115">
            <v>6.0666034903284389</v>
          </cell>
          <cell r="P115">
            <v>8.3035820640082143</v>
          </cell>
        </row>
        <row r="116">
          <cell r="C116">
            <v>2.9453302709007612</v>
          </cell>
          <cell r="F116">
            <v>1.1924245064044361</v>
          </cell>
          <cell r="H116">
            <v>90.886460613290936</v>
          </cell>
          <cell r="K116">
            <v>98.765432576809218</v>
          </cell>
          <cell r="M116">
            <v>5.7538951353681824</v>
          </cell>
          <cell r="P116">
            <v>0.17243025842888929</v>
          </cell>
        </row>
        <row r="117">
          <cell r="C117">
            <v>3.1818960123907258</v>
          </cell>
          <cell r="F117">
            <v>4.523897718348767</v>
          </cell>
          <cell r="H117">
            <v>90.921938018882983</v>
          </cell>
          <cell r="K117">
            <v>95.616825839147054</v>
          </cell>
          <cell r="M117">
            <v>5.7538951353681824</v>
          </cell>
          <cell r="P117">
            <v>0</v>
          </cell>
        </row>
        <row r="118">
          <cell r="C118">
            <v>3.636958804491945</v>
          </cell>
          <cell r="F118">
            <v>8.8653264253812427</v>
          </cell>
          <cell r="H118">
            <v>90.758420571189475</v>
          </cell>
          <cell r="K118">
            <v>90.689735513560635</v>
          </cell>
          <cell r="M118">
            <v>5.823247584201086</v>
          </cell>
          <cell r="P118">
            <v>0.8188063313820354</v>
          </cell>
        </row>
        <row r="119">
          <cell r="C119">
            <v>3.62892574051155</v>
          </cell>
          <cell r="F119">
            <v>0.84332963526296689</v>
          </cell>
          <cell r="H119">
            <v>90.744028052276505</v>
          </cell>
          <cell r="K119">
            <v>96.1441442752011</v>
          </cell>
          <cell r="M119">
            <v>6.080159546953209</v>
          </cell>
          <cell r="P119">
            <v>3.1631268184151971</v>
          </cell>
        </row>
        <row r="120">
          <cell r="C120">
            <v>3.25</v>
          </cell>
          <cell r="F120">
            <v>1.3</v>
          </cell>
          <cell r="H120">
            <v>90.54</v>
          </cell>
          <cell r="K120">
            <v>89.7</v>
          </cell>
          <cell r="M120">
            <v>6.76</v>
          </cell>
          <cell r="P120">
            <v>9.5399999999999991</v>
          </cell>
        </row>
        <row r="121">
          <cell r="C121">
            <v>2.9470814457669641</v>
          </cell>
          <cell r="F121">
            <v>1.5368586769842769</v>
          </cell>
          <cell r="H121">
            <v>91.39487441663978</v>
          </cell>
          <cell r="K121">
            <v>91.730299043062203</v>
          </cell>
          <cell r="M121">
            <v>6.3027166403118304</v>
          </cell>
          <cell r="P121">
            <v>7.4847308612440191</v>
          </cell>
        </row>
        <row r="122">
          <cell r="B122" t="str">
            <v>96</v>
          </cell>
          <cell r="C122">
            <v>3.1011987938099601</v>
          </cell>
          <cell r="D122">
            <v>3.25</v>
          </cell>
          <cell r="F122">
            <v>4.5854830478228292</v>
          </cell>
          <cell r="H122">
            <v>92.22561947091107</v>
          </cell>
          <cell r="I122">
            <v>91</v>
          </cell>
          <cell r="K122">
            <v>94.794773491340763</v>
          </cell>
          <cell r="M122">
            <v>5.5773848269491753</v>
          </cell>
          <cell r="N122">
            <v>5.45</v>
          </cell>
          <cell r="P122">
            <v>2.8512528740595382</v>
          </cell>
        </row>
        <row r="123">
          <cell r="C123">
            <v>3.1063462706345391</v>
          </cell>
          <cell r="F123">
            <v>2.774733722504763</v>
          </cell>
          <cell r="H123">
            <v>92.258902490389517</v>
          </cell>
          <cell r="K123">
            <v>98.518332194121669</v>
          </cell>
          <cell r="M123">
            <v>5.5686646898600882</v>
          </cell>
          <cell r="P123">
            <v>0</v>
          </cell>
        </row>
        <row r="124">
          <cell r="C124">
            <v>3.1356457947151282</v>
          </cell>
          <cell r="F124">
            <v>1.7950927666089</v>
          </cell>
          <cell r="H124">
            <v>92.211475122665405</v>
          </cell>
          <cell r="K124">
            <v>98.027362440191382</v>
          </cell>
          <cell r="M124">
            <v>5.6340264791603278</v>
          </cell>
          <cell r="P124">
            <v>1.054494190020506</v>
          </cell>
        </row>
        <row r="125">
          <cell r="C125">
            <v>3.07698978219236</v>
          </cell>
          <cell r="F125">
            <v>1.031289909621788</v>
          </cell>
          <cell r="H125">
            <v>92.499593349927764</v>
          </cell>
          <cell r="K125">
            <v>87.593471021762625</v>
          </cell>
          <cell r="M125">
            <v>5.3640387749748593</v>
          </cell>
          <cell r="P125">
            <v>11.727773851784891</v>
          </cell>
        </row>
        <row r="126">
          <cell r="C126">
            <v>3.043627948073417</v>
          </cell>
          <cell r="F126">
            <v>2.1109496519274078</v>
          </cell>
          <cell r="H126">
            <v>92.96262815649915</v>
          </cell>
          <cell r="K126">
            <v>86.699201127819549</v>
          </cell>
          <cell r="M126">
            <v>4.9044275980930916</v>
          </cell>
          <cell r="P126">
            <v>11.93162423103213</v>
          </cell>
        </row>
        <row r="127">
          <cell r="C127">
            <v>2.8958424683145458</v>
          </cell>
          <cell r="F127">
            <v>1.1650255016827655</v>
          </cell>
          <cell r="H127">
            <v>92.794694482290396</v>
          </cell>
          <cell r="K127">
            <v>87.289068694463438</v>
          </cell>
          <cell r="M127">
            <v>5.1972565517378433</v>
          </cell>
          <cell r="P127">
            <v>11.832371838687628</v>
          </cell>
        </row>
        <row r="128">
          <cell r="C128">
            <v>3.32</v>
          </cell>
          <cell r="F128">
            <v>5.2</v>
          </cell>
          <cell r="H128">
            <v>92.45</v>
          </cell>
          <cell r="K128">
            <v>94.58</v>
          </cell>
          <cell r="M128">
            <v>5.23</v>
          </cell>
          <cell r="P128">
            <v>0.64</v>
          </cell>
        </row>
        <row r="129">
          <cell r="C129">
            <v>3.41</v>
          </cell>
          <cell r="F129">
            <v>4.46</v>
          </cell>
          <cell r="H129">
            <v>92.39</v>
          </cell>
          <cell r="K129">
            <v>95.71</v>
          </cell>
          <cell r="M129">
            <v>5.24</v>
          </cell>
          <cell r="P129">
            <v>0</v>
          </cell>
        </row>
        <row r="130">
          <cell r="C130">
            <v>2.59</v>
          </cell>
          <cell r="F130">
            <v>2.57</v>
          </cell>
          <cell r="H130">
            <v>92.89</v>
          </cell>
          <cell r="K130">
            <v>97.61</v>
          </cell>
          <cell r="M130">
            <v>5.32</v>
          </cell>
          <cell r="P130">
            <v>0</v>
          </cell>
        </row>
        <row r="131">
          <cell r="K131">
            <v>98.85</v>
          </cell>
        </row>
        <row r="132">
          <cell r="K132">
            <v>95.56</v>
          </cell>
        </row>
        <row r="133">
          <cell r="K133">
            <v>89.49</v>
          </cell>
        </row>
        <row r="134">
          <cell r="B134" t="str">
            <v>97</v>
          </cell>
          <cell r="D134">
            <v>3</v>
          </cell>
          <cell r="I134">
            <v>92</v>
          </cell>
          <cell r="K134">
            <v>89.5</v>
          </cell>
          <cell r="N134">
            <v>5.25</v>
          </cell>
        </row>
        <row r="135">
          <cell r="K135">
            <v>98.12</v>
          </cell>
        </row>
        <row r="136">
          <cell r="K136">
            <v>91.36</v>
          </cell>
        </row>
        <row r="137">
          <cell r="K137">
            <v>84.48</v>
          </cell>
        </row>
        <row r="138">
          <cell r="K138">
            <v>84.69</v>
          </cell>
        </row>
        <row r="139">
          <cell r="K139">
            <v>90.627115351848701</v>
          </cell>
        </row>
        <row r="140">
          <cell r="K140">
            <v>98.51</v>
          </cell>
        </row>
        <row r="141">
          <cell r="K141">
            <v>97.61</v>
          </cell>
        </row>
        <row r="142">
          <cell r="K142">
            <v>96.6</v>
          </cell>
        </row>
        <row r="143">
          <cell r="K143">
            <v>98.01</v>
          </cell>
        </row>
        <row r="144">
          <cell r="K144">
            <v>94.76</v>
          </cell>
        </row>
        <row r="145">
          <cell r="K145">
            <v>89.44</v>
          </cell>
        </row>
        <row r="146">
          <cell r="B146" t="str">
            <v>98</v>
          </cell>
          <cell r="D146">
            <v>2.7</v>
          </cell>
          <cell r="I146">
            <v>93</v>
          </cell>
          <cell r="K146">
            <v>95.07</v>
          </cell>
          <cell r="N146">
            <v>4.25</v>
          </cell>
        </row>
        <row r="147">
          <cell r="K147">
            <v>99.39</v>
          </cell>
        </row>
        <row r="148">
          <cell r="K148">
            <v>97.14</v>
          </cell>
        </row>
        <row r="149">
          <cell r="K149">
            <v>86.68</v>
          </cell>
        </row>
        <row r="150">
          <cell r="K150">
            <v>82</v>
          </cell>
        </row>
        <row r="151">
          <cell r="K151">
            <v>89.8</v>
          </cell>
        </row>
        <row r="152">
          <cell r="K152">
            <v>98.17</v>
          </cell>
        </row>
        <row r="153">
          <cell r="K153">
            <v>99.33</v>
          </cell>
        </row>
        <row r="154">
          <cell r="K154">
            <v>98.12</v>
          </cell>
        </row>
        <row r="155">
          <cell r="K155">
            <v>97.97</v>
          </cell>
        </row>
        <row r="156">
          <cell r="K156">
            <v>92.1</v>
          </cell>
        </row>
        <row r="157">
          <cell r="K157">
            <v>83.1</v>
          </cell>
        </row>
        <row r="158">
          <cell r="B158" t="str">
            <v>99</v>
          </cell>
          <cell r="D158">
            <v>2.35</v>
          </cell>
          <cell r="I158">
            <v>93</v>
          </cell>
          <cell r="K158">
            <v>91.8</v>
          </cell>
          <cell r="N158">
            <v>5.33</v>
          </cell>
        </row>
        <row r="159">
          <cell r="K159">
            <v>99.4</v>
          </cell>
        </row>
        <row r="160">
          <cell r="K160">
            <v>96.4</v>
          </cell>
        </row>
        <row r="161">
          <cell r="K161">
            <v>90.78</v>
          </cell>
        </row>
        <row r="162">
          <cell r="K162">
            <v>94.8</v>
          </cell>
        </row>
        <row r="163">
          <cell r="K163">
            <v>98.62</v>
          </cell>
        </row>
        <row r="164">
          <cell r="K164">
            <v>98.36</v>
          </cell>
        </row>
        <row r="165">
          <cell r="K165">
            <v>97.75</v>
          </cell>
        </row>
        <row r="166">
          <cell r="K166">
            <v>98.94</v>
          </cell>
        </row>
        <row r="167">
          <cell r="K167">
            <v>98.3</v>
          </cell>
        </row>
        <row r="168">
          <cell r="K168">
            <v>91.61</v>
          </cell>
        </row>
        <row r="169">
          <cell r="K169">
            <v>90.06</v>
          </cell>
        </row>
        <row r="170">
          <cell r="B170" t="str">
            <v>00</v>
          </cell>
          <cell r="D170">
            <v>2</v>
          </cell>
          <cell r="I170">
            <v>95</v>
          </cell>
          <cell r="N170">
            <v>3.6</v>
          </cell>
        </row>
        <row r="182">
          <cell r="B182" t="str">
            <v>01</v>
          </cell>
          <cell r="D182">
            <v>1.75</v>
          </cell>
          <cell r="I182">
            <v>95</v>
          </cell>
          <cell r="N182">
            <v>3.55</v>
          </cell>
        </row>
        <row r="194">
          <cell r="N194">
            <v>3.5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nd"/>
      <sheetName val="Sheet1"/>
      <sheetName val="LongTermTrend"/>
      <sheetName val="POF"/>
      <sheetName val="EAF"/>
      <sheetName val="EFOR"/>
      <sheetName val="PEAK"/>
      <sheetName val="DATA"/>
      <sheetName val="EstActEA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3">
          <cell r="C3">
            <v>13.49</v>
          </cell>
          <cell r="F3">
            <v>17.14</v>
          </cell>
          <cell r="H3">
            <v>73.510000000000005</v>
          </cell>
          <cell r="K3">
            <v>85.56</v>
          </cell>
          <cell r="M3">
            <v>15.23</v>
          </cell>
          <cell r="P3">
            <v>6.26</v>
          </cell>
        </row>
        <row r="4">
          <cell r="C4">
            <v>13.89</v>
          </cell>
          <cell r="F4">
            <v>18.16</v>
          </cell>
          <cell r="H4">
            <v>73.400000000000006</v>
          </cell>
          <cell r="K4">
            <v>84.61</v>
          </cell>
          <cell r="M4">
            <v>15.06</v>
          </cell>
          <cell r="P4">
            <v>2.61</v>
          </cell>
        </row>
        <row r="5">
          <cell r="C5">
            <v>14.36</v>
          </cell>
          <cell r="F5">
            <v>15.86</v>
          </cell>
          <cell r="H5">
            <v>73.709999999999994</v>
          </cell>
          <cell r="K5">
            <v>77.989999999999995</v>
          </cell>
          <cell r="M5">
            <v>14.48</v>
          </cell>
          <cell r="P5">
            <v>9.15</v>
          </cell>
        </row>
        <row r="6">
          <cell r="C6">
            <v>14.57</v>
          </cell>
          <cell r="F6">
            <v>9.75</v>
          </cell>
          <cell r="H6">
            <v>73.17</v>
          </cell>
          <cell r="K6">
            <v>69.67</v>
          </cell>
          <cell r="M6">
            <v>14.37</v>
          </cell>
          <cell r="P6">
            <v>19.690000000000001</v>
          </cell>
        </row>
        <row r="7">
          <cell r="C7">
            <v>13.98</v>
          </cell>
          <cell r="F7">
            <v>3.81</v>
          </cell>
          <cell r="H7">
            <v>73.150000000000006</v>
          </cell>
          <cell r="K7">
            <v>70.069999999999993</v>
          </cell>
          <cell r="M7">
            <v>15.15</v>
          </cell>
          <cell r="P7">
            <v>25.39</v>
          </cell>
        </row>
        <row r="8">
          <cell r="C8">
            <v>13.46</v>
          </cell>
          <cell r="F8">
            <v>7.45</v>
          </cell>
          <cell r="H8">
            <v>74</v>
          </cell>
          <cell r="K8">
            <v>83.71</v>
          </cell>
          <cell r="M8">
            <v>14.8</v>
          </cell>
          <cell r="P8">
            <v>8.9700000000000006</v>
          </cell>
        </row>
        <row r="9">
          <cell r="C9">
            <v>12.02</v>
          </cell>
          <cell r="F9">
            <v>6.44</v>
          </cell>
          <cell r="H9">
            <v>75.239999999999995</v>
          </cell>
          <cell r="K9">
            <v>86.93</v>
          </cell>
          <cell r="M9">
            <v>14.25</v>
          </cell>
          <cell r="P9">
            <v>3.94</v>
          </cell>
        </row>
        <row r="10">
          <cell r="C10">
            <v>10.46</v>
          </cell>
          <cell r="F10">
            <v>4.32</v>
          </cell>
          <cell r="H10">
            <v>76.510000000000005</v>
          </cell>
          <cell r="K10">
            <v>87.95</v>
          </cell>
          <cell r="M10">
            <v>13.89</v>
          </cell>
          <cell r="P10">
            <v>4.75</v>
          </cell>
        </row>
        <row r="11">
          <cell r="C11">
            <v>8.8699999999999992</v>
          </cell>
          <cell r="F11">
            <v>6.16</v>
          </cell>
          <cell r="H11">
            <v>78.069999999999993</v>
          </cell>
          <cell r="K11">
            <v>87.63</v>
          </cell>
          <cell r="M11">
            <v>13.31</v>
          </cell>
          <cell r="P11">
            <v>6.49</v>
          </cell>
        </row>
        <row r="12">
          <cell r="C12">
            <v>8.5299999999999994</v>
          </cell>
          <cell r="F12">
            <v>4.26</v>
          </cell>
          <cell r="H12">
            <v>78.900000000000006</v>
          </cell>
          <cell r="K12">
            <v>81.72</v>
          </cell>
          <cell r="M12">
            <v>12.89</v>
          </cell>
          <cell r="P12">
            <v>13.53</v>
          </cell>
        </row>
        <row r="13">
          <cell r="C13">
            <v>8.32</v>
          </cell>
          <cell r="F13">
            <v>5.74</v>
          </cell>
          <cell r="H13">
            <v>79.37</v>
          </cell>
          <cell r="K13">
            <v>69.17</v>
          </cell>
          <cell r="M13">
            <v>12.63</v>
          </cell>
          <cell r="P13">
            <v>24.84</v>
          </cell>
        </row>
        <row r="14">
          <cell r="B14" t="str">
            <v>87</v>
          </cell>
          <cell r="C14">
            <v>8.75</v>
          </cell>
          <cell r="D14">
            <v>6.25</v>
          </cell>
          <cell r="F14">
            <v>15.93</v>
          </cell>
          <cell r="H14">
            <v>79.92</v>
          </cell>
          <cell r="K14">
            <v>74.2</v>
          </cell>
          <cell r="M14">
            <v>11.53</v>
          </cell>
          <cell r="P14">
            <v>12.24</v>
          </cell>
        </row>
        <row r="15">
          <cell r="C15">
            <v>8.64</v>
          </cell>
          <cell r="F15">
            <v>14.16</v>
          </cell>
          <cell r="H15">
            <v>79.88</v>
          </cell>
          <cell r="K15">
            <v>85.02</v>
          </cell>
          <cell r="M15">
            <v>11.32</v>
          </cell>
          <cell r="P15">
            <v>3.9</v>
          </cell>
        </row>
        <row r="16">
          <cell r="C16">
            <v>8.1</v>
          </cell>
          <cell r="F16">
            <v>8.18</v>
          </cell>
          <cell r="H16">
            <v>79.989999999999995</v>
          </cell>
          <cell r="K16">
            <v>85.8</v>
          </cell>
          <cell r="M16">
            <v>11.59</v>
          </cell>
          <cell r="P16">
            <v>6.4</v>
          </cell>
        </row>
        <row r="17">
          <cell r="C17">
            <v>7.37</v>
          </cell>
          <cell r="F17">
            <v>6</v>
          </cell>
          <cell r="H17">
            <v>78.88</v>
          </cell>
          <cell r="K17">
            <v>65.040000000000006</v>
          </cell>
          <cell r="M17">
            <v>12.9</v>
          </cell>
          <cell r="P17">
            <v>24.58</v>
          </cell>
        </row>
        <row r="18">
          <cell r="C18">
            <v>7.24</v>
          </cell>
          <cell r="F18">
            <v>8.01</v>
          </cell>
          <cell r="H18">
            <v>78.03</v>
          </cell>
          <cell r="K18">
            <v>59.55</v>
          </cell>
          <cell r="M18">
            <v>14.03</v>
          </cell>
          <cell r="P18">
            <v>33.200000000000003</v>
          </cell>
        </row>
        <row r="19">
          <cell r="C19">
            <v>7.45</v>
          </cell>
          <cell r="F19">
            <v>6.38</v>
          </cell>
          <cell r="H19">
            <v>77.55</v>
          </cell>
          <cell r="K19">
            <v>64.55</v>
          </cell>
          <cell r="M19">
            <v>14.42</v>
          </cell>
          <cell r="P19">
            <v>29.83</v>
          </cell>
        </row>
        <row r="20">
          <cell r="C20">
            <v>7.56</v>
          </cell>
          <cell r="F20">
            <v>8.75</v>
          </cell>
          <cell r="H20">
            <v>77.09</v>
          </cell>
          <cell r="K20">
            <v>78</v>
          </cell>
          <cell r="M20">
            <v>14.68</v>
          </cell>
          <cell r="P20">
            <v>12.16</v>
          </cell>
        </row>
        <row r="21">
          <cell r="C21">
            <v>7.23</v>
          </cell>
          <cell r="F21">
            <v>3.49</v>
          </cell>
          <cell r="H21">
            <v>77.66</v>
          </cell>
          <cell r="K21">
            <v>93.47</v>
          </cell>
          <cell r="M21">
            <v>14.37</v>
          </cell>
          <cell r="P21">
            <v>0.53</v>
          </cell>
        </row>
        <row r="22">
          <cell r="C22">
            <v>7.12</v>
          </cell>
          <cell r="F22">
            <v>3.7</v>
          </cell>
          <cell r="H22">
            <v>78.12</v>
          </cell>
          <cell r="K22">
            <v>93.28</v>
          </cell>
          <cell r="M22">
            <v>13.96</v>
          </cell>
          <cell r="P22">
            <v>0</v>
          </cell>
        </row>
        <row r="23">
          <cell r="C23">
            <v>6.67</v>
          </cell>
          <cell r="F23">
            <v>1.99</v>
          </cell>
          <cell r="H23">
            <v>78.61</v>
          </cell>
          <cell r="K23">
            <v>93.41</v>
          </cell>
          <cell r="M23">
            <v>13.55</v>
          </cell>
          <cell r="P23">
            <v>1.65</v>
          </cell>
        </row>
        <row r="24">
          <cell r="C24">
            <v>6.79</v>
          </cell>
          <cell r="F24">
            <v>5.67</v>
          </cell>
          <cell r="H24">
            <v>78.319999999999993</v>
          </cell>
          <cell r="K24">
            <v>78.25</v>
          </cell>
          <cell r="M24">
            <v>13.38</v>
          </cell>
          <cell r="P24">
            <v>11.5</v>
          </cell>
        </row>
        <row r="25">
          <cell r="C25">
            <v>6.81</v>
          </cell>
          <cell r="F25">
            <v>6.14</v>
          </cell>
          <cell r="H25">
            <v>78.599999999999994</v>
          </cell>
          <cell r="K25">
            <v>72.78</v>
          </cell>
          <cell r="M25">
            <v>12.8</v>
          </cell>
          <cell r="P25">
            <v>17.59</v>
          </cell>
        </row>
        <row r="26">
          <cell r="B26" t="str">
            <v>88</v>
          </cell>
          <cell r="C26">
            <v>6.2</v>
          </cell>
          <cell r="D26">
            <v>5.31</v>
          </cell>
          <cell r="F26">
            <v>6.8</v>
          </cell>
          <cell r="H26">
            <v>79.16</v>
          </cell>
          <cell r="K26">
            <v>80.760000000000005</v>
          </cell>
          <cell r="M26">
            <v>12.7</v>
          </cell>
          <cell r="P26">
            <v>11.05</v>
          </cell>
        </row>
        <row r="27">
          <cell r="C27">
            <v>5.6</v>
          </cell>
          <cell r="F27">
            <v>5.39</v>
          </cell>
          <cell r="H27">
            <v>79.349999999999994</v>
          </cell>
          <cell r="K27">
            <v>87.31</v>
          </cell>
          <cell r="M27">
            <v>12.73</v>
          </cell>
          <cell r="P27">
            <v>4.24</v>
          </cell>
        </row>
        <row r="28">
          <cell r="C28">
            <v>5.26</v>
          </cell>
          <cell r="F28">
            <v>3.72</v>
          </cell>
          <cell r="H28">
            <v>79.08</v>
          </cell>
          <cell r="K28">
            <v>82.59</v>
          </cell>
          <cell r="M28">
            <v>12.92</v>
          </cell>
          <cell r="P28">
            <v>8.7100000000000009</v>
          </cell>
        </row>
        <row r="29">
          <cell r="C29">
            <v>4.91</v>
          </cell>
          <cell r="F29">
            <v>2</v>
          </cell>
          <cell r="H29">
            <v>80.38</v>
          </cell>
          <cell r="K29">
            <v>80.349999999999994</v>
          </cell>
          <cell r="M29">
            <v>11.95</v>
          </cell>
          <cell r="P29">
            <v>13.11</v>
          </cell>
        </row>
        <row r="30">
          <cell r="C30">
            <v>4.53</v>
          </cell>
          <cell r="F30">
            <v>1.07</v>
          </cell>
          <cell r="H30">
            <v>80.680000000000007</v>
          </cell>
          <cell r="K30">
            <v>71.08</v>
          </cell>
          <cell r="M30">
            <v>11.73</v>
          </cell>
          <cell r="P30">
            <v>23.93</v>
          </cell>
        </row>
        <row r="31">
          <cell r="C31">
            <v>4.1399999999999997</v>
          </cell>
          <cell r="F31">
            <v>1.39</v>
          </cell>
          <cell r="H31">
            <v>81.290000000000006</v>
          </cell>
          <cell r="K31">
            <v>71.7</v>
          </cell>
          <cell r="M31">
            <v>11.17</v>
          </cell>
          <cell r="P31">
            <v>23.27</v>
          </cell>
        </row>
        <row r="32">
          <cell r="C32">
            <v>3.76</v>
          </cell>
          <cell r="F32">
            <v>3.46</v>
          </cell>
          <cell r="H32">
            <v>81.17</v>
          </cell>
          <cell r="K32">
            <v>76.52</v>
          </cell>
          <cell r="M32">
            <v>11.19</v>
          </cell>
          <cell r="P32">
            <v>12.44</v>
          </cell>
        </row>
        <row r="33">
          <cell r="C33">
            <v>4.4800000000000004</v>
          </cell>
          <cell r="F33">
            <v>8.94</v>
          </cell>
          <cell r="H33">
            <v>79.930000000000007</v>
          </cell>
          <cell r="K33">
            <v>78.83</v>
          </cell>
          <cell r="M33">
            <v>11.91</v>
          </cell>
          <cell r="P33">
            <v>9.07</v>
          </cell>
        </row>
        <row r="34">
          <cell r="C34">
            <v>4.29</v>
          </cell>
          <cell r="F34">
            <v>2.02</v>
          </cell>
          <cell r="H34">
            <v>78.95</v>
          </cell>
          <cell r="K34">
            <v>81.790000000000006</v>
          </cell>
          <cell r="M34">
            <v>12.96</v>
          </cell>
          <cell r="P34">
            <v>12.23</v>
          </cell>
        </row>
        <row r="35">
          <cell r="C35">
            <v>4.24</v>
          </cell>
          <cell r="F35">
            <v>1.97</v>
          </cell>
          <cell r="H35">
            <v>78.23</v>
          </cell>
          <cell r="K35">
            <v>84.72</v>
          </cell>
          <cell r="M35">
            <v>13.66</v>
          </cell>
          <cell r="P35">
            <v>10.18</v>
          </cell>
        </row>
        <row r="36">
          <cell r="C36">
            <v>4.01</v>
          </cell>
          <cell r="F36">
            <v>2.91</v>
          </cell>
          <cell r="H36">
            <v>77.8</v>
          </cell>
          <cell r="K36">
            <v>73.12</v>
          </cell>
          <cell r="M36">
            <v>14.2</v>
          </cell>
          <cell r="P36">
            <v>17.86</v>
          </cell>
        </row>
        <row r="37">
          <cell r="C37">
            <v>3.84</v>
          </cell>
          <cell r="F37">
            <v>4</v>
          </cell>
          <cell r="H37">
            <v>77.180000000000007</v>
          </cell>
          <cell r="K37">
            <v>65.23</v>
          </cell>
          <cell r="M37">
            <v>15</v>
          </cell>
          <cell r="P37">
            <v>27.38</v>
          </cell>
        </row>
        <row r="38">
          <cell r="B38" t="str">
            <v>89</v>
          </cell>
          <cell r="C38">
            <v>3.62</v>
          </cell>
          <cell r="D38">
            <v>4.88</v>
          </cell>
          <cell r="F38">
            <v>4.6399999999999997</v>
          </cell>
          <cell r="H38">
            <v>76.83</v>
          </cell>
          <cell r="K38">
            <v>76.650000000000006</v>
          </cell>
          <cell r="M38">
            <v>15.69</v>
          </cell>
          <cell r="P38">
            <v>19.100000000000001</v>
          </cell>
        </row>
        <row r="39">
          <cell r="C39">
            <v>3.35</v>
          </cell>
          <cell r="F39">
            <v>1.17</v>
          </cell>
          <cell r="H39">
            <v>77.010000000000005</v>
          </cell>
          <cell r="K39">
            <v>89.46</v>
          </cell>
          <cell r="M39">
            <v>15.87</v>
          </cell>
          <cell r="P39">
            <v>6.37</v>
          </cell>
        </row>
        <row r="40">
          <cell r="C40">
            <v>3.19</v>
          </cell>
          <cell r="F40">
            <v>1.57</v>
          </cell>
          <cell r="H40">
            <v>77.180000000000007</v>
          </cell>
          <cell r="K40">
            <v>84.77</v>
          </cell>
          <cell r="M40">
            <v>16.02</v>
          </cell>
          <cell r="P40">
            <v>10.7</v>
          </cell>
        </row>
        <row r="41">
          <cell r="C41">
            <v>3</v>
          </cell>
          <cell r="F41">
            <v>0.79</v>
          </cell>
          <cell r="H41">
            <v>76.709999999999994</v>
          </cell>
          <cell r="K41">
            <v>67.09</v>
          </cell>
          <cell r="M41">
            <v>16.87</v>
          </cell>
          <cell r="P41">
            <v>29.58</v>
          </cell>
        </row>
        <row r="42">
          <cell r="C42">
            <v>3.22</v>
          </cell>
          <cell r="F42">
            <v>3.73</v>
          </cell>
          <cell r="H42">
            <v>76.150000000000006</v>
          </cell>
          <cell r="K42">
            <v>64.36</v>
          </cell>
          <cell r="M42">
            <v>17.41</v>
          </cell>
          <cell r="P42">
            <v>30.5</v>
          </cell>
        </row>
        <row r="43">
          <cell r="C43">
            <v>3.13</v>
          </cell>
          <cell r="F43">
            <v>1</v>
          </cell>
          <cell r="H43">
            <v>76.319999999999993</v>
          </cell>
          <cell r="K43">
            <v>73.62</v>
          </cell>
          <cell r="M43">
            <v>17.38</v>
          </cell>
          <cell r="P43">
            <v>22.81</v>
          </cell>
        </row>
        <row r="44">
          <cell r="C44">
            <v>2.89</v>
          </cell>
          <cell r="F44">
            <v>1.1599999999999999</v>
          </cell>
          <cell r="H44">
            <v>76.819999999999993</v>
          </cell>
          <cell r="K44">
            <v>82.69</v>
          </cell>
          <cell r="M44">
            <v>17.13</v>
          </cell>
          <cell r="P44">
            <v>9.39</v>
          </cell>
        </row>
        <row r="45">
          <cell r="C45">
            <v>2.2599999999999998</v>
          </cell>
          <cell r="F45">
            <v>3.06</v>
          </cell>
          <cell r="H45">
            <v>77.209999999999994</v>
          </cell>
          <cell r="K45">
            <v>83.43</v>
          </cell>
          <cell r="M45">
            <v>17.14</v>
          </cell>
          <cell r="P45">
            <v>9.3000000000000007</v>
          </cell>
        </row>
        <row r="46">
          <cell r="C46">
            <v>2.41</v>
          </cell>
          <cell r="F46">
            <v>2.6</v>
          </cell>
          <cell r="H46">
            <v>77.52</v>
          </cell>
          <cell r="K46">
            <v>85.44</v>
          </cell>
          <cell r="M46">
            <v>16.82</v>
          </cell>
          <cell r="P46">
            <v>8.35</v>
          </cell>
        </row>
        <row r="47">
          <cell r="C47">
            <v>2.39</v>
          </cell>
          <cell r="F47">
            <v>1.72</v>
          </cell>
          <cell r="H47">
            <v>77.09</v>
          </cell>
          <cell r="K47">
            <v>79.38</v>
          </cell>
          <cell r="M47">
            <v>17.09</v>
          </cell>
          <cell r="P47">
            <v>13.49</v>
          </cell>
        </row>
        <row r="48">
          <cell r="C48">
            <v>2.36</v>
          </cell>
          <cell r="F48">
            <v>2.59</v>
          </cell>
          <cell r="H48">
            <v>77.06</v>
          </cell>
          <cell r="K48">
            <v>72.849999999999994</v>
          </cell>
          <cell r="M48">
            <v>17.45</v>
          </cell>
          <cell r="P48">
            <v>22.12</v>
          </cell>
        </row>
        <row r="49">
          <cell r="C49">
            <v>2.62</v>
          </cell>
          <cell r="F49">
            <v>7.98</v>
          </cell>
          <cell r="H49">
            <v>76.92</v>
          </cell>
          <cell r="K49">
            <v>63.45</v>
          </cell>
          <cell r="M49">
            <v>17.329999999999998</v>
          </cell>
          <cell r="P49">
            <v>25.87</v>
          </cell>
        </row>
        <row r="50">
          <cell r="B50" t="str">
            <v>90</v>
          </cell>
          <cell r="C50">
            <v>2.77</v>
          </cell>
          <cell r="D50">
            <v>4.25</v>
          </cell>
          <cell r="F50">
            <v>6.64</v>
          </cell>
          <cell r="H50">
            <v>76.95</v>
          </cell>
          <cell r="K50">
            <v>77.010000000000005</v>
          </cell>
          <cell r="M50">
            <v>16.7</v>
          </cell>
          <cell r="P50">
            <v>11.71</v>
          </cell>
        </row>
        <row r="51">
          <cell r="C51">
            <v>2.79</v>
          </cell>
          <cell r="F51">
            <v>2.1800000000000002</v>
          </cell>
          <cell r="H51">
            <v>77.37</v>
          </cell>
          <cell r="K51">
            <v>94.48</v>
          </cell>
          <cell r="M51">
            <v>16.16</v>
          </cell>
          <cell r="P51">
            <v>0</v>
          </cell>
        </row>
        <row r="52">
          <cell r="C52">
            <v>2.71</v>
          </cell>
          <cell r="F52">
            <v>0.84</v>
          </cell>
          <cell r="H52">
            <v>77.61</v>
          </cell>
          <cell r="K52">
            <v>87.8</v>
          </cell>
          <cell r="M52">
            <v>15.79</v>
          </cell>
          <cell r="P52">
            <v>5.96</v>
          </cell>
        </row>
        <row r="53">
          <cell r="C53">
            <v>3.06</v>
          </cell>
          <cell r="F53">
            <v>5.64</v>
          </cell>
          <cell r="H53">
            <v>77.44</v>
          </cell>
          <cell r="K53">
            <v>65.13</v>
          </cell>
          <cell r="M53">
            <v>15.55</v>
          </cell>
          <cell r="P53">
            <v>26.72</v>
          </cell>
        </row>
        <row r="54">
          <cell r="C54">
            <v>3.05</v>
          </cell>
          <cell r="F54">
            <v>3.46</v>
          </cell>
          <cell r="H54">
            <v>77.569999999999993</v>
          </cell>
          <cell r="K54">
            <v>65.91</v>
          </cell>
          <cell r="M54">
            <v>15.49</v>
          </cell>
          <cell r="P54">
            <v>29.71</v>
          </cell>
        </row>
        <row r="55">
          <cell r="C55">
            <v>3.92</v>
          </cell>
          <cell r="F55">
            <v>9.94</v>
          </cell>
          <cell r="H55">
            <v>77.41</v>
          </cell>
          <cell r="K55">
            <v>71.75</v>
          </cell>
          <cell r="M55">
            <v>14.94</v>
          </cell>
          <cell r="P55">
            <v>16.399999999999999</v>
          </cell>
        </row>
        <row r="56">
          <cell r="C56">
            <v>4.07</v>
          </cell>
          <cell r="F56">
            <v>3.03</v>
          </cell>
          <cell r="H56">
            <v>77.790000000000006</v>
          </cell>
          <cell r="K56">
            <v>87.28</v>
          </cell>
          <cell r="M56">
            <v>14.63</v>
          </cell>
          <cell r="P56">
            <v>5.65</v>
          </cell>
        </row>
        <row r="57">
          <cell r="C57">
            <v>3.8</v>
          </cell>
          <cell r="F57">
            <v>1.05</v>
          </cell>
          <cell r="H57">
            <v>78.66</v>
          </cell>
          <cell r="K57">
            <v>93.74</v>
          </cell>
          <cell r="M57">
            <v>13.84</v>
          </cell>
          <cell r="P57">
            <v>0</v>
          </cell>
        </row>
        <row r="58">
          <cell r="C58">
            <v>4.3099999999999996</v>
          </cell>
          <cell r="F58">
            <v>7.11</v>
          </cell>
          <cell r="H58">
            <v>79.010000000000005</v>
          </cell>
          <cell r="K58">
            <v>89.56</v>
          </cell>
          <cell r="M58">
            <v>13.14</v>
          </cell>
          <cell r="P58">
            <v>0.09</v>
          </cell>
        </row>
        <row r="59">
          <cell r="C59">
            <v>4.43</v>
          </cell>
          <cell r="F59">
            <v>3.4</v>
          </cell>
          <cell r="H59">
            <v>79.959999999999994</v>
          </cell>
          <cell r="K59">
            <v>90.89</v>
          </cell>
          <cell r="M59">
            <v>12.26</v>
          </cell>
          <cell r="P59">
            <v>2.71</v>
          </cell>
        </row>
        <row r="60">
          <cell r="C60">
            <v>4.32</v>
          </cell>
          <cell r="F60">
            <v>1.76</v>
          </cell>
          <cell r="H60">
            <v>80.61</v>
          </cell>
          <cell r="K60">
            <v>80.52</v>
          </cell>
          <cell r="M60">
            <v>11.39</v>
          </cell>
          <cell r="P60">
            <v>11.9</v>
          </cell>
        </row>
        <row r="61">
          <cell r="C61">
            <v>3.9</v>
          </cell>
          <cell r="F61">
            <v>3.48</v>
          </cell>
          <cell r="H61">
            <v>80.180000000000007</v>
          </cell>
          <cell r="K61">
            <v>58.3</v>
          </cell>
          <cell r="M61">
            <v>11.69</v>
          </cell>
          <cell r="P61">
            <v>29.57</v>
          </cell>
        </row>
        <row r="62">
          <cell r="B62" t="str">
            <v>91</v>
          </cell>
          <cell r="C62">
            <v>3.88</v>
          </cell>
          <cell r="D62">
            <v>4.25</v>
          </cell>
          <cell r="F62">
            <v>3.41</v>
          </cell>
          <cell r="H62">
            <v>79.989999999999995</v>
          </cell>
          <cell r="K62">
            <v>74.67</v>
          </cell>
          <cell r="M62">
            <v>12.21</v>
          </cell>
          <cell r="P62">
            <v>17.84</v>
          </cell>
        </row>
        <row r="63">
          <cell r="C63">
            <v>4.09</v>
          </cell>
          <cell r="F63">
            <v>5.97</v>
          </cell>
          <cell r="H63">
            <v>79.39</v>
          </cell>
          <cell r="K63">
            <v>87.39</v>
          </cell>
          <cell r="M63">
            <v>12.7</v>
          </cell>
          <cell r="P63">
            <v>5.76</v>
          </cell>
        </row>
        <row r="64">
          <cell r="C64">
            <v>4.13</v>
          </cell>
          <cell r="F64">
            <v>0.98</v>
          </cell>
          <cell r="H64">
            <v>79.150000000000006</v>
          </cell>
          <cell r="K64">
            <v>84.51</v>
          </cell>
          <cell r="M64">
            <v>13.29</v>
          </cell>
          <cell r="P64">
            <v>13.62</v>
          </cell>
        </row>
        <row r="65">
          <cell r="C65">
            <v>3.96</v>
          </cell>
          <cell r="F65">
            <v>3.11</v>
          </cell>
          <cell r="H65">
            <v>78.989999999999995</v>
          </cell>
          <cell r="K65">
            <v>63.26</v>
          </cell>
          <cell r="M65">
            <v>13.52</v>
          </cell>
          <cell r="P65">
            <v>29.49</v>
          </cell>
        </row>
        <row r="66">
          <cell r="C66">
            <v>3.85</v>
          </cell>
          <cell r="F66">
            <v>2.2000000000000002</v>
          </cell>
          <cell r="H66">
            <v>79.23</v>
          </cell>
          <cell r="K66">
            <v>68.86</v>
          </cell>
          <cell r="M66">
            <v>13.02</v>
          </cell>
          <cell r="P66">
            <v>23.61</v>
          </cell>
        </row>
        <row r="67">
          <cell r="C67">
            <v>3.13</v>
          </cell>
          <cell r="F67">
            <v>2.76</v>
          </cell>
          <cell r="H67">
            <v>79.2</v>
          </cell>
          <cell r="K67">
            <v>73.02</v>
          </cell>
          <cell r="M67">
            <v>13.48</v>
          </cell>
          <cell r="P67">
            <v>20.67</v>
          </cell>
        </row>
        <row r="68">
          <cell r="C68">
            <v>3.37</v>
          </cell>
          <cell r="F68">
            <v>5.44</v>
          </cell>
          <cell r="H68">
            <v>78.959999999999994</v>
          </cell>
          <cell r="K68">
            <v>84.22</v>
          </cell>
          <cell r="M68">
            <v>13.48</v>
          </cell>
          <cell r="P68">
            <v>5.79</v>
          </cell>
        </row>
        <row r="69">
          <cell r="C69">
            <v>3.51</v>
          </cell>
          <cell r="F69">
            <v>1.98</v>
          </cell>
          <cell r="H69">
            <v>78.61</v>
          </cell>
          <cell r="K69">
            <v>89.62</v>
          </cell>
          <cell r="M69">
            <v>13.98</v>
          </cell>
          <cell r="P69">
            <v>5.79</v>
          </cell>
        </row>
        <row r="70">
          <cell r="C70">
            <v>3.17</v>
          </cell>
          <cell r="F70">
            <v>4.6500000000000004</v>
          </cell>
          <cell r="H70">
            <v>78.39</v>
          </cell>
          <cell r="K70">
            <v>86.81</v>
          </cell>
          <cell r="M70">
            <v>14.51</v>
          </cell>
          <cell r="P70">
            <v>6.41</v>
          </cell>
        </row>
        <row r="71">
          <cell r="C71">
            <v>3.38</v>
          </cell>
          <cell r="F71">
            <v>4.7300000000000004</v>
          </cell>
          <cell r="H71">
            <v>77.78</v>
          </cell>
          <cell r="K71">
            <v>83.35</v>
          </cell>
          <cell r="M71">
            <v>15.09</v>
          </cell>
          <cell r="P71">
            <v>9.7799999999999994</v>
          </cell>
        </row>
        <row r="72">
          <cell r="C72">
            <v>3.34</v>
          </cell>
          <cell r="F72">
            <v>1.21</v>
          </cell>
          <cell r="H72">
            <v>78.02</v>
          </cell>
          <cell r="K72">
            <v>74.16</v>
          </cell>
          <cell r="M72">
            <v>14.03</v>
          </cell>
          <cell r="P72">
            <v>8.92</v>
          </cell>
        </row>
        <row r="73">
          <cell r="C73">
            <v>3.12</v>
          </cell>
          <cell r="F73">
            <v>2.93</v>
          </cell>
          <cell r="H73">
            <v>78.569999999999993</v>
          </cell>
          <cell r="K73">
            <v>68.55</v>
          </cell>
          <cell r="M73">
            <v>15.1</v>
          </cell>
          <cell r="P73">
            <v>24.39</v>
          </cell>
        </row>
        <row r="74">
          <cell r="B74" t="str">
            <v>92</v>
          </cell>
          <cell r="C74">
            <v>3.05</v>
          </cell>
          <cell r="D74">
            <v>3.43</v>
          </cell>
          <cell r="F74">
            <v>3.28</v>
          </cell>
          <cell r="H74">
            <v>78.25</v>
          </cell>
          <cell r="I74">
            <v>78.099999999999994</v>
          </cell>
          <cell r="K74">
            <v>71.2</v>
          </cell>
          <cell r="M74">
            <v>15.51</v>
          </cell>
          <cell r="N74">
            <v>15.58</v>
          </cell>
          <cell r="P74">
            <v>22.93</v>
          </cell>
        </row>
        <row r="75">
          <cell r="C75">
            <v>2.99</v>
          </cell>
          <cell r="F75">
            <v>2.57</v>
          </cell>
          <cell r="H75">
            <v>78.37</v>
          </cell>
          <cell r="K75">
            <v>90.42</v>
          </cell>
          <cell r="M75">
            <v>15.78</v>
          </cell>
          <cell r="P75">
            <v>6.94</v>
          </cell>
        </row>
        <row r="76">
          <cell r="C76">
            <v>2.88</v>
          </cell>
          <cell r="F76">
            <v>1.34</v>
          </cell>
          <cell r="H76">
            <v>78.55</v>
          </cell>
          <cell r="K76">
            <v>87.75</v>
          </cell>
          <cell r="M76">
            <v>15.54</v>
          </cell>
          <cell r="P76">
            <v>9.7899999999999991</v>
          </cell>
        </row>
        <row r="77">
          <cell r="C77">
            <v>2.85</v>
          </cell>
          <cell r="F77">
            <v>2.0499999999999998</v>
          </cell>
          <cell r="H77">
            <v>79.8</v>
          </cell>
          <cell r="K77">
            <v>75.81</v>
          </cell>
          <cell r="M77">
            <v>14.52</v>
          </cell>
          <cell r="P77">
            <v>19.88</v>
          </cell>
        </row>
        <row r="78">
          <cell r="C78">
            <v>2.7</v>
          </cell>
          <cell r="F78">
            <v>0.47</v>
          </cell>
          <cell r="H78">
            <v>80.75</v>
          </cell>
          <cell r="K78">
            <v>78.8</v>
          </cell>
          <cell r="M78">
            <v>13.42</v>
          </cell>
          <cell r="P78">
            <v>11.91</v>
          </cell>
        </row>
        <row r="79">
          <cell r="C79">
            <v>2.67</v>
          </cell>
          <cell r="F79">
            <v>2.2599999999999998</v>
          </cell>
          <cell r="H79">
            <v>81.83</v>
          </cell>
          <cell r="K79">
            <v>82.47</v>
          </cell>
          <cell r="M79">
            <v>12.42</v>
          </cell>
          <cell r="P79">
            <v>12.29</v>
          </cell>
        </row>
        <row r="80">
          <cell r="C80">
            <v>2.6</v>
          </cell>
          <cell r="F80">
            <v>3.95</v>
          </cell>
          <cell r="H80">
            <v>82.48</v>
          </cell>
          <cell r="K80">
            <v>92.58</v>
          </cell>
          <cell r="M80">
            <v>12.11</v>
          </cell>
          <cell r="P80">
            <v>2.2400000000000002</v>
          </cell>
        </row>
        <row r="81">
          <cell r="C81">
            <v>2.75</v>
          </cell>
          <cell r="F81">
            <v>2.25</v>
          </cell>
          <cell r="H81">
            <v>82.89</v>
          </cell>
          <cell r="K81">
            <v>94.37</v>
          </cell>
          <cell r="M81">
            <v>11.62</v>
          </cell>
          <cell r="P81">
            <v>0.32</v>
          </cell>
        </row>
        <row r="82">
          <cell r="C82">
            <v>2.5299999999999998</v>
          </cell>
          <cell r="F82">
            <v>2.29</v>
          </cell>
          <cell r="H82">
            <v>83.58</v>
          </cell>
          <cell r="K82">
            <v>95.24</v>
          </cell>
          <cell r="M82">
            <v>11.06</v>
          </cell>
          <cell r="P82">
            <v>0</v>
          </cell>
        </row>
        <row r="83">
          <cell r="C83">
            <v>2.29</v>
          </cell>
          <cell r="F83">
            <v>2.09</v>
          </cell>
          <cell r="H83">
            <v>84.06</v>
          </cell>
          <cell r="K83">
            <v>90.5</v>
          </cell>
          <cell r="M83">
            <v>10.5</v>
          </cell>
          <cell r="P83">
            <v>2.5299999999999998</v>
          </cell>
        </row>
        <row r="84">
          <cell r="C84">
            <v>2.2957005186663531</v>
          </cell>
          <cell r="F84">
            <v>1.322031975677787</v>
          </cell>
          <cell r="H84">
            <v>84.95</v>
          </cell>
          <cell r="K84">
            <v>84.779447859045277</v>
          </cell>
          <cell r="M84">
            <v>9.76</v>
          </cell>
          <cell r="P84">
            <v>10.615921942224951</v>
          </cell>
        </row>
        <row r="85">
          <cell r="C85">
            <v>2.176731617667008</v>
          </cell>
          <cell r="F85">
            <v>1.2912569766584669</v>
          </cell>
          <cell r="H85">
            <v>85.936417591469151</v>
          </cell>
          <cell r="K85">
            <v>82.130786724031964</v>
          </cell>
          <cell r="M85">
            <v>8.806060592504684</v>
          </cell>
          <cell r="P85">
            <v>11.56406371645155</v>
          </cell>
        </row>
        <row r="86">
          <cell r="B86" t="str">
            <v>93</v>
          </cell>
          <cell r="C86">
            <v>2.1243743909570658</v>
          </cell>
          <cell r="D86">
            <v>3.5</v>
          </cell>
          <cell r="F86">
            <v>2.732611837729654</v>
          </cell>
          <cell r="H86">
            <v>87.671490602194268</v>
          </cell>
          <cell r="I86">
            <v>85.4</v>
          </cell>
          <cell r="K86">
            <v>91.826592233875928</v>
          </cell>
          <cell r="M86">
            <v>7.4086989098258771</v>
          </cell>
          <cell r="N86">
            <v>8</v>
          </cell>
          <cell r="P86">
            <v>5.3032334801244527</v>
          </cell>
        </row>
        <row r="87">
          <cell r="C87">
            <v>2.2439381291465339</v>
          </cell>
          <cell r="F87">
            <v>4.3020681933615208</v>
          </cell>
          <cell r="H87">
            <v>88.208049607059436</v>
          </cell>
          <cell r="K87">
            <v>96.472395001024381</v>
          </cell>
          <cell r="M87">
            <v>6.8177807783859663</v>
          </cell>
          <cell r="P87">
            <v>0.14689612784265521</v>
          </cell>
        </row>
        <row r="88">
          <cell r="C88">
            <v>2.4864903968398862</v>
          </cell>
          <cell r="F88">
            <v>5.5041949556518643</v>
          </cell>
          <cell r="H88">
            <v>88.749979078695375</v>
          </cell>
          <cell r="K88">
            <v>94.496434466496368</v>
          </cell>
          <cell r="M88">
            <v>6.1484225060503066</v>
          </cell>
          <cell r="P88">
            <v>1.2324906661426609</v>
          </cell>
        </row>
        <row r="89">
          <cell r="C89">
            <v>2.5155319422788529</v>
          </cell>
          <cell r="F89">
            <v>2.4951428160127911</v>
          </cell>
          <cell r="H89">
            <v>89.565618537033671</v>
          </cell>
          <cell r="K89">
            <v>86.182456278247201</v>
          </cell>
          <cell r="M89">
            <v>5.4229414711931092</v>
          </cell>
          <cell r="P89">
            <v>10.3842487274894</v>
          </cell>
        </row>
        <row r="90">
          <cell r="C90">
            <v>2.7138074514295489</v>
          </cell>
          <cell r="F90">
            <v>3.2618183788328192</v>
          </cell>
          <cell r="H90">
            <v>89.768314838895833</v>
          </cell>
          <cell r="K90">
            <v>82.646540984121003</v>
          </cell>
          <cell r="M90">
            <v>5.41720242444344</v>
          </cell>
          <cell r="P90">
            <v>11.00539485658696</v>
          </cell>
        </row>
        <row r="91">
          <cell r="C91">
            <v>2.7123550485241652</v>
          </cell>
          <cell r="F91">
            <v>2.2900711575137289</v>
          </cell>
          <cell r="H91">
            <v>89.593043963879822</v>
          </cell>
          <cell r="K91">
            <v>84.73232159668612</v>
          </cell>
          <cell r="M91">
            <v>5.7451994007613871</v>
          </cell>
          <cell r="P91">
            <v>11.55135285257014</v>
          </cell>
        </row>
        <row r="92">
          <cell r="C92">
            <v>2.793229012424252</v>
          </cell>
          <cell r="F92">
            <v>4.5819653309717419</v>
          </cell>
          <cell r="H92">
            <v>89.5106318247839</v>
          </cell>
          <cell r="K92">
            <v>91.38565796883799</v>
          </cell>
          <cell r="M92">
            <v>5.729998394070444</v>
          </cell>
          <cell r="P92">
            <v>2.367391590013141</v>
          </cell>
        </row>
        <row r="93">
          <cell r="C93">
            <v>2.8356239922395341</v>
          </cell>
          <cell r="F93">
            <v>2.6168579803494931</v>
          </cell>
          <cell r="H93">
            <v>89.446087200640562</v>
          </cell>
          <cell r="K93">
            <v>93.272910643889617</v>
          </cell>
          <cell r="M93">
            <v>5.7477263761832234</v>
          </cell>
          <cell r="P93">
            <v>0.98113009198423129</v>
          </cell>
        </row>
        <row r="94">
          <cell r="C94">
            <v>3.071042189503022</v>
          </cell>
          <cell r="F94">
            <v>4.6159250913037857</v>
          </cell>
          <cell r="H94">
            <v>89.45805404838157</v>
          </cell>
          <cell r="K94">
            <v>94.831610662661916</v>
          </cell>
          <cell r="M94">
            <v>5.7050268395776422</v>
          </cell>
          <cell r="P94">
            <v>0</v>
          </cell>
        </row>
        <row r="95">
          <cell r="C95">
            <v>3.0413413099458531</v>
          </cell>
          <cell r="F95">
            <v>1.7038304828682169</v>
          </cell>
          <cell r="H95">
            <v>89.769171823951552</v>
          </cell>
          <cell r="K95">
            <v>94.064693073024216</v>
          </cell>
          <cell r="M95">
            <v>5.7574765820855349</v>
          </cell>
          <cell r="P95">
            <v>3.41356016519617</v>
          </cell>
        </row>
        <row r="96">
          <cell r="C96">
            <v>2.603371132218177</v>
          </cell>
          <cell r="F96">
            <v>3.075451129707901</v>
          </cell>
          <cell r="H96">
            <v>90.181293681664542</v>
          </cell>
          <cell r="K96">
            <v>85.316745666729247</v>
          </cell>
          <cell r="M96">
            <v>5.6498440573836204</v>
          </cell>
          <cell r="P96">
            <v>8.9783973407938049</v>
          </cell>
        </row>
        <row r="97">
          <cell r="C97">
            <v>2.9521074801043401</v>
          </cell>
          <cell r="F97">
            <v>5.7201557713263487</v>
          </cell>
          <cell r="H97">
            <v>90.30839898724318</v>
          </cell>
          <cell r="K97">
            <v>84.293333489769097</v>
          </cell>
          <cell r="M97">
            <v>5.2983867111418439</v>
          </cell>
          <cell r="P97">
            <v>7.7132194480946126</v>
          </cell>
        </row>
        <row r="98">
          <cell r="B98" t="str">
            <v>94</v>
          </cell>
          <cell r="C98">
            <v>3.0000077113045558</v>
          </cell>
          <cell r="D98">
            <v>3.5</v>
          </cell>
          <cell r="F98">
            <v>3.385902567107387</v>
          </cell>
          <cell r="H98">
            <v>90.434405950857837</v>
          </cell>
          <cell r="I98">
            <v>86.1</v>
          </cell>
          <cell r="K98">
            <v>93.331951944528186</v>
          </cell>
          <cell r="M98">
            <v>5.2109088805343564</v>
          </cell>
          <cell r="N98">
            <v>7</v>
          </cell>
          <cell r="P98">
            <v>3.8088635514018692</v>
          </cell>
        </row>
        <row r="99">
          <cell r="C99">
            <v>2.881350983850175</v>
          </cell>
          <cell r="F99">
            <v>1.209275583456848</v>
          </cell>
          <cell r="H99">
            <v>90.577399564557396</v>
          </cell>
          <cell r="K99">
            <v>98.077768390111544</v>
          </cell>
          <cell r="M99">
            <v>5.1602058074019954</v>
          </cell>
          <cell r="P99">
            <v>0</v>
          </cell>
        </row>
        <row r="100">
          <cell r="C100">
            <v>2.8536710666196372</v>
          </cell>
          <cell r="F100">
            <v>3.7658137487990899</v>
          </cell>
          <cell r="H100">
            <v>90.66847683550175</v>
          </cell>
          <cell r="K100">
            <v>96.073449365821091</v>
          </cell>
          <cell r="M100">
            <v>5.1551763940244602</v>
          </cell>
          <cell r="P100">
            <v>1.358973831775701</v>
          </cell>
        </row>
        <row r="101">
          <cell r="C101">
            <v>3.1033218881663021</v>
          </cell>
          <cell r="F101">
            <v>5.7057027430070058</v>
          </cell>
          <cell r="H101">
            <v>90.459913913581318</v>
          </cell>
          <cell r="K101">
            <v>84.274565233267026</v>
          </cell>
          <cell r="M101">
            <v>5.3089350335312853</v>
          </cell>
          <cell r="P101">
            <v>11.72930906456579</v>
          </cell>
        </row>
        <row r="102">
          <cell r="C102">
            <v>3.1852070983329952</v>
          </cell>
          <cell r="F102">
            <v>3.945525315520658</v>
          </cell>
          <cell r="H102">
            <v>90.115274298013532</v>
          </cell>
          <cell r="K102">
            <v>79.270019670580666</v>
          </cell>
          <cell r="M102">
            <v>5.6466191729913664</v>
          </cell>
          <cell r="P102">
            <v>14.667588215762621</v>
          </cell>
        </row>
        <row r="103">
          <cell r="C103">
            <v>3.3096023460732682</v>
          </cell>
          <cell r="F103">
            <v>3.2465453992571178</v>
          </cell>
          <cell r="H103">
            <v>90.137725301253028</v>
          </cell>
          <cell r="K103">
            <v>85.439895501358819</v>
          </cell>
          <cell r="M103">
            <v>5.3597994032723077</v>
          </cell>
          <cell r="P103">
            <v>8.0316118808294856</v>
          </cell>
        </row>
        <row r="104">
          <cell r="C104">
            <v>3.0693786199833668</v>
          </cell>
          <cell r="F104">
            <v>1.2364039282046431</v>
          </cell>
          <cell r="H104">
            <v>90.034094118129957</v>
          </cell>
          <cell r="K104">
            <v>91.04143923403123</v>
          </cell>
          <cell r="M104">
            <v>5.4800221379829086</v>
          </cell>
          <cell r="P104">
            <v>3.987472188944035</v>
          </cell>
        </row>
        <row r="105">
          <cell r="C105">
            <v>3.107784196919289</v>
          </cell>
          <cell r="F105">
            <v>2.2542011369677399</v>
          </cell>
          <cell r="H105">
            <v>90.17233270980411</v>
          </cell>
          <cell r="K105">
            <v>95.224791634078585</v>
          </cell>
          <cell r="M105">
            <v>5.3553183742781316</v>
          </cell>
          <cell r="P105">
            <v>0</v>
          </cell>
        </row>
        <row r="106">
          <cell r="C106">
            <v>3.2238304714082329</v>
          </cell>
          <cell r="F106">
            <v>4.7239621501163702</v>
          </cell>
          <cell r="H106">
            <v>89.96226795741164</v>
          </cell>
          <cell r="K106">
            <v>92.538535063553667</v>
          </cell>
          <cell r="M106">
            <v>5.3130580738104198</v>
          </cell>
          <cell r="P106">
            <v>0</v>
          </cell>
        </row>
        <row r="107">
          <cell r="C107">
            <v>3.1753248467696551</v>
          </cell>
          <cell r="F107">
            <v>1.3114519305360139</v>
          </cell>
          <cell r="H107">
            <v>90.159330152903379</v>
          </cell>
          <cell r="K107">
            <v>96.338651124168834</v>
          </cell>
          <cell r="M107">
            <v>5.0038860146797584</v>
          </cell>
          <cell r="P107">
            <v>0</v>
          </cell>
        </row>
        <row r="108">
          <cell r="C108">
            <v>3.4658496566844912</v>
          </cell>
          <cell r="F108">
            <v>5.7794439831137261</v>
          </cell>
          <cell r="H108">
            <v>90.707939474074607</v>
          </cell>
          <cell r="K108">
            <v>91.956317521747366</v>
          </cell>
          <cell r="M108">
            <v>4.3953332263241238</v>
          </cell>
          <cell r="P108">
            <v>1.760533972274517</v>
          </cell>
        </row>
        <row r="109">
          <cell r="C109">
            <v>3.5324371668425618</v>
          </cell>
          <cell r="F109">
            <v>6.0315549002619377</v>
          </cell>
          <cell r="H109">
            <v>90.57155842944492</v>
          </cell>
          <cell r="K109">
            <v>83.498626038754821</v>
          </cell>
          <cell r="M109">
            <v>4.460106256378273</v>
          </cell>
          <cell r="P109">
            <v>8.6546919390723946</v>
          </cell>
        </row>
        <row r="110">
          <cell r="B110" t="str">
            <v>95</v>
          </cell>
          <cell r="C110">
            <v>3.4605111185692699</v>
          </cell>
          <cell r="D110">
            <v>3.5</v>
          </cell>
          <cell r="F110">
            <v>2.4098888092182018</v>
          </cell>
          <cell r="H110">
            <v>89.258032183049963</v>
          </cell>
          <cell r="I110">
            <v>87</v>
          </cell>
          <cell r="K110">
            <v>84.970580181413652</v>
          </cell>
          <cell r="M110">
            <v>5.9052425615830053</v>
          </cell>
          <cell r="N110">
            <v>6.7</v>
          </cell>
          <cell r="P110">
            <v>11.429389868218379</v>
          </cell>
        </row>
        <row r="111">
          <cell r="C111">
            <v>3.4815567926035569</v>
          </cell>
          <cell r="F111">
            <v>2.80421302053744</v>
          </cell>
          <cell r="H111">
            <v>89.324115503650134</v>
          </cell>
          <cell r="K111">
            <v>98.104064352345148</v>
          </cell>
          <cell r="M111">
            <v>5.8702297597344204</v>
          </cell>
          <cell r="P111">
            <v>9.4389868218380968E-2</v>
          </cell>
        </row>
        <row r="112">
          <cell r="C112">
            <v>3.3200254804834239</v>
          </cell>
          <cell r="F112">
            <v>1.3957875080899069</v>
          </cell>
          <cell r="H112">
            <v>89.452432353835277</v>
          </cell>
          <cell r="K112">
            <v>96.895999486565117</v>
          </cell>
          <cell r="M112">
            <v>5.7454155697595022</v>
          </cell>
          <cell r="P112">
            <v>0.32858976553140512</v>
          </cell>
        </row>
        <row r="113">
          <cell r="C113">
            <v>3.2432454931214458</v>
          </cell>
          <cell r="F113">
            <v>1.552711038302627</v>
          </cell>
          <cell r="H113">
            <v>89.853883117360496</v>
          </cell>
          <cell r="K113">
            <v>84.423162758856748</v>
          </cell>
          <cell r="M113">
            <v>5.6247314902145016</v>
          </cell>
          <cell r="P113">
            <v>14.68677391750813</v>
          </cell>
        </row>
        <row r="114">
          <cell r="C114">
            <v>2.997176485041253</v>
          </cell>
          <cell r="F114">
            <v>2.4546559111343309</v>
          </cell>
          <cell r="H114">
            <v>89.939187395852286</v>
          </cell>
          <cell r="K114">
            <v>79.458958917751318</v>
          </cell>
          <cell r="M114">
            <v>6.0342592485147906</v>
          </cell>
          <cell r="P114">
            <v>19.142976210850591</v>
          </cell>
        </row>
        <row r="115">
          <cell r="C115">
            <v>2.9583802453319472</v>
          </cell>
          <cell r="F115">
            <v>2.787163499478734</v>
          </cell>
          <cell r="H115">
            <v>90.112262043338518</v>
          </cell>
          <cell r="K115">
            <v>89.403055793256883</v>
          </cell>
          <cell r="M115">
            <v>6.0666034903284389</v>
          </cell>
          <cell r="P115">
            <v>8.3035820640082143</v>
          </cell>
        </row>
        <row r="116">
          <cell r="C116">
            <v>2.9453302709007612</v>
          </cell>
          <cell r="F116">
            <v>1.1924245064044361</v>
          </cell>
          <cell r="H116">
            <v>90.886460613290936</v>
          </cell>
          <cell r="K116">
            <v>98.765432576809218</v>
          </cell>
          <cell r="M116">
            <v>5.7538951353681824</v>
          </cell>
          <cell r="P116">
            <v>0.17243025842888929</v>
          </cell>
        </row>
        <row r="117">
          <cell r="C117">
            <v>3.1818960123907258</v>
          </cell>
          <cell r="F117">
            <v>4.523897718348767</v>
          </cell>
          <cell r="H117">
            <v>90.921938018882983</v>
          </cell>
          <cell r="K117">
            <v>95.616825839147054</v>
          </cell>
          <cell r="M117">
            <v>5.7538951353681824</v>
          </cell>
          <cell r="P117">
            <v>0</v>
          </cell>
        </row>
        <row r="118">
          <cell r="C118">
            <v>3.636958804491945</v>
          </cell>
          <cell r="F118">
            <v>8.8653264253812427</v>
          </cell>
          <cell r="H118">
            <v>90.758420571189475</v>
          </cell>
          <cell r="K118">
            <v>90.689735513560635</v>
          </cell>
          <cell r="M118">
            <v>5.823247584201086</v>
          </cell>
          <cell r="P118">
            <v>0.8188063313820354</v>
          </cell>
        </row>
        <row r="119">
          <cell r="C119">
            <v>3.62892574051155</v>
          </cell>
          <cell r="F119">
            <v>0.84332963526296689</v>
          </cell>
          <cell r="H119">
            <v>90.744028052276505</v>
          </cell>
          <cell r="K119">
            <v>96.1441442752011</v>
          </cell>
          <cell r="M119">
            <v>6.080159546953209</v>
          </cell>
          <cell r="P119">
            <v>3.1631268184151971</v>
          </cell>
        </row>
        <row r="120">
          <cell r="C120">
            <v>3.25</v>
          </cell>
          <cell r="F120">
            <v>1.3</v>
          </cell>
          <cell r="H120">
            <v>90.54</v>
          </cell>
          <cell r="K120">
            <v>89.7</v>
          </cell>
          <cell r="M120">
            <v>6.76</v>
          </cell>
          <cell r="P120">
            <v>9.5399999999999991</v>
          </cell>
        </row>
        <row r="121">
          <cell r="C121">
            <v>2.9470814457669641</v>
          </cell>
          <cell r="F121">
            <v>1.5368586769842769</v>
          </cell>
          <cell r="H121">
            <v>91.39487441663978</v>
          </cell>
          <cell r="K121">
            <v>91.730299043062203</v>
          </cell>
          <cell r="M121">
            <v>6.3027166403118304</v>
          </cell>
          <cell r="P121">
            <v>7.4847308612440191</v>
          </cell>
        </row>
        <row r="122">
          <cell r="B122" t="str">
            <v>96</v>
          </cell>
          <cell r="C122">
            <v>3.1011987938099601</v>
          </cell>
          <cell r="D122">
            <v>3.25</v>
          </cell>
          <cell r="F122">
            <v>4.5854830478228292</v>
          </cell>
          <cell r="H122">
            <v>92.22561947091107</v>
          </cell>
          <cell r="I122">
            <v>91</v>
          </cell>
          <cell r="K122">
            <v>94.794773491340763</v>
          </cell>
          <cell r="M122">
            <v>5.5773848269491753</v>
          </cell>
          <cell r="N122">
            <v>5.45</v>
          </cell>
          <cell r="P122">
            <v>2.8512528740595382</v>
          </cell>
        </row>
        <row r="123">
          <cell r="C123">
            <v>3.1063462706345391</v>
          </cell>
          <cell r="F123">
            <v>2.774733722504763</v>
          </cell>
          <cell r="H123">
            <v>92.258902490389517</v>
          </cell>
          <cell r="K123">
            <v>98.518332194121669</v>
          </cell>
          <cell r="M123">
            <v>5.5686646898600882</v>
          </cell>
          <cell r="P123">
            <v>0</v>
          </cell>
        </row>
        <row r="124">
          <cell r="C124">
            <v>3.1356457947151282</v>
          </cell>
          <cell r="F124">
            <v>1.7950927666089</v>
          </cell>
          <cell r="H124">
            <v>92.211475122665405</v>
          </cell>
          <cell r="K124">
            <v>98.027362440191382</v>
          </cell>
          <cell r="M124">
            <v>5.6340264791603278</v>
          </cell>
          <cell r="P124">
            <v>1.054494190020506</v>
          </cell>
        </row>
        <row r="125">
          <cell r="C125">
            <v>3.07698978219236</v>
          </cell>
          <cell r="F125">
            <v>1.031289909621788</v>
          </cell>
          <cell r="H125">
            <v>92.499593349927764</v>
          </cell>
          <cell r="K125">
            <v>87.593471021762625</v>
          </cell>
          <cell r="M125">
            <v>5.3640387749748593</v>
          </cell>
          <cell r="P125">
            <v>11.727773851784891</v>
          </cell>
        </row>
        <row r="126">
          <cell r="C126">
            <v>3.043627948073417</v>
          </cell>
          <cell r="F126">
            <v>2.1109496519274078</v>
          </cell>
          <cell r="H126">
            <v>92.96262815649915</v>
          </cell>
          <cell r="K126">
            <v>86.699201127819549</v>
          </cell>
          <cell r="M126">
            <v>4.9044275980930916</v>
          </cell>
          <cell r="P126">
            <v>11.93162423103213</v>
          </cell>
        </row>
        <row r="127">
          <cell r="C127">
            <v>2.8958424683145458</v>
          </cell>
          <cell r="F127">
            <v>1.1650255016827655</v>
          </cell>
          <cell r="H127">
            <v>92.794694482290396</v>
          </cell>
          <cell r="K127">
            <v>87.289068694463438</v>
          </cell>
          <cell r="M127">
            <v>5.1972565517378433</v>
          </cell>
          <cell r="P127">
            <v>11.832371838687628</v>
          </cell>
        </row>
        <row r="128">
          <cell r="C128">
            <v>3.32</v>
          </cell>
          <cell r="F128">
            <v>5.2</v>
          </cell>
          <cell r="H128">
            <v>92.45</v>
          </cell>
          <cell r="K128">
            <v>94.58</v>
          </cell>
          <cell r="M128">
            <v>5.23</v>
          </cell>
          <cell r="P128">
            <v>0.64</v>
          </cell>
        </row>
        <row r="129">
          <cell r="C129">
            <v>3.41</v>
          </cell>
          <cell r="F129">
            <v>4.46</v>
          </cell>
          <cell r="H129">
            <v>92.39</v>
          </cell>
          <cell r="K129">
            <v>95.71</v>
          </cell>
          <cell r="M129">
            <v>5.24</v>
          </cell>
          <cell r="P129">
            <v>0</v>
          </cell>
        </row>
        <row r="130">
          <cell r="C130">
            <v>2.59</v>
          </cell>
          <cell r="F130">
            <v>2.57</v>
          </cell>
          <cell r="H130">
            <v>92.89</v>
          </cell>
          <cell r="K130">
            <v>97.61</v>
          </cell>
          <cell r="M130">
            <v>5.32</v>
          </cell>
          <cell r="P130">
            <v>0</v>
          </cell>
        </row>
        <row r="131">
          <cell r="K131">
            <v>98.85</v>
          </cell>
        </row>
        <row r="132">
          <cell r="K132">
            <v>95.56</v>
          </cell>
        </row>
        <row r="133">
          <cell r="K133">
            <v>89.49</v>
          </cell>
        </row>
        <row r="134">
          <cell r="B134" t="str">
            <v>97</v>
          </cell>
          <cell r="D134">
            <v>3</v>
          </cell>
          <cell r="I134">
            <v>92</v>
          </cell>
          <cell r="K134">
            <v>89.5</v>
          </cell>
          <cell r="N134">
            <v>5.25</v>
          </cell>
        </row>
        <row r="135">
          <cell r="K135">
            <v>98.12</v>
          </cell>
        </row>
        <row r="136">
          <cell r="K136">
            <v>91.36</v>
          </cell>
        </row>
        <row r="137">
          <cell r="K137">
            <v>84.48</v>
          </cell>
        </row>
        <row r="138">
          <cell r="K138">
            <v>84.69</v>
          </cell>
        </row>
        <row r="139">
          <cell r="K139">
            <v>90.627115351848701</v>
          </cell>
        </row>
        <row r="140">
          <cell r="K140">
            <v>98.51</v>
          </cell>
        </row>
        <row r="141">
          <cell r="K141">
            <v>97.61</v>
          </cell>
        </row>
        <row r="142">
          <cell r="K142">
            <v>96.6</v>
          </cell>
        </row>
        <row r="143">
          <cell r="K143">
            <v>98.01</v>
          </cell>
        </row>
        <row r="144">
          <cell r="K144">
            <v>94.76</v>
          </cell>
        </row>
        <row r="145">
          <cell r="K145">
            <v>89.44</v>
          </cell>
        </row>
        <row r="146">
          <cell r="B146" t="str">
            <v>98</v>
          </cell>
          <cell r="D146">
            <v>2.7</v>
          </cell>
          <cell r="I146">
            <v>93</v>
          </cell>
          <cell r="K146">
            <v>95.07</v>
          </cell>
          <cell r="N146">
            <v>4.25</v>
          </cell>
        </row>
        <row r="147">
          <cell r="K147">
            <v>99.39</v>
          </cell>
        </row>
        <row r="148">
          <cell r="K148">
            <v>97.14</v>
          </cell>
        </row>
        <row r="149">
          <cell r="K149">
            <v>86.68</v>
          </cell>
        </row>
        <row r="150">
          <cell r="K150">
            <v>82</v>
          </cell>
        </row>
        <row r="151">
          <cell r="K151">
            <v>89.8</v>
          </cell>
        </row>
        <row r="152">
          <cell r="K152">
            <v>98.17</v>
          </cell>
        </row>
        <row r="153">
          <cell r="K153">
            <v>99.33</v>
          </cell>
        </row>
        <row r="154">
          <cell r="K154">
            <v>98.12</v>
          </cell>
        </row>
        <row r="155">
          <cell r="K155">
            <v>97.97</v>
          </cell>
        </row>
        <row r="156">
          <cell r="K156">
            <v>92.1</v>
          </cell>
        </row>
        <row r="157">
          <cell r="K157">
            <v>83.1</v>
          </cell>
        </row>
        <row r="158">
          <cell r="B158" t="str">
            <v>99</v>
          </cell>
          <cell r="D158">
            <v>2.35</v>
          </cell>
          <cell r="I158">
            <v>93</v>
          </cell>
          <cell r="K158">
            <v>91.8</v>
          </cell>
          <cell r="N158">
            <v>5.33</v>
          </cell>
        </row>
        <row r="159">
          <cell r="K159">
            <v>99.4</v>
          </cell>
        </row>
        <row r="160">
          <cell r="K160">
            <v>96.4</v>
          </cell>
        </row>
        <row r="161">
          <cell r="K161">
            <v>90.78</v>
          </cell>
        </row>
        <row r="162">
          <cell r="K162">
            <v>94.8</v>
          </cell>
        </row>
        <row r="163">
          <cell r="K163">
            <v>98.62</v>
          </cell>
        </row>
        <row r="164">
          <cell r="K164">
            <v>98.36</v>
          </cell>
        </row>
        <row r="165">
          <cell r="K165">
            <v>97.75</v>
          </cell>
        </row>
        <row r="166">
          <cell r="K166">
            <v>98.94</v>
          </cell>
        </row>
        <row r="167">
          <cell r="K167">
            <v>98.3</v>
          </cell>
        </row>
        <row r="168">
          <cell r="K168">
            <v>91.61</v>
          </cell>
        </row>
        <row r="169">
          <cell r="K169">
            <v>90.06</v>
          </cell>
        </row>
        <row r="170">
          <cell r="B170" t="str">
            <v>00</v>
          </cell>
          <cell r="D170">
            <v>2</v>
          </cell>
          <cell r="I170">
            <v>95</v>
          </cell>
          <cell r="N170">
            <v>3.6</v>
          </cell>
        </row>
        <row r="182">
          <cell r="B182" t="str">
            <v>01</v>
          </cell>
          <cell r="D182">
            <v>1.75</v>
          </cell>
          <cell r="I182">
            <v>95</v>
          </cell>
          <cell r="N182">
            <v>3.55</v>
          </cell>
        </row>
        <row r="194">
          <cell r="N194">
            <v>3.5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Working tab"/>
      <sheetName val="Roll-up"/>
      <sheetName val="FPLTrips"/>
      <sheetName val="Team Evaluations"/>
      <sheetName val="Valve Breakdown"/>
      <sheetName val="Pareto Data1"/>
      <sheetName val="Main - Data 1"/>
      <sheetName val="Main - Data 2"/>
      <sheetName val="Top 10 - Y-Y Data"/>
      <sheetName val="2009 CT WIG Metrics"/>
      <sheetName val="Justifications"/>
      <sheetName val="Sheet2"/>
      <sheetName val="Dropdown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Boiler /HRSG (BH)</v>
          </cell>
          <cell r="B2" t="str">
            <v>Capability Management</v>
          </cell>
          <cell r="C2" t="str">
            <v>89SS Switch</v>
          </cell>
          <cell r="D2" t="str">
            <v>BLY-11</v>
          </cell>
        </row>
        <row r="3">
          <cell r="A3" t="str">
            <v>Building (BLD)</v>
          </cell>
          <cell r="B3" t="str">
            <v>Change Management</v>
          </cell>
          <cell r="C3" t="str">
            <v>BFP Failure</v>
          </cell>
          <cell r="D3" t="str">
            <v>BLY-12</v>
          </cell>
        </row>
        <row r="4">
          <cell r="A4" t="str">
            <v>Chemical Treatment (CHEM)</v>
          </cell>
          <cell r="B4" t="str">
            <v>Condition Assesment</v>
          </cell>
          <cell r="C4" t="str">
            <v xml:space="preserve">Boiler /HRSG (BH)                             </v>
          </cell>
          <cell r="D4" t="str">
            <v>CLH-1</v>
          </cell>
          <cell r="I4" t="str">
            <v>Yes</v>
          </cell>
          <cell r="J4" t="str">
            <v>Yes</v>
          </cell>
          <cell r="K4" t="str">
            <v>Indicator 1 - Countermeasure Exists</v>
          </cell>
          <cell r="L4" t="str">
            <v>Item 1 - Redesigns &amp; Enhancements</v>
          </cell>
          <cell r="M4" t="str">
            <v>Yes</v>
          </cell>
          <cell r="N4" t="str">
            <v>CT</v>
          </cell>
          <cell r="O4" t="str">
            <v>Assignable</v>
          </cell>
        </row>
        <row r="5">
          <cell r="A5" t="str">
            <v>Combustion / Gas Turbine (CT)</v>
          </cell>
          <cell r="B5" t="str">
            <v>Critical Operating Parameters [COP]</v>
          </cell>
          <cell r="C5" t="str">
            <v>Breaker</v>
          </cell>
          <cell r="D5" t="str">
            <v>CLH-2</v>
          </cell>
          <cell r="I5" t="str">
            <v>No</v>
          </cell>
          <cell r="J5" t="str">
            <v>No</v>
          </cell>
          <cell r="K5" t="str">
            <v>Indicator 2 - Not Economical</v>
          </cell>
          <cell r="L5" t="str">
            <v>Item 2 - Process Change or New Process</v>
          </cell>
          <cell r="M5" t="str">
            <v>No</v>
          </cell>
          <cell r="N5" t="str">
            <v>I&amp;C</v>
          </cell>
          <cell r="O5" t="str">
            <v>Closed</v>
          </cell>
        </row>
        <row r="6">
          <cell r="A6" t="str">
            <v>Compressed Air/Gases (CG)</v>
          </cell>
          <cell r="B6" t="str">
            <v>Economic Operation</v>
          </cell>
          <cell r="C6" t="str">
            <v>Cardox System</v>
          </cell>
          <cell r="D6" t="str">
            <v>CLH-3</v>
          </cell>
          <cell r="K6" t="str">
            <v>Indicator 3 - Human Error</v>
          </cell>
          <cell r="L6" t="str">
            <v>Item 3 - Prevention thru Prediction</v>
          </cell>
          <cell r="N6" t="str">
            <v>BOP</v>
          </cell>
          <cell r="O6" t="str">
            <v>Counter Measures in Dev.</v>
          </cell>
        </row>
        <row r="7">
          <cell r="A7" t="str">
            <v>Condensate (CN)</v>
          </cell>
          <cell r="B7" t="str">
            <v>Energy Market Communication</v>
          </cell>
          <cell r="C7" t="str">
            <v>Compressor Blades</v>
          </cell>
          <cell r="D7" t="str">
            <v>CLH-4</v>
          </cell>
          <cell r="L7" t="str">
            <v>Item 4 - Maintenance Change</v>
          </cell>
          <cell r="N7" t="str">
            <v>Electrical</v>
          </cell>
          <cell r="O7" t="str">
            <v>Pending Analysis</v>
          </cell>
        </row>
        <row r="8">
          <cell r="A8" t="str">
            <v>Controls/Monitoring (CM)</v>
          </cell>
          <cell r="B8" t="str">
            <v>Event Response [ER]</v>
          </cell>
          <cell r="C8" t="str">
            <v>Control Card [Various Types]</v>
          </cell>
          <cell r="D8" t="str">
            <v>FOR-11</v>
          </cell>
          <cell r="L8" t="str">
            <v>Item 5 - Awareness thru Site Visits</v>
          </cell>
          <cell r="N8" t="str">
            <v>Steam Gen</v>
          </cell>
          <cell r="O8" t="str">
            <v>Pending Counter Measures</v>
          </cell>
        </row>
        <row r="9">
          <cell r="A9" t="str">
            <v>Cooling Water (CW)</v>
          </cell>
          <cell r="B9" t="str">
            <v>In Plant Clearance</v>
          </cell>
          <cell r="C9" t="str">
            <v>Dome</v>
          </cell>
          <cell r="D9" t="str">
            <v>FOR-12</v>
          </cell>
          <cell r="N9" t="str">
            <v>Safety</v>
          </cell>
        </row>
        <row r="10">
          <cell r="A10" t="str">
            <v>CT-Air Inlet Duct</v>
          </cell>
          <cell r="B10" t="str">
            <v>Inspection Of Watch [IOW]</v>
          </cell>
          <cell r="C10" t="str">
            <v>Exciter</v>
          </cell>
          <cell r="D10" t="str">
            <v>FOR-13</v>
          </cell>
          <cell r="N10" t="str">
            <v>PA</v>
          </cell>
        </row>
        <row r="11">
          <cell r="A11" t="str">
            <v>CT-Atomizing Air</v>
          </cell>
          <cell r="B11" t="str">
            <v>Maintenance Training [MT]</v>
          </cell>
          <cell r="C11" t="str">
            <v>Exhaust Ducting</v>
          </cell>
          <cell r="D11" t="str">
            <v>FOR-21</v>
          </cell>
          <cell r="N11" t="str">
            <v>Enviornmental</v>
          </cell>
        </row>
        <row r="12">
          <cell r="A12" t="str">
            <v>CT-Bleed System/Valves</v>
          </cell>
          <cell r="B12" t="str">
            <v>Major Maintenance</v>
          </cell>
          <cell r="C12" t="str">
            <v>Exhaust TC</v>
          </cell>
          <cell r="D12" t="str">
            <v>FOR-22</v>
          </cell>
        </row>
        <row r="13">
          <cell r="A13" t="str">
            <v>CT-Combustion</v>
          </cell>
          <cell r="B13" t="str">
            <v>Not Applicable</v>
          </cell>
          <cell r="C13" t="str">
            <v>Failed Fitting</v>
          </cell>
          <cell r="D13" t="str">
            <v>FOR-23</v>
          </cell>
        </row>
        <row r="14">
          <cell r="A14" t="str">
            <v>CT-Compressor</v>
          </cell>
          <cell r="B14" t="str">
            <v>Off Normal Operation</v>
          </cell>
          <cell r="C14" t="str">
            <v>Fill Media</v>
          </cell>
          <cell r="D14" t="str">
            <v>MH50</v>
          </cell>
        </row>
        <row r="15">
          <cell r="A15" t="str">
            <v>CT-Cooling Air</v>
          </cell>
          <cell r="B15" t="str">
            <v>Operations Training [OT]</v>
          </cell>
          <cell r="C15" t="str">
            <v>Freeze Protection</v>
          </cell>
          <cell r="D15" t="str">
            <v>PBH-1</v>
          </cell>
        </row>
        <row r="16">
          <cell r="A16" t="str">
            <v>CT-Exhaust Duct</v>
          </cell>
          <cell r="B16" t="str">
            <v>Peak Operation [PEPO]</v>
          </cell>
          <cell r="C16" t="str">
            <v>Fuel Gas Quality</v>
          </cell>
          <cell r="D16" t="str">
            <v>PBH-2</v>
          </cell>
        </row>
        <row r="17">
          <cell r="A17" t="str">
            <v>CT-Exhaust TC</v>
          </cell>
          <cell r="B17" t="str">
            <v>Preventative Maintenance [PMs]</v>
          </cell>
          <cell r="C17" t="str">
            <v>Fuel Gasket</v>
          </cell>
          <cell r="D17" t="str">
            <v>PBW-A</v>
          </cell>
        </row>
        <row r="18">
          <cell r="A18" t="str">
            <v>CT-Expander</v>
          </cell>
          <cell r="B18" t="str">
            <v>Reliability Checks</v>
          </cell>
          <cell r="C18" t="str">
            <v>Fuel Nozzle</v>
          </cell>
          <cell r="D18" t="str">
            <v>PBW-B</v>
          </cell>
        </row>
        <row r="19">
          <cell r="A19" t="str">
            <v>CT-Heating/Ventilation</v>
          </cell>
          <cell r="B19" t="str">
            <v>Reliability Plan</v>
          </cell>
          <cell r="C19" t="str">
            <v>Fuel Piping</v>
          </cell>
          <cell r="D19" t="str">
            <v>PCK-01</v>
          </cell>
        </row>
        <row r="20">
          <cell r="A20" t="str">
            <v>CT-Hydraulic/Lift/Trip Oil</v>
          </cell>
          <cell r="B20" t="str">
            <v>Risk Management</v>
          </cell>
          <cell r="C20" t="str">
            <v>Human Error</v>
          </cell>
          <cell r="D20" t="str">
            <v>PDW-501</v>
          </cell>
        </row>
        <row r="21">
          <cell r="A21" t="str">
            <v>CT-Lube Oil</v>
          </cell>
          <cell r="B21" t="str">
            <v>Startup After Overhaul [OSD-OSU]</v>
          </cell>
          <cell r="C21" t="str">
            <v>IGV I/P</v>
          </cell>
          <cell r="D21" t="str">
            <v>PDW-502</v>
          </cell>
        </row>
        <row r="22">
          <cell r="A22" t="str">
            <v>CT-Purge Air</v>
          </cell>
          <cell r="B22" t="str">
            <v>Startup Shutdown [SUSD]</v>
          </cell>
          <cell r="C22" t="str">
            <v>Inlet Filters</v>
          </cell>
          <cell r="D22" t="str">
            <v>PDW-601</v>
          </cell>
        </row>
        <row r="23">
          <cell r="A23" t="str">
            <v>CT-Starting Air</v>
          </cell>
          <cell r="B23" t="str">
            <v>Water Chemistry</v>
          </cell>
          <cell r="C23" t="str">
            <v>Instrument Failure [Various]</v>
          </cell>
          <cell r="D23" t="str">
            <v>PDW-602</v>
          </cell>
        </row>
        <row r="24">
          <cell r="A24" t="str">
            <v>CT-Starting Means</v>
          </cell>
          <cell r="B24" t="str">
            <v>Work Management</v>
          </cell>
          <cell r="C24" t="str">
            <v>Insulation</v>
          </cell>
          <cell r="D24" t="str">
            <v>PDW-CT1</v>
          </cell>
        </row>
        <row r="25">
          <cell r="A25" t="str">
            <v>CT-Steam Injection/Pwr Aug</v>
          </cell>
          <cell r="C25" t="str">
            <v>LCI</v>
          </cell>
          <cell r="D25" t="str">
            <v>PFL-4A</v>
          </cell>
        </row>
        <row r="26">
          <cell r="A26" t="str">
            <v>CT-Turbine</v>
          </cell>
          <cell r="B26" t="str">
            <v>Business Decision to Run</v>
          </cell>
          <cell r="C26" t="str">
            <v>Liquid Fuel Swap</v>
          </cell>
          <cell r="D26" t="str">
            <v>PFL-4B</v>
          </cell>
        </row>
        <row r="27">
          <cell r="A27" t="str">
            <v>CT-Water Injection</v>
          </cell>
          <cell r="C27" t="str">
            <v>Logic Design</v>
          </cell>
          <cell r="D27" t="str">
            <v>PFL-5A</v>
          </cell>
        </row>
        <row r="28">
          <cell r="A28" t="str">
            <v>CT-Water Wash</v>
          </cell>
          <cell r="C28" t="str">
            <v>Motor Failure</v>
          </cell>
          <cell r="D28" t="str">
            <v>PFL-5B</v>
          </cell>
        </row>
        <row r="29">
          <cell r="A29" t="str">
            <v>ED-DC</v>
          </cell>
          <cell r="C29" t="str">
            <v>OMC (Outside Mgmt Control)</v>
          </cell>
          <cell r="D29" t="str">
            <v>PFM-2A</v>
          </cell>
        </row>
        <row r="30">
          <cell r="A30" t="str">
            <v>ED-Freeze Protection</v>
          </cell>
          <cell r="C30" t="str">
            <v>Original Installation</v>
          </cell>
          <cell r="D30" t="str">
            <v>PFM-2B</v>
          </cell>
        </row>
        <row r="31">
          <cell r="A31" t="str">
            <v>ED-Low Voltage (&lt;240V)</v>
          </cell>
          <cell r="C31" t="str">
            <v>Pending Analysis</v>
          </cell>
          <cell r="D31" t="str">
            <v>PFM-2C</v>
          </cell>
        </row>
        <row r="32">
          <cell r="A32" t="str">
            <v>ED-Motor Control Center/Load Center/Switchgear</v>
          </cell>
          <cell r="C32" t="str">
            <v>Plugged Instrument Tubing</v>
          </cell>
          <cell r="D32" t="str">
            <v>PFM-2D</v>
          </cell>
        </row>
        <row r="33">
          <cell r="A33" t="str">
            <v>ED-Switchyard</v>
          </cell>
          <cell r="C33" t="str">
            <v>RCA In Progress</v>
          </cell>
          <cell r="D33" t="str">
            <v>PFM-2E</v>
          </cell>
        </row>
        <row r="34">
          <cell r="A34" t="str">
            <v>ED-Vital AC (UPS)</v>
          </cell>
          <cell r="C34" t="str">
            <v>Relay</v>
          </cell>
          <cell r="D34" t="str">
            <v>PFM-2F</v>
          </cell>
        </row>
        <row r="35">
          <cell r="A35" t="str">
            <v>Electrical Distribution (ED)</v>
          </cell>
          <cell r="C35" t="str">
            <v>Solenoid</v>
          </cell>
          <cell r="D35" t="str">
            <v>PFM-3A</v>
          </cell>
        </row>
        <row r="36">
          <cell r="A36" t="str">
            <v>Feedwater (FW)</v>
          </cell>
          <cell r="C36" t="str">
            <v>Supplier Quality</v>
          </cell>
          <cell r="D36" t="str">
            <v>PFM-3B</v>
          </cell>
        </row>
        <row r="37">
          <cell r="A37" t="str">
            <v>Fire Protection (FP)</v>
          </cell>
          <cell r="C37" t="str">
            <v>System Disturbance</v>
          </cell>
          <cell r="D37" t="str">
            <v>PJB-A</v>
          </cell>
        </row>
        <row r="38">
          <cell r="A38" t="str">
            <v>Fuel Gas</v>
          </cell>
          <cell r="C38" t="str">
            <v>TBD</v>
          </cell>
          <cell r="D38" t="str">
            <v>PJB-B</v>
          </cell>
        </row>
        <row r="39">
          <cell r="A39" t="str">
            <v>Fuel Oil</v>
          </cell>
          <cell r="C39" t="str">
            <v>Servo Failure</v>
          </cell>
          <cell r="D39" t="str">
            <v>PLM-11</v>
          </cell>
        </row>
        <row r="40">
          <cell r="A40" t="str">
            <v>G/E-Diesel Generator</v>
          </cell>
          <cell r="C40" t="str">
            <v>Transition Piece</v>
          </cell>
          <cell r="D40" t="str">
            <v>PLM-12</v>
          </cell>
        </row>
        <row r="41">
          <cell r="A41" t="str">
            <v>G/E-Exciter</v>
          </cell>
          <cell r="C41" t="str">
            <v>Tuning / Lean Can</v>
          </cell>
          <cell r="D41" t="str">
            <v>PLM-21</v>
          </cell>
        </row>
        <row r="42">
          <cell r="A42" t="str">
            <v>G/E-Generator</v>
          </cell>
          <cell r="C42" t="str">
            <v>Turbine Blades</v>
          </cell>
          <cell r="D42" t="str">
            <v>PLM-22</v>
          </cell>
        </row>
        <row r="43">
          <cell r="A43" t="str">
            <v>G/E-Protection</v>
          </cell>
          <cell r="C43" t="str">
            <v>Valve Condition</v>
          </cell>
          <cell r="D43" t="str">
            <v>PMG-3A</v>
          </cell>
        </row>
        <row r="44">
          <cell r="A44" t="str">
            <v>G/E-Seal Oil</v>
          </cell>
          <cell r="C44" t="str">
            <v>Valve Instrumentation</v>
          </cell>
          <cell r="D44" t="str">
            <v>PMG-3B</v>
          </cell>
        </row>
        <row r="45">
          <cell r="A45" t="str">
            <v>G/E-Stator Oil</v>
          </cell>
          <cell r="C45" t="str">
            <v>Varnish</v>
          </cell>
          <cell r="D45" t="str">
            <v>PMG-4A</v>
          </cell>
        </row>
        <row r="46">
          <cell r="A46" t="str">
            <v>Generator / Exciter (G/E)</v>
          </cell>
          <cell r="C46" t="str">
            <v>Vibration</v>
          </cell>
          <cell r="D46" t="str">
            <v>PMG-4B</v>
          </cell>
        </row>
        <row r="47">
          <cell r="A47" t="str">
            <v>Lifting/Hauling (LH)</v>
          </cell>
          <cell r="C47" t="str">
            <v>Water Injection</v>
          </cell>
          <cell r="D47" t="str">
            <v>PMG-8A</v>
          </cell>
        </row>
        <row r="48">
          <cell r="A48" t="str">
            <v>Steam (STM)</v>
          </cell>
          <cell r="C48" t="str">
            <v>Water Intrusion</v>
          </cell>
          <cell r="D48" t="str">
            <v>PMG-8B</v>
          </cell>
        </row>
        <row r="49">
          <cell r="A49" t="str">
            <v>Steam Turbine (ST)</v>
          </cell>
          <cell r="C49" t="str">
            <v>Wiring</v>
          </cell>
          <cell r="D49" t="str">
            <v>PMG-8C</v>
          </cell>
        </row>
        <row r="50">
          <cell r="A50" t="str">
            <v>STM-Bypass</v>
          </cell>
          <cell r="D50" t="str">
            <v>PMG-8D</v>
          </cell>
        </row>
        <row r="51">
          <cell r="A51" t="str">
            <v>Unknown</v>
          </cell>
          <cell r="D51" t="str">
            <v>PMH-1A</v>
          </cell>
        </row>
        <row r="52">
          <cell r="A52" t="str">
            <v>Waste Water (WW)</v>
          </cell>
          <cell r="D52" t="str">
            <v>PMH-1B</v>
          </cell>
        </row>
        <row r="53">
          <cell r="A53" t="str">
            <v>Water Treatment (WT)</v>
          </cell>
          <cell r="D53" t="str">
            <v>PMH-1C</v>
          </cell>
        </row>
        <row r="54">
          <cell r="D54" t="str">
            <v>PMT-3A</v>
          </cell>
        </row>
        <row r="55">
          <cell r="D55" t="str">
            <v>PMT-3B</v>
          </cell>
        </row>
        <row r="56">
          <cell r="D56" t="str">
            <v>PMT-3C</v>
          </cell>
        </row>
        <row r="57">
          <cell r="D57" t="str">
            <v>PMT-3D</v>
          </cell>
        </row>
        <row r="58">
          <cell r="D58" t="str">
            <v>PPN-1GT1</v>
          </cell>
        </row>
        <row r="59">
          <cell r="D59" t="str">
            <v>PPN-1GT2</v>
          </cell>
        </row>
        <row r="60">
          <cell r="D60" t="str">
            <v>PPN-2GT1</v>
          </cell>
        </row>
        <row r="61">
          <cell r="D61" t="str">
            <v>PPN-2GT2</v>
          </cell>
        </row>
        <row r="62">
          <cell r="D62" t="str">
            <v xml:space="preserve">PSR-4A </v>
          </cell>
        </row>
        <row r="63">
          <cell r="D63" t="str">
            <v>PSR-4B</v>
          </cell>
        </row>
        <row r="64">
          <cell r="D64" t="str">
            <v>PSR-4C</v>
          </cell>
        </row>
        <row r="65">
          <cell r="D65" t="str">
            <v>PSR-4D</v>
          </cell>
        </row>
        <row r="66">
          <cell r="D66" t="str">
            <v>PSR-5A</v>
          </cell>
        </row>
        <row r="67">
          <cell r="D67" t="str">
            <v>PSR-5B</v>
          </cell>
        </row>
        <row r="68">
          <cell r="D68" t="str">
            <v>PSR-5C</v>
          </cell>
        </row>
        <row r="69">
          <cell r="D69" t="str">
            <v>PSR-5D</v>
          </cell>
        </row>
        <row r="70">
          <cell r="D70" t="str">
            <v>PSV-1</v>
          </cell>
        </row>
        <row r="71">
          <cell r="D71" t="str">
            <v>PSV-2</v>
          </cell>
        </row>
        <row r="72">
          <cell r="D72" t="str">
            <v>PTF-5A</v>
          </cell>
        </row>
        <row r="73">
          <cell r="D73" t="str">
            <v>PTF-5B</v>
          </cell>
        </row>
        <row r="74">
          <cell r="D74" t="str">
            <v>PTF-5C</v>
          </cell>
        </row>
        <row r="75">
          <cell r="D75" t="str">
            <v>PTF-5D</v>
          </cell>
        </row>
        <row r="76">
          <cell r="D76" t="str">
            <v>RIS-1</v>
          </cell>
        </row>
        <row r="77">
          <cell r="D77" t="str">
            <v>RIS-2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xhibit_1"/>
      <sheetName val="Exhibit_2"/>
      <sheetName val="Exhibit_3"/>
      <sheetName val="Exhibit_4"/>
      <sheetName val="Exhibit_5"/>
      <sheetName val="Exhibit_6"/>
      <sheetName val="Exhibit_7"/>
      <sheetName val="Exhibit_8"/>
      <sheetName val="Exhibit_9"/>
      <sheetName val="Exhibit_10"/>
      <sheetName val="Exhibit 11"/>
    </sheetNames>
    <sheetDataSet>
      <sheetData sheetId="0"/>
      <sheetData sheetId="1"/>
      <sheetData sheetId="2"/>
      <sheetData sheetId="3"/>
      <sheetData sheetId="4" refreshError="1">
        <row r="5">
          <cell r="A5" t="str">
            <v>Expense Types</v>
          </cell>
          <cell r="B5" t="str">
            <v>Current Approved</v>
          </cell>
          <cell r="C5" t="str">
            <v>Estimated Actual</v>
          </cell>
          <cell r="D5" t="str">
            <v>Year-end Adjustment</v>
          </cell>
          <cell r="E5" t="str">
            <v>Year-end Adjusted</v>
          </cell>
          <cell r="F5" t="str">
            <v>Funds Request</v>
          </cell>
          <cell r="G5" t="str">
            <v>Percent Change</v>
          </cell>
          <cell r="H5" t="str">
            <v>Funds Request</v>
          </cell>
          <cell r="I5" t="str">
            <v>Percent Change</v>
          </cell>
          <cell r="J5" t="str">
            <v>Funds Request</v>
          </cell>
          <cell r="K5" t="str">
            <v>Percent Change</v>
          </cell>
          <cell r="L5" t="str">
            <v>Funds Request</v>
          </cell>
          <cell r="M5" t="str">
            <v>Percent Change</v>
          </cell>
          <cell r="N5" t="str">
            <v>Funds Request</v>
          </cell>
          <cell r="O5" t="str">
            <v>Percent Change</v>
          </cell>
        </row>
        <row r="6">
          <cell r="B6">
            <v>2002</v>
          </cell>
          <cell r="C6">
            <v>2002</v>
          </cell>
          <cell r="D6">
            <v>2002</v>
          </cell>
          <cell r="E6">
            <v>2002</v>
          </cell>
          <cell r="F6">
            <v>2003</v>
          </cell>
          <cell r="H6">
            <v>2004</v>
          </cell>
          <cell r="J6">
            <v>2005</v>
          </cell>
          <cell r="L6">
            <v>2006</v>
          </cell>
          <cell r="N6">
            <v>2007</v>
          </cell>
        </row>
        <row r="7">
          <cell r="A7" t="str">
            <v>1 - O&amp;M Base</v>
          </cell>
          <cell r="B7">
            <v>10000000</v>
          </cell>
          <cell r="C7">
            <v>10500000</v>
          </cell>
          <cell r="D7">
            <v>250000</v>
          </cell>
          <cell r="E7">
            <v>10750000</v>
          </cell>
          <cell r="F7">
            <v>10850000</v>
          </cell>
          <cell r="G7">
            <v>9.3023255813953487E-3</v>
          </cell>
          <cell r="H7">
            <v>11000000</v>
          </cell>
          <cell r="I7">
            <v>1.3824884792626729E-2</v>
          </cell>
          <cell r="J7">
            <v>11100000</v>
          </cell>
          <cell r="K7">
            <v>9.0909090909090905E-3</v>
          </cell>
          <cell r="L7">
            <v>0</v>
          </cell>
          <cell r="M7">
            <v>-1</v>
          </cell>
          <cell r="N7">
            <v>0</v>
          </cell>
          <cell r="O7" t="str">
            <v xml:space="preserve">     N/A</v>
          </cell>
        </row>
        <row r="8">
          <cell r="A8" t="str">
            <v>8 - O&amp;M ECRC</v>
          </cell>
          <cell r="B8">
            <v>100000</v>
          </cell>
          <cell r="C8">
            <v>100000</v>
          </cell>
          <cell r="E8">
            <v>100000</v>
          </cell>
          <cell r="F8">
            <v>125000</v>
          </cell>
          <cell r="G8">
            <v>0.25</v>
          </cell>
          <cell r="H8">
            <v>130000</v>
          </cell>
          <cell r="I8">
            <v>0.04</v>
          </cell>
          <cell r="J8">
            <v>131000</v>
          </cell>
          <cell r="K8">
            <v>7.6923076923076927E-3</v>
          </cell>
          <cell r="L8">
            <v>0</v>
          </cell>
          <cell r="M8">
            <v>-1</v>
          </cell>
          <cell r="N8">
            <v>0</v>
          </cell>
          <cell r="O8" t="str">
            <v xml:space="preserve">     N/A</v>
          </cell>
        </row>
        <row r="9">
          <cell r="B9">
            <v>10100000</v>
          </cell>
          <cell r="C9">
            <v>10600000</v>
          </cell>
          <cell r="D9">
            <v>250000</v>
          </cell>
          <cell r="E9">
            <v>10850000</v>
          </cell>
          <cell r="F9">
            <v>10975000</v>
          </cell>
          <cell r="G9">
            <v>1.1520737327188941E-2</v>
          </cell>
          <cell r="H9">
            <v>11130000</v>
          </cell>
          <cell r="I9">
            <v>1.4123006833712985E-2</v>
          </cell>
          <cell r="J9">
            <v>11231000</v>
          </cell>
          <cell r="K9">
            <v>9.0745732255166217E-3</v>
          </cell>
          <cell r="L9">
            <v>0</v>
          </cell>
          <cell r="M9">
            <v>-1</v>
          </cell>
          <cell r="N9">
            <v>0</v>
          </cell>
          <cell r="O9" t="str">
            <v xml:space="preserve">     N/A</v>
          </cell>
        </row>
        <row r="11">
          <cell r="A11" t="str">
            <v>2 - O&amp;M ECCR</v>
          </cell>
          <cell r="B11">
            <v>250000</v>
          </cell>
          <cell r="C11">
            <v>250000</v>
          </cell>
          <cell r="E11">
            <v>250000</v>
          </cell>
          <cell r="G11">
            <v>-1</v>
          </cell>
          <cell r="I11" t="str">
            <v xml:space="preserve">     N/A</v>
          </cell>
          <cell r="K11" t="str">
            <v xml:space="preserve">     N/A</v>
          </cell>
          <cell r="M11" t="str">
            <v xml:space="preserve">     N/A</v>
          </cell>
          <cell r="O11" t="str">
            <v xml:space="preserve">     N/A</v>
          </cell>
        </row>
        <row r="12">
          <cell r="A12" t="str">
            <v>4 - O&amp;M Fuel</v>
          </cell>
          <cell r="E12">
            <v>0</v>
          </cell>
          <cell r="G12" t="str">
            <v xml:space="preserve">     N/A</v>
          </cell>
          <cell r="I12" t="str">
            <v xml:space="preserve">     N/A</v>
          </cell>
          <cell r="K12" t="str">
            <v xml:space="preserve">     N/A</v>
          </cell>
          <cell r="M12" t="str">
            <v xml:space="preserve">     N/A</v>
          </cell>
          <cell r="O12" t="str">
            <v xml:space="preserve">     N/A</v>
          </cell>
        </row>
        <row r="13">
          <cell r="A13" t="str">
            <v>5 - O&amp;M Capacity</v>
          </cell>
          <cell r="E13">
            <v>0</v>
          </cell>
          <cell r="G13" t="str">
            <v xml:space="preserve">     N/A</v>
          </cell>
          <cell r="I13" t="str">
            <v xml:space="preserve">     N/A</v>
          </cell>
          <cell r="K13" t="str">
            <v xml:space="preserve">     N/A</v>
          </cell>
          <cell r="M13" t="str">
            <v xml:space="preserve">     N/A</v>
          </cell>
          <cell r="O13" t="str">
            <v xml:space="preserve">     N/A</v>
          </cell>
        </row>
        <row r="14">
          <cell r="A14" t="str">
            <v>9 - O&amp;M NR Fuel</v>
          </cell>
          <cell r="E14">
            <v>0</v>
          </cell>
          <cell r="G14" t="str">
            <v xml:space="preserve">     N/A</v>
          </cell>
          <cell r="I14" t="str">
            <v xml:space="preserve">     N/A</v>
          </cell>
          <cell r="K14" t="str">
            <v xml:space="preserve">     N/A</v>
          </cell>
          <cell r="M14" t="str">
            <v xml:space="preserve">     N/A</v>
          </cell>
          <cell r="O14" t="str">
            <v xml:space="preserve">     N/A</v>
          </cell>
        </row>
        <row r="15">
          <cell r="B15">
            <v>250000</v>
          </cell>
          <cell r="C15">
            <v>250000</v>
          </cell>
          <cell r="D15">
            <v>0</v>
          </cell>
          <cell r="E15">
            <v>250000</v>
          </cell>
          <cell r="F15">
            <v>0</v>
          </cell>
          <cell r="G15">
            <v>-1</v>
          </cell>
          <cell r="H15">
            <v>0</v>
          </cell>
          <cell r="I15" t="str">
            <v xml:space="preserve">     N/A</v>
          </cell>
          <cell r="J15">
            <v>0</v>
          </cell>
          <cell r="K15" t="str">
            <v xml:space="preserve">     N/A</v>
          </cell>
          <cell r="L15">
            <v>0</v>
          </cell>
          <cell r="M15" t="str">
            <v xml:space="preserve">     N/A</v>
          </cell>
          <cell r="N15">
            <v>0</v>
          </cell>
          <cell r="O15" t="str">
            <v xml:space="preserve">     N/A</v>
          </cell>
        </row>
        <row r="17">
          <cell r="A17" t="str">
            <v>6 - Below the Line Expenses</v>
          </cell>
          <cell r="B17">
            <v>500000</v>
          </cell>
          <cell r="C17">
            <v>500000</v>
          </cell>
          <cell r="E17">
            <v>500000</v>
          </cell>
          <cell r="G17">
            <v>-1</v>
          </cell>
          <cell r="I17" t="str">
            <v xml:space="preserve">     N/A</v>
          </cell>
          <cell r="K17" t="str">
            <v xml:space="preserve">     N/A</v>
          </cell>
          <cell r="M17" t="str">
            <v xml:space="preserve">     N/A</v>
          </cell>
          <cell r="O17" t="str">
            <v xml:space="preserve">     N/A</v>
          </cell>
        </row>
        <row r="18">
          <cell r="A18" t="str">
            <v>7 - Redirected Expenses (to other business units)</v>
          </cell>
          <cell r="E18">
            <v>0</v>
          </cell>
          <cell r="F18">
            <v>300000</v>
          </cell>
          <cell r="G18" t="str">
            <v xml:space="preserve">     N/A</v>
          </cell>
          <cell r="I18">
            <v>-1</v>
          </cell>
          <cell r="K18" t="str">
            <v xml:space="preserve">     N/A</v>
          </cell>
          <cell r="M18" t="str">
            <v xml:space="preserve">     N/A</v>
          </cell>
          <cell r="O18" t="str">
            <v xml:space="preserve">     N/A</v>
          </cell>
        </row>
        <row r="19">
          <cell r="A19" t="str">
            <v>G - Inter-company Expenses (to non-utility)</v>
          </cell>
          <cell r="E19">
            <v>0</v>
          </cell>
          <cell r="F19">
            <v>100000</v>
          </cell>
          <cell r="G19" t="str">
            <v xml:space="preserve">     N/A</v>
          </cell>
          <cell r="I19">
            <v>-1</v>
          </cell>
          <cell r="K19" t="str">
            <v xml:space="preserve">     N/A</v>
          </cell>
          <cell r="M19" t="str">
            <v xml:space="preserve">     N/A</v>
          </cell>
          <cell r="O19" t="str">
            <v xml:space="preserve">     N/A</v>
          </cell>
        </row>
        <row r="20">
          <cell r="A20" t="str">
            <v>S - Revenue Enhancement Expenses</v>
          </cell>
          <cell r="E20">
            <v>0</v>
          </cell>
          <cell r="G20" t="str">
            <v xml:space="preserve">     N/A</v>
          </cell>
          <cell r="I20" t="str">
            <v xml:space="preserve">     N/A</v>
          </cell>
          <cell r="K20" t="str">
            <v xml:space="preserve">     N/A</v>
          </cell>
          <cell r="M20" t="str">
            <v xml:space="preserve">     N/A</v>
          </cell>
          <cell r="O20" t="str">
            <v xml:space="preserve">     N/A</v>
          </cell>
        </row>
        <row r="21">
          <cell r="A21" t="str">
            <v>N - Other Expenses</v>
          </cell>
          <cell r="E21">
            <v>0</v>
          </cell>
          <cell r="G21" t="str">
            <v xml:space="preserve">     N/A</v>
          </cell>
          <cell r="I21" t="str">
            <v xml:space="preserve">     N/A</v>
          </cell>
          <cell r="K21" t="str">
            <v xml:space="preserve">     N/A</v>
          </cell>
          <cell r="M21" t="str">
            <v xml:space="preserve">     N/A</v>
          </cell>
          <cell r="O21" t="str">
            <v xml:space="preserve">     N/A</v>
          </cell>
        </row>
        <row r="22">
          <cell r="B22">
            <v>10850000</v>
          </cell>
          <cell r="C22">
            <v>11350000</v>
          </cell>
          <cell r="D22">
            <v>250000</v>
          </cell>
          <cell r="E22">
            <v>11600000</v>
          </cell>
          <cell r="F22">
            <v>11375000</v>
          </cell>
          <cell r="G22">
            <v>-1.9396551724137932E-2</v>
          </cell>
          <cell r="H22">
            <v>11130000</v>
          </cell>
          <cell r="I22">
            <v>-2.1538461538461538E-2</v>
          </cell>
          <cell r="J22">
            <v>11231000</v>
          </cell>
          <cell r="K22">
            <v>9.0745732255166217E-3</v>
          </cell>
          <cell r="L22">
            <v>0</v>
          </cell>
          <cell r="M22">
            <v>-1</v>
          </cell>
          <cell r="N22">
            <v>0</v>
          </cell>
          <cell r="O22" t="str">
            <v xml:space="preserve">     N/A</v>
          </cell>
        </row>
        <row r="24">
          <cell r="A24" t="str">
            <v>A - Capital Base</v>
          </cell>
          <cell r="E24">
            <v>0</v>
          </cell>
          <cell r="G24" t="str">
            <v xml:space="preserve">     N/A</v>
          </cell>
          <cell r="I24" t="str">
            <v xml:space="preserve">     N/A</v>
          </cell>
          <cell r="K24" t="str">
            <v xml:space="preserve">     N/A</v>
          </cell>
          <cell r="M24" t="str">
            <v xml:space="preserve">     N/A</v>
          </cell>
          <cell r="O24" t="str">
            <v xml:space="preserve">     N/A</v>
          </cell>
        </row>
        <row r="25">
          <cell r="A25" t="str">
            <v>B - Capital ECCR</v>
          </cell>
          <cell r="E25">
            <v>0</v>
          </cell>
          <cell r="G25" t="str">
            <v xml:space="preserve">     N/A</v>
          </cell>
          <cell r="I25" t="str">
            <v xml:space="preserve">     N/A</v>
          </cell>
          <cell r="K25" t="str">
            <v xml:space="preserve">     N/A</v>
          </cell>
          <cell r="M25" t="str">
            <v xml:space="preserve">     N/A</v>
          </cell>
          <cell r="O25" t="str">
            <v xml:space="preserve">     N/A</v>
          </cell>
        </row>
        <row r="26">
          <cell r="A26" t="str">
            <v>F - Capital Non-Regulated</v>
          </cell>
          <cell r="E26">
            <v>0</v>
          </cell>
          <cell r="G26" t="str">
            <v xml:space="preserve">     N/A</v>
          </cell>
          <cell r="I26" t="str">
            <v xml:space="preserve">     N/A</v>
          </cell>
          <cell r="K26" t="str">
            <v xml:space="preserve">     N/A</v>
          </cell>
          <cell r="M26" t="str">
            <v xml:space="preserve">     N/A</v>
          </cell>
          <cell r="O26" t="str">
            <v xml:space="preserve">     N/A</v>
          </cell>
        </row>
        <row r="27">
          <cell r="A27" t="str">
            <v>H - Capital ECRC</v>
          </cell>
          <cell r="E27">
            <v>0</v>
          </cell>
          <cell r="G27" t="str">
            <v xml:space="preserve">     N/A</v>
          </cell>
          <cell r="I27" t="str">
            <v xml:space="preserve">     N/A</v>
          </cell>
          <cell r="K27" t="str">
            <v xml:space="preserve">     N/A</v>
          </cell>
          <cell r="M27" t="str">
            <v xml:space="preserve">     N/A</v>
          </cell>
          <cell r="O27" t="str">
            <v xml:space="preserve">     N/A</v>
          </cell>
        </row>
        <row r="28">
          <cell r="A28" t="str">
            <v>V - Revenue Enhancement Capital</v>
          </cell>
          <cell r="E28">
            <v>0</v>
          </cell>
          <cell r="G28" t="str">
            <v xml:space="preserve">     N/A</v>
          </cell>
          <cell r="I28" t="str">
            <v xml:space="preserve">     N/A</v>
          </cell>
          <cell r="K28" t="str">
            <v xml:space="preserve">     N/A</v>
          </cell>
          <cell r="M28" t="str">
            <v xml:space="preserve">     N/A</v>
          </cell>
          <cell r="O28" t="str">
            <v xml:space="preserve">     N/A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 xml:space="preserve">     N/A</v>
          </cell>
          <cell r="H29">
            <v>0</v>
          </cell>
          <cell r="I29" t="str">
            <v xml:space="preserve">     N/A</v>
          </cell>
          <cell r="J29">
            <v>0</v>
          </cell>
          <cell r="K29" t="str">
            <v xml:space="preserve">     N/A</v>
          </cell>
          <cell r="L29">
            <v>0</v>
          </cell>
          <cell r="M29" t="str">
            <v xml:space="preserve">     N/A</v>
          </cell>
          <cell r="N29">
            <v>0</v>
          </cell>
          <cell r="O29" t="str">
            <v xml:space="preserve">     N/A</v>
          </cell>
        </row>
        <row r="31">
          <cell r="A31" t="str">
            <v>R - Revenue Enhancement Revenue</v>
          </cell>
          <cell r="E31">
            <v>0</v>
          </cell>
          <cell r="G31" t="str">
            <v xml:space="preserve">     N/A</v>
          </cell>
          <cell r="I31" t="str">
            <v xml:space="preserve">     N/A</v>
          </cell>
          <cell r="K31" t="str">
            <v xml:space="preserve">     N/A</v>
          </cell>
          <cell r="M31" t="str">
            <v xml:space="preserve">     N/A</v>
          </cell>
          <cell r="O31" t="str">
            <v xml:space="preserve">     N/A</v>
          </cell>
        </row>
        <row r="32">
          <cell r="A32" t="str">
            <v>Memo: Affiliate Fee</v>
          </cell>
          <cell r="E32">
            <v>0</v>
          </cell>
          <cell r="G32" t="str">
            <v xml:space="preserve">     N/A</v>
          </cell>
          <cell r="I32" t="str">
            <v xml:space="preserve">     N/A</v>
          </cell>
          <cell r="K32" t="str">
            <v xml:space="preserve">     N/A</v>
          </cell>
          <cell r="M32" t="str">
            <v xml:space="preserve">     N/A</v>
          </cell>
          <cell r="O32" t="str">
            <v xml:space="preserve">     N/A</v>
          </cell>
        </row>
        <row r="33">
          <cell r="A33" t="str">
            <v>Memo: Gross Payroll Dollars</v>
          </cell>
          <cell r="E33">
            <v>0</v>
          </cell>
          <cell r="G33" t="str">
            <v xml:space="preserve">     N/A</v>
          </cell>
          <cell r="I33" t="str">
            <v xml:space="preserve">     N/A</v>
          </cell>
          <cell r="K33" t="str">
            <v xml:space="preserve">     N/A</v>
          </cell>
          <cell r="M33" t="str">
            <v xml:space="preserve">     N/A</v>
          </cell>
          <cell r="O33" t="str">
            <v xml:space="preserve">     N/A</v>
          </cell>
        </row>
        <row r="35">
          <cell r="A35" t="str">
            <v>Workforce</v>
          </cell>
        </row>
        <row r="36">
          <cell r="A36" t="str">
            <v>FEX - FPL Exempt Employees</v>
          </cell>
          <cell r="B36">
            <v>150</v>
          </cell>
          <cell r="C36">
            <v>150</v>
          </cell>
          <cell r="D36">
            <v>0</v>
          </cell>
          <cell r="E36">
            <v>150</v>
          </cell>
          <cell r="F36">
            <v>152</v>
          </cell>
          <cell r="G36">
            <v>1.3333333333333334E-2</v>
          </cell>
          <cell r="H36">
            <v>155</v>
          </cell>
          <cell r="I36">
            <v>1.9736842105263157E-2</v>
          </cell>
          <cell r="J36">
            <v>160</v>
          </cell>
          <cell r="K36">
            <v>3.2258064516129031E-2</v>
          </cell>
          <cell r="M36">
            <v>-1</v>
          </cell>
          <cell r="O36" t="str">
            <v xml:space="preserve">     N/A</v>
          </cell>
        </row>
        <row r="37">
          <cell r="A37" t="str">
            <v>FEP - FPL Exempt Part-Time Employees (.5 each)</v>
          </cell>
          <cell r="B37">
            <v>3</v>
          </cell>
          <cell r="C37">
            <v>3</v>
          </cell>
          <cell r="D37">
            <v>0</v>
          </cell>
          <cell r="E37">
            <v>3</v>
          </cell>
          <cell r="F37">
            <v>3</v>
          </cell>
          <cell r="G37">
            <v>0</v>
          </cell>
          <cell r="H37">
            <v>3</v>
          </cell>
          <cell r="I37">
            <v>0</v>
          </cell>
          <cell r="J37">
            <v>4</v>
          </cell>
          <cell r="K37">
            <v>0.33333333333333331</v>
          </cell>
          <cell r="M37">
            <v>-1</v>
          </cell>
          <cell r="O37" t="str">
            <v xml:space="preserve">     N/A</v>
          </cell>
        </row>
        <row r="38">
          <cell r="A38" t="str">
            <v>FNX - FPL Non-Exempt Employees</v>
          </cell>
          <cell r="E38">
            <v>0</v>
          </cell>
          <cell r="G38" t="str">
            <v xml:space="preserve">     N/A</v>
          </cell>
          <cell r="I38" t="str">
            <v xml:space="preserve">     N/A</v>
          </cell>
          <cell r="K38" t="str">
            <v xml:space="preserve">     N/A</v>
          </cell>
          <cell r="M38" t="str">
            <v xml:space="preserve">     N/A</v>
          </cell>
          <cell r="O38" t="str">
            <v xml:space="preserve">     N/A</v>
          </cell>
        </row>
        <row r="39">
          <cell r="A39" t="str">
            <v>FPT - FPL Non-Exempt Part-Time Employees (.5 each)</v>
          </cell>
          <cell r="E39">
            <v>0</v>
          </cell>
          <cell r="G39" t="str">
            <v xml:space="preserve">     N/A</v>
          </cell>
          <cell r="I39" t="str">
            <v xml:space="preserve">     N/A</v>
          </cell>
          <cell r="K39" t="str">
            <v xml:space="preserve">     N/A</v>
          </cell>
          <cell r="M39" t="str">
            <v xml:space="preserve">     N/A</v>
          </cell>
          <cell r="O39" t="str">
            <v xml:space="preserve">     N/A</v>
          </cell>
        </row>
        <row r="40">
          <cell r="A40" t="str">
            <v>FBV - FPL Bargaining Unit Employees</v>
          </cell>
          <cell r="E40">
            <v>0</v>
          </cell>
          <cell r="G40" t="str">
            <v xml:space="preserve">     N/A</v>
          </cell>
          <cell r="I40" t="str">
            <v xml:space="preserve">     N/A</v>
          </cell>
          <cell r="K40" t="str">
            <v xml:space="preserve">     N/A</v>
          </cell>
          <cell r="M40" t="str">
            <v xml:space="preserve">     N/A</v>
          </cell>
          <cell r="O40" t="str">
            <v xml:space="preserve">     N/A</v>
          </cell>
        </row>
        <row r="41">
          <cell r="B41">
            <v>153</v>
          </cell>
          <cell r="C41">
            <v>153</v>
          </cell>
          <cell r="D41">
            <v>0</v>
          </cell>
          <cell r="E41">
            <v>153</v>
          </cell>
          <cell r="F41">
            <v>155</v>
          </cell>
          <cell r="G41">
            <v>1.3071895424836602E-2</v>
          </cell>
          <cell r="H41">
            <v>158</v>
          </cell>
          <cell r="I41">
            <v>1.935483870967742E-2</v>
          </cell>
          <cell r="J41">
            <v>164</v>
          </cell>
          <cell r="K41">
            <v>3.7974683544303799E-2</v>
          </cell>
          <cell r="L41">
            <v>0</v>
          </cell>
          <cell r="M41">
            <v>-1</v>
          </cell>
          <cell r="N41">
            <v>0</v>
          </cell>
          <cell r="O41" t="str">
            <v xml:space="preserve">     N/A</v>
          </cell>
        </row>
        <row r="43">
          <cell r="A43" t="str">
            <v>FTTE - Full-Time Temporary Employees</v>
          </cell>
          <cell r="E43">
            <v>0</v>
          </cell>
          <cell r="G43" t="str">
            <v xml:space="preserve">     N/A</v>
          </cell>
          <cell r="I43" t="str">
            <v xml:space="preserve">     N/A</v>
          </cell>
          <cell r="K43" t="str">
            <v xml:space="preserve">     N/A</v>
          </cell>
          <cell r="M43" t="str">
            <v xml:space="preserve">     N/A</v>
          </cell>
          <cell r="O43" t="str">
            <v xml:space="preserve">     N/A</v>
          </cell>
        </row>
        <row r="44">
          <cell r="A44" t="str">
            <v>FOT - FPL Overtime Equivalent Employees</v>
          </cell>
          <cell r="E44">
            <v>0</v>
          </cell>
          <cell r="G44" t="str">
            <v xml:space="preserve">     N/A</v>
          </cell>
          <cell r="I44" t="str">
            <v xml:space="preserve">     N/A</v>
          </cell>
          <cell r="K44" t="str">
            <v xml:space="preserve">     N/A</v>
          </cell>
          <cell r="M44" t="str">
            <v xml:space="preserve">     N/A</v>
          </cell>
          <cell r="O44" t="str">
            <v xml:space="preserve">     N/A</v>
          </cell>
        </row>
        <row r="45">
          <cell r="A45" t="str">
            <v>TMP - Temporary Employees</v>
          </cell>
          <cell r="E45">
            <v>0</v>
          </cell>
          <cell r="G45" t="str">
            <v xml:space="preserve">     N/A</v>
          </cell>
          <cell r="I45" t="str">
            <v xml:space="preserve">     N/A</v>
          </cell>
          <cell r="K45" t="str">
            <v xml:space="preserve">     N/A</v>
          </cell>
          <cell r="M45" t="str">
            <v xml:space="preserve">     N/A</v>
          </cell>
          <cell r="O45" t="str">
            <v xml:space="preserve">     N/A</v>
          </cell>
        </row>
        <row r="46">
          <cell r="A46" t="str">
            <v>CON - Contractor Employees</v>
          </cell>
          <cell r="E46">
            <v>0</v>
          </cell>
          <cell r="G46" t="str">
            <v xml:space="preserve">     N/A</v>
          </cell>
          <cell r="I46" t="str">
            <v xml:space="preserve">     N/A</v>
          </cell>
          <cell r="K46" t="str">
            <v xml:space="preserve">     N/A</v>
          </cell>
          <cell r="M46" t="str">
            <v xml:space="preserve">     N/A</v>
          </cell>
          <cell r="O46" t="str">
            <v xml:space="preserve">     N/A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 xml:space="preserve">     N/A</v>
          </cell>
          <cell r="H47">
            <v>0</v>
          </cell>
          <cell r="I47" t="str">
            <v xml:space="preserve">     N/A</v>
          </cell>
          <cell r="J47">
            <v>0</v>
          </cell>
          <cell r="K47" t="str">
            <v xml:space="preserve">     N/A</v>
          </cell>
          <cell r="L47">
            <v>0</v>
          </cell>
          <cell r="M47" t="str">
            <v xml:space="preserve">     N/A</v>
          </cell>
          <cell r="N47">
            <v>0</v>
          </cell>
          <cell r="O47" t="str">
            <v xml:space="preserve">     N/A</v>
          </cell>
        </row>
        <row r="49">
          <cell r="B49">
            <v>153</v>
          </cell>
          <cell r="C49">
            <v>153</v>
          </cell>
          <cell r="D49">
            <v>0</v>
          </cell>
          <cell r="E49">
            <v>153</v>
          </cell>
          <cell r="F49">
            <v>155</v>
          </cell>
          <cell r="G49">
            <v>1.3071895424836602E-2</v>
          </cell>
          <cell r="H49">
            <v>158</v>
          </cell>
          <cell r="I49">
            <v>1.935483870967742E-2</v>
          </cell>
          <cell r="J49">
            <v>164</v>
          </cell>
          <cell r="K49">
            <v>3.7974683544303799E-2</v>
          </cell>
          <cell r="L49">
            <v>0</v>
          </cell>
          <cell r="M49">
            <v>-1</v>
          </cell>
          <cell r="N49">
            <v>0</v>
          </cell>
          <cell r="O49" t="str">
            <v xml:space="preserve">     N/A</v>
          </cell>
        </row>
      </sheetData>
      <sheetData sheetId="5" refreshError="1">
        <row r="6">
          <cell r="B6" t="str">
            <v>Current Approved</v>
          </cell>
          <cell r="C6" t="str">
            <v>Variance</v>
          </cell>
          <cell r="D6" t="str">
            <v>Year-end Estimate</v>
          </cell>
          <cell r="E6" t="str">
            <v>Year-end Adjustments</v>
          </cell>
          <cell r="F6" t="str">
            <v>Year-end Adjusted</v>
          </cell>
          <cell r="G6" t="str">
            <v>Between Year Change</v>
          </cell>
          <cell r="H6" t="str">
            <v>Funds Request</v>
          </cell>
          <cell r="I6" t="str">
            <v>Between Year Change</v>
          </cell>
          <cell r="J6" t="str">
            <v>Funds Request</v>
          </cell>
          <cell r="K6" t="str">
            <v>Between Year Change</v>
          </cell>
          <cell r="L6" t="str">
            <v>Funds Request</v>
          </cell>
        </row>
        <row r="7">
          <cell r="B7">
            <v>2002</v>
          </cell>
          <cell r="C7">
            <v>2002</v>
          </cell>
          <cell r="D7">
            <v>2002</v>
          </cell>
          <cell r="E7">
            <v>2002</v>
          </cell>
          <cell r="F7">
            <v>2002</v>
          </cell>
          <cell r="H7">
            <v>2003</v>
          </cell>
          <cell r="J7">
            <v>2004</v>
          </cell>
          <cell r="L7">
            <v>2005</v>
          </cell>
        </row>
        <row r="8">
          <cell r="B8">
            <v>100</v>
          </cell>
          <cell r="C8">
            <v>-10</v>
          </cell>
          <cell r="D8">
            <v>90</v>
          </cell>
          <cell r="E8">
            <v>5</v>
          </cell>
          <cell r="F8">
            <v>95</v>
          </cell>
          <cell r="G8">
            <v>5</v>
          </cell>
          <cell r="H8">
            <v>100</v>
          </cell>
          <cell r="I8">
            <v>5</v>
          </cell>
          <cell r="J8">
            <v>105</v>
          </cell>
          <cell r="K8">
            <v>2</v>
          </cell>
          <cell r="L8">
            <v>107</v>
          </cell>
        </row>
        <row r="9">
          <cell r="C9">
            <v>0</v>
          </cell>
          <cell r="F9">
            <v>0</v>
          </cell>
          <cell r="G9">
            <v>0</v>
          </cell>
          <cell r="I9">
            <v>0</v>
          </cell>
          <cell r="K9">
            <v>0</v>
          </cell>
        </row>
        <row r="10">
          <cell r="C10">
            <v>0</v>
          </cell>
          <cell r="F10">
            <v>0</v>
          </cell>
          <cell r="G10">
            <v>0</v>
          </cell>
          <cell r="I10">
            <v>0</v>
          </cell>
          <cell r="K10">
            <v>0</v>
          </cell>
        </row>
        <row r="11">
          <cell r="C11">
            <v>0</v>
          </cell>
          <cell r="F11">
            <v>0</v>
          </cell>
          <cell r="G11">
            <v>0</v>
          </cell>
          <cell r="I11">
            <v>0</v>
          </cell>
          <cell r="K11">
            <v>0</v>
          </cell>
        </row>
        <row r="12">
          <cell r="C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C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C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C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C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C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C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C20">
            <v>0</v>
          </cell>
          <cell r="F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C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C24">
            <v>0</v>
          </cell>
          <cell r="F24">
            <v>0</v>
          </cell>
          <cell r="G24">
            <v>0</v>
          </cell>
          <cell r="I24">
            <v>0</v>
          </cell>
          <cell r="K24">
            <v>0</v>
          </cell>
        </row>
        <row r="25">
          <cell r="C25">
            <v>0</v>
          </cell>
          <cell r="F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C26">
            <v>0</v>
          </cell>
          <cell r="F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C27">
            <v>0</v>
          </cell>
          <cell r="F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C28">
            <v>0</v>
          </cell>
          <cell r="F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C29">
            <v>0</v>
          </cell>
          <cell r="F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C30">
            <v>0</v>
          </cell>
          <cell r="F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C31">
            <v>0</v>
          </cell>
          <cell r="F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C32">
            <v>0</v>
          </cell>
          <cell r="F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C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C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C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C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C38">
            <v>0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C39">
            <v>0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B40">
            <v>100</v>
          </cell>
          <cell r="C40">
            <v>-10</v>
          </cell>
          <cell r="D40">
            <v>90</v>
          </cell>
          <cell r="E40">
            <v>5</v>
          </cell>
          <cell r="F40">
            <v>95</v>
          </cell>
          <cell r="G40">
            <v>5</v>
          </cell>
          <cell r="H40">
            <v>100</v>
          </cell>
          <cell r="I40">
            <v>5</v>
          </cell>
          <cell r="J40">
            <v>105</v>
          </cell>
          <cell r="K40">
            <v>2</v>
          </cell>
          <cell r="L40">
            <v>107</v>
          </cell>
        </row>
      </sheetData>
      <sheetData sheetId="6"/>
      <sheetData sheetId="7"/>
      <sheetData sheetId="8" refreshError="1">
        <row r="2">
          <cell r="A2" t="str">
            <v>Business Unit:</v>
          </cell>
        </row>
        <row r="3">
          <cell r="A3" t="str">
            <v>Prepared by:</v>
          </cell>
        </row>
        <row r="4">
          <cell r="A4" t="str">
            <v>Financial Data in Thousands</v>
          </cell>
        </row>
        <row r="8">
          <cell r="B8">
            <v>250</v>
          </cell>
        </row>
        <row r="9">
          <cell r="B9">
            <v>125</v>
          </cell>
        </row>
        <row r="25">
          <cell r="C25">
            <v>20</v>
          </cell>
        </row>
      </sheetData>
      <sheetData sheetId="9" refreshError="1">
        <row r="5">
          <cell r="C5" t="str">
            <v>Current Approved</v>
          </cell>
          <cell r="D5" t="str">
            <v>Variance</v>
          </cell>
          <cell r="E5" t="str">
            <v>Year-end Estimate</v>
          </cell>
          <cell r="F5" t="str">
            <v>Between Year Change</v>
          </cell>
          <cell r="G5" t="str">
            <v>Funds Request</v>
          </cell>
          <cell r="H5" t="str">
            <v>Between Year Change</v>
          </cell>
          <cell r="I5" t="str">
            <v>Funds Request</v>
          </cell>
          <cell r="J5" t="str">
            <v>Between Year Change</v>
          </cell>
          <cell r="K5" t="str">
            <v>Funds Request</v>
          </cell>
          <cell r="L5" t="str">
            <v>Between Year Change</v>
          </cell>
          <cell r="M5" t="str">
            <v>Funds Request</v>
          </cell>
          <cell r="N5" t="str">
            <v>Between Year Change</v>
          </cell>
          <cell r="O5" t="str">
            <v>Funds Request</v>
          </cell>
        </row>
        <row r="6">
          <cell r="C6">
            <v>2002</v>
          </cell>
          <cell r="D6">
            <v>2002</v>
          </cell>
          <cell r="E6">
            <v>2002</v>
          </cell>
          <cell r="G6">
            <v>2003</v>
          </cell>
          <cell r="I6">
            <v>2004</v>
          </cell>
          <cell r="K6">
            <v>2005</v>
          </cell>
          <cell r="M6">
            <v>2006</v>
          </cell>
          <cell r="O6">
            <v>2007</v>
          </cell>
        </row>
        <row r="7">
          <cell r="C7">
            <v>100</v>
          </cell>
          <cell r="D7">
            <v>-10</v>
          </cell>
          <cell r="E7">
            <v>90</v>
          </cell>
          <cell r="F7">
            <v>40</v>
          </cell>
          <cell r="G7">
            <v>130</v>
          </cell>
          <cell r="H7">
            <v>-20</v>
          </cell>
          <cell r="I7">
            <v>110</v>
          </cell>
          <cell r="J7">
            <v>75</v>
          </cell>
          <cell r="K7">
            <v>185</v>
          </cell>
          <cell r="L7">
            <v>-60</v>
          </cell>
          <cell r="M7">
            <v>125</v>
          </cell>
          <cell r="N7">
            <v>-125</v>
          </cell>
          <cell r="O7">
            <v>0</v>
          </cell>
        </row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</row>
        <row r="9">
          <cell r="D9">
            <v>0</v>
          </cell>
          <cell r="F9">
            <v>0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</row>
        <row r="10">
          <cell r="D10">
            <v>0</v>
          </cell>
          <cell r="F10">
            <v>0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  <row r="12">
          <cell r="D12">
            <v>0</v>
          </cell>
          <cell r="F12">
            <v>0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</row>
        <row r="19"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</row>
        <row r="22">
          <cell r="D22">
            <v>0</v>
          </cell>
          <cell r="F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7"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</row>
        <row r="34"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</row>
        <row r="35"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</row>
        <row r="37"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</row>
        <row r="39">
          <cell r="C39">
            <v>100</v>
          </cell>
          <cell r="D39">
            <v>-10</v>
          </cell>
          <cell r="E39">
            <v>90</v>
          </cell>
          <cell r="F39">
            <v>40</v>
          </cell>
          <cell r="G39">
            <v>130</v>
          </cell>
          <cell r="H39">
            <v>-20</v>
          </cell>
          <cell r="I39">
            <v>110</v>
          </cell>
          <cell r="J39">
            <v>75</v>
          </cell>
          <cell r="K39">
            <v>185</v>
          </cell>
          <cell r="L39">
            <v>-60</v>
          </cell>
          <cell r="M39">
            <v>125</v>
          </cell>
          <cell r="N39">
            <v>-125</v>
          </cell>
          <cell r="O39">
            <v>0</v>
          </cell>
        </row>
        <row r="40">
          <cell r="C40">
            <v>100</v>
          </cell>
          <cell r="E40">
            <v>90</v>
          </cell>
          <cell r="G40">
            <v>130</v>
          </cell>
          <cell r="I40">
            <v>110</v>
          </cell>
          <cell r="K40">
            <v>185</v>
          </cell>
          <cell r="M40">
            <v>125</v>
          </cell>
          <cell r="O40">
            <v>0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  <sheetName val="Monthly Production"/>
      <sheetName val="purchases"/>
      <sheetName val="gas_fix$"/>
      <sheetName val="supplemental"/>
      <sheetName val="frank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Working tab"/>
      <sheetName val="Roll-up"/>
      <sheetName val="Top Issues - 2008 YTD Breakdown"/>
      <sheetName val="Team Evaluations"/>
      <sheetName val="Pareto Chart"/>
      <sheetName val="Paretodata 3"/>
      <sheetName val="MAIN Pivot 1 - Monthly"/>
      <sheetName val="MAIN Pivot 2"/>
      <sheetName val="FPL Data"/>
      <sheetName val="Top 10 - Y-Y Data"/>
      <sheetName val="Top Issues - OLD"/>
      <sheetName val="CT WIG Metrics"/>
      <sheetName val="Dropdown Lists"/>
    </sheetNames>
    <sheetDataSet>
      <sheetData sheetId="0">
        <row r="4">
          <cell r="F4" t="e">
            <v>#N/A</v>
          </cell>
        </row>
        <row r="41">
          <cell r="J41" t="str">
            <v>YTD Count =</v>
          </cell>
          <cell r="O41">
            <v>248</v>
          </cell>
          <cell r="R41" t="str">
            <v>YTD Predicted =</v>
          </cell>
          <cell r="X41">
            <v>191</v>
          </cell>
        </row>
        <row r="50">
          <cell r="T50" t="str">
            <v>Actual =</v>
          </cell>
          <cell r="W50">
            <v>0.69411764705882351</v>
          </cell>
          <cell r="AA50" t="str">
            <v>Target =</v>
          </cell>
          <cell r="AD50">
            <v>0.8</v>
          </cell>
        </row>
        <row r="51">
          <cell r="E51" t="str">
            <v>ACTUAL =</v>
          </cell>
          <cell r="I51">
            <v>0.7338709677419355</v>
          </cell>
          <cell r="AG51" t="str">
            <v># Complete</v>
          </cell>
        </row>
        <row r="52">
          <cell r="E52" t="str">
            <v>TARGET =</v>
          </cell>
          <cell r="I52">
            <v>0.9</v>
          </cell>
          <cell r="Q52" t="str">
            <v>Item 1</v>
          </cell>
          <cell r="T52" t="str">
            <v>Redesign's &amp; Enhancements</v>
          </cell>
          <cell r="AG52">
            <v>35</v>
          </cell>
        </row>
        <row r="53">
          <cell r="Q53" t="str">
            <v>Item 2</v>
          </cell>
          <cell r="T53" t="str">
            <v>Process Change or New Process</v>
          </cell>
          <cell r="AG53">
            <v>10</v>
          </cell>
        </row>
        <row r="54">
          <cell r="Q54" t="str">
            <v>Item 3</v>
          </cell>
          <cell r="T54" t="str">
            <v>Prevention thru Prediction (Models)</v>
          </cell>
          <cell r="AG54">
            <v>3</v>
          </cell>
        </row>
        <row r="55">
          <cell r="Q55" t="str">
            <v>Item 4</v>
          </cell>
          <cell r="T55" t="str">
            <v>Maintenance Change</v>
          </cell>
          <cell r="AG55">
            <v>12</v>
          </cell>
        </row>
        <row r="56">
          <cell r="Q56" t="str">
            <v>Item 5</v>
          </cell>
          <cell r="T56" t="str">
            <v>Awareness thru Site Visits</v>
          </cell>
          <cell r="AG56">
            <v>5</v>
          </cell>
        </row>
        <row r="60">
          <cell r="J60" t="str">
            <v>Count =</v>
          </cell>
          <cell r="M60">
            <v>65</v>
          </cell>
        </row>
        <row r="62">
          <cell r="B62" t="str">
            <v>Count =</v>
          </cell>
          <cell r="E62">
            <v>94</v>
          </cell>
        </row>
        <row r="71">
          <cell r="F71" t="str">
            <v xml:space="preserve">Count = </v>
          </cell>
          <cell r="I71">
            <v>42</v>
          </cell>
          <cell r="R71" t="str">
            <v>Count =</v>
          </cell>
          <cell r="U71">
            <v>22</v>
          </cell>
          <cell r="AD71" t="str">
            <v>Count =</v>
          </cell>
          <cell r="AG71">
            <v>30</v>
          </cell>
        </row>
        <row r="73">
          <cell r="E73">
            <v>39876.567157060184</v>
          </cell>
          <cell r="AF73">
            <v>62.223879332010775</v>
          </cell>
          <cell r="AG73" t="str">
            <v>Weeks in 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L227"/>
  <sheetViews>
    <sheetView tabSelected="1" zoomScaleNormal="100" zoomScaleSheetLayoutView="100" workbookViewId="0">
      <selection activeCell="M21" sqref="M21"/>
    </sheetView>
  </sheetViews>
  <sheetFormatPr defaultColWidth="9.109375" defaultRowHeight="13.2"/>
  <cols>
    <col min="1" max="1" width="1.88671875" style="14" customWidth="1"/>
    <col min="2" max="2" width="5.109375" style="42" customWidth="1"/>
    <col min="3" max="3" width="15.6640625" style="14" customWidth="1"/>
    <col min="4" max="4" width="8.109375" style="14" bestFit="1" customWidth="1"/>
    <col min="5" max="5" width="8" style="14" bestFit="1" customWidth="1"/>
    <col min="6" max="6" width="7" style="14" bestFit="1" customWidth="1"/>
    <col min="7" max="7" width="5.44140625" style="14" customWidth="1"/>
    <col min="8" max="8" width="6.109375" style="34" customWidth="1"/>
    <col min="9" max="9" width="7.88671875" style="14" bestFit="1" customWidth="1"/>
    <col min="10" max="10" width="6.88671875" style="14" customWidth="1"/>
    <col min="11" max="11" width="6.109375" style="14" bestFit="1" customWidth="1"/>
    <col min="12" max="12" width="5.109375" style="14" customWidth="1"/>
    <col min="13" max="16384" width="9.109375" style="14"/>
  </cols>
  <sheetData>
    <row r="1" spans="1:12" ht="13.8" thickBot="1">
      <c r="B1" s="131" t="s">
        <v>90</v>
      </c>
    </row>
    <row r="2" spans="1:12">
      <c r="B2" s="131" t="s">
        <v>91</v>
      </c>
      <c r="G2" s="128" t="s">
        <v>47</v>
      </c>
      <c r="H2" s="129"/>
      <c r="I2" s="129"/>
      <c r="J2" s="130"/>
    </row>
    <row r="3" spans="1:12" ht="16.2" thickBot="1">
      <c r="G3" s="74" t="s">
        <v>51</v>
      </c>
      <c r="H3" s="75" t="s">
        <v>48</v>
      </c>
      <c r="I3" s="75" t="s">
        <v>49</v>
      </c>
      <c r="J3" s="76" t="s">
        <v>50</v>
      </c>
    </row>
    <row r="4" spans="1:12" ht="13.8" thickBot="1">
      <c r="A4" s="4"/>
      <c r="B4" s="88"/>
      <c r="C4" s="89">
        <v>2014</v>
      </c>
      <c r="D4" s="90" t="s">
        <v>0</v>
      </c>
      <c r="E4" s="89"/>
      <c r="F4" s="90"/>
      <c r="G4" s="91" t="s">
        <v>5</v>
      </c>
      <c r="H4" s="92" t="s">
        <v>6</v>
      </c>
      <c r="I4" s="93" t="s">
        <v>27</v>
      </c>
      <c r="J4" s="93" t="s">
        <v>28</v>
      </c>
      <c r="K4" s="70" t="s">
        <v>29</v>
      </c>
      <c r="L4" s="94"/>
    </row>
    <row r="5" spans="1:12" ht="13.8" thickBot="1">
      <c r="A5" s="4"/>
      <c r="B5" s="96">
        <v>1</v>
      </c>
      <c r="C5" s="68" t="s">
        <v>3</v>
      </c>
      <c r="D5" s="97"/>
      <c r="E5" s="98">
        <v>0.73</v>
      </c>
      <c r="F5" s="99" t="s">
        <v>26</v>
      </c>
      <c r="G5" s="100">
        <f>PERCENTILE(D5:D25,0.1)</f>
        <v>2.2400000000000002</v>
      </c>
      <c r="H5" s="101">
        <f>PERCENTILE(D5:D25,0.25)</f>
        <v>4.2350000000000003</v>
      </c>
      <c r="I5" s="101">
        <f>PERCENTILE(D5:D25,0.5)</f>
        <v>6.43</v>
      </c>
      <c r="J5" s="102">
        <f>PERCENTILE(D5:D25,0.75)</f>
        <v>9.1950000000000003</v>
      </c>
      <c r="K5" s="103">
        <f>PERCENTILE(D5:D25,1)</f>
        <v>15.73</v>
      </c>
      <c r="L5" s="94"/>
    </row>
    <row r="6" spans="1:12" ht="14.4">
      <c r="A6" s="4"/>
      <c r="B6" s="96">
        <v>2</v>
      </c>
      <c r="C6" s="104" t="s">
        <v>71</v>
      </c>
      <c r="D6" s="105">
        <v>1.7</v>
      </c>
      <c r="E6" s="106"/>
      <c r="F6" s="107"/>
      <c r="G6" s="108"/>
      <c r="H6" s="103"/>
      <c r="I6" s="109"/>
      <c r="J6" s="95"/>
      <c r="K6" s="95"/>
      <c r="L6" s="94"/>
    </row>
    <row r="7" spans="1:12" ht="14.4">
      <c r="A7" s="4"/>
      <c r="B7" s="96">
        <v>3</v>
      </c>
      <c r="C7" s="104" t="s">
        <v>72</v>
      </c>
      <c r="D7" s="105">
        <v>1.96</v>
      </c>
      <c r="E7" s="106"/>
      <c r="F7" s="107"/>
      <c r="G7" s="95"/>
      <c r="H7" s="103"/>
      <c r="I7" s="109"/>
      <c r="J7" s="95"/>
      <c r="K7" s="95"/>
      <c r="L7" s="94"/>
    </row>
    <row r="8" spans="1:12" ht="14.4">
      <c r="A8" s="4"/>
      <c r="B8" s="96">
        <v>4</v>
      </c>
      <c r="C8" s="104" t="s">
        <v>73</v>
      </c>
      <c r="D8" s="105">
        <v>2.31</v>
      </c>
      <c r="E8" s="106"/>
      <c r="F8" s="107"/>
      <c r="G8" s="95"/>
      <c r="H8" s="103"/>
      <c r="I8" s="109"/>
      <c r="J8" s="95"/>
      <c r="K8" s="95"/>
      <c r="L8" s="94"/>
    </row>
    <row r="9" spans="1:12" ht="14.4">
      <c r="A9" s="4"/>
      <c r="B9" s="96">
        <v>5</v>
      </c>
      <c r="C9" s="104" t="s">
        <v>74</v>
      </c>
      <c r="D9" s="105">
        <v>3.01</v>
      </c>
      <c r="E9" s="106"/>
      <c r="F9" s="107"/>
      <c r="G9" s="95"/>
      <c r="H9" s="103"/>
      <c r="I9" s="109"/>
      <c r="J9" s="95"/>
      <c r="K9" s="95"/>
      <c r="L9" s="94"/>
    </row>
    <row r="10" spans="1:12" s="24" customFormat="1" ht="14.4">
      <c r="A10" s="5"/>
      <c r="B10" s="96">
        <v>6</v>
      </c>
      <c r="C10" s="104" t="s">
        <v>75</v>
      </c>
      <c r="D10" s="110">
        <v>3.74</v>
      </c>
      <c r="E10" s="106"/>
      <c r="F10" s="95"/>
      <c r="G10" s="107"/>
      <c r="H10" s="69"/>
      <c r="I10" s="111"/>
      <c r="J10" s="112"/>
      <c r="K10" s="112"/>
      <c r="L10" s="2"/>
    </row>
    <row r="11" spans="1:12" ht="14.4">
      <c r="A11" s="4"/>
      <c r="B11" s="96">
        <v>7</v>
      </c>
      <c r="C11" s="104" t="s">
        <v>76</v>
      </c>
      <c r="D11" s="105">
        <v>4.7300000000000004</v>
      </c>
      <c r="E11" s="106"/>
      <c r="F11" s="95"/>
      <c r="G11" s="95"/>
      <c r="H11" s="103"/>
      <c r="I11" s="109"/>
      <c r="J11" s="95"/>
      <c r="K11" s="95"/>
      <c r="L11" s="94"/>
    </row>
    <row r="12" spans="1:12" ht="14.4">
      <c r="A12" s="4"/>
      <c r="B12" s="96">
        <v>8</v>
      </c>
      <c r="C12" s="104" t="s">
        <v>77</v>
      </c>
      <c r="D12" s="110">
        <v>4.79</v>
      </c>
      <c r="E12" s="106"/>
      <c r="F12" s="95"/>
      <c r="G12" s="95"/>
      <c r="H12" s="103"/>
      <c r="I12" s="109"/>
      <c r="J12" s="95"/>
      <c r="K12" s="95"/>
      <c r="L12" s="94"/>
    </row>
    <row r="13" spans="1:12" ht="14.4">
      <c r="A13" s="4"/>
      <c r="B13" s="96">
        <v>9</v>
      </c>
      <c r="C13" s="104" t="s">
        <v>78</v>
      </c>
      <c r="D13" s="110">
        <v>4.84</v>
      </c>
      <c r="E13" s="106"/>
      <c r="F13" s="95"/>
      <c r="G13" s="95"/>
      <c r="H13" s="103"/>
      <c r="I13" s="109"/>
      <c r="J13" s="95"/>
      <c r="K13" s="95"/>
      <c r="L13" s="94"/>
    </row>
    <row r="14" spans="1:12" ht="14.4">
      <c r="A14" s="4"/>
      <c r="B14" s="96">
        <v>10</v>
      </c>
      <c r="C14" s="104" t="s">
        <v>79</v>
      </c>
      <c r="D14" s="110">
        <v>5.53</v>
      </c>
      <c r="E14" s="106"/>
      <c r="F14" s="95"/>
      <c r="G14" s="95"/>
      <c r="H14" s="103"/>
      <c r="I14" s="109"/>
      <c r="J14" s="95"/>
      <c r="K14" s="95"/>
      <c r="L14" s="94"/>
    </row>
    <row r="15" spans="1:12" ht="14.4">
      <c r="A15" s="4"/>
      <c r="B15" s="96">
        <v>11</v>
      </c>
      <c r="C15" s="104" t="s">
        <v>80</v>
      </c>
      <c r="D15" s="110">
        <v>6.43</v>
      </c>
      <c r="E15" s="95"/>
      <c r="F15" s="95"/>
      <c r="G15" s="95"/>
      <c r="H15" s="103"/>
      <c r="I15" s="109"/>
      <c r="J15" s="95"/>
      <c r="K15" s="95"/>
      <c r="L15" s="94"/>
    </row>
    <row r="16" spans="1:12" ht="14.4">
      <c r="A16" s="4"/>
      <c r="B16" s="96">
        <v>12</v>
      </c>
      <c r="C16" s="104" t="s">
        <v>81</v>
      </c>
      <c r="D16" s="110">
        <v>6.85</v>
      </c>
      <c r="E16" s="106"/>
      <c r="F16" s="95"/>
      <c r="G16" s="95"/>
      <c r="H16" s="103"/>
      <c r="I16" s="109"/>
      <c r="J16" s="95"/>
      <c r="K16" s="95"/>
      <c r="L16" s="94"/>
    </row>
    <row r="17" spans="1:12" ht="14.4">
      <c r="A17" s="4"/>
      <c r="B17" s="96">
        <v>13</v>
      </c>
      <c r="C17" s="104" t="s">
        <v>82</v>
      </c>
      <c r="D17" s="110">
        <v>8.7899999999999991</v>
      </c>
      <c r="E17" s="106"/>
      <c r="F17" s="95"/>
      <c r="G17" s="95"/>
      <c r="H17" s="103"/>
      <c r="I17" s="109"/>
      <c r="J17" s="95"/>
      <c r="K17" s="95"/>
      <c r="L17" s="94"/>
    </row>
    <row r="18" spans="1:12" ht="14.4">
      <c r="A18" s="4"/>
      <c r="B18" s="96">
        <v>14</v>
      </c>
      <c r="C18" s="104" t="s">
        <v>83</v>
      </c>
      <c r="D18" s="110">
        <v>9.0399999999999991</v>
      </c>
      <c r="E18" s="106"/>
      <c r="F18" s="95"/>
      <c r="G18" s="95"/>
      <c r="H18" s="103"/>
      <c r="I18" s="109"/>
      <c r="J18" s="95"/>
      <c r="K18" s="95"/>
      <c r="L18" s="94"/>
    </row>
    <row r="19" spans="1:12" ht="14.4">
      <c r="A19" s="4"/>
      <c r="B19" s="96">
        <v>15</v>
      </c>
      <c r="C19" s="104" t="s">
        <v>84</v>
      </c>
      <c r="D19" s="110">
        <v>9.18</v>
      </c>
      <c r="E19" s="106"/>
      <c r="F19" s="95"/>
      <c r="G19" s="95"/>
      <c r="H19" s="103"/>
      <c r="I19" s="109"/>
      <c r="J19" s="95"/>
      <c r="K19" s="95"/>
      <c r="L19" s="94"/>
    </row>
    <row r="20" spans="1:12" ht="14.4">
      <c r="A20" s="4"/>
      <c r="B20" s="96">
        <v>16</v>
      </c>
      <c r="C20" s="104" t="s">
        <v>85</v>
      </c>
      <c r="D20" s="110">
        <v>9.2100000000000009</v>
      </c>
      <c r="E20" s="106"/>
      <c r="F20" s="95"/>
      <c r="G20" s="95"/>
      <c r="H20" s="103"/>
      <c r="I20" s="109"/>
      <c r="J20" s="95"/>
      <c r="K20" s="95"/>
      <c r="L20" s="94"/>
    </row>
    <row r="21" spans="1:12" ht="14.4">
      <c r="A21" s="4"/>
      <c r="B21" s="96">
        <v>17</v>
      </c>
      <c r="C21" s="104" t="s">
        <v>86</v>
      </c>
      <c r="D21" s="110">
        <v>13.19</v>
      </c>
      <c r="E21" s="106"/>
      <c r="F21" s="95"/>
      <c r="G21" s="95"/>
      <c r="H21" s="103"/>
      <c r="I21" s="109"/>
      <c r="J21" s="95"/>
      <c r="K21" s="95"/>
      <c r="L21" s="94"/>
    </row>
    <row r="22" spans="1:12" ht="14.4">
      <c r="A22" s="4"/>
      <c r="B22" s="96">
        <v>18</v>
      </c>
      <c r="C22" s="104" t="s">
        <v>87</v>
      </c>
      <c r="D22" s="110">
        <v>14.21</v>
      </c>
      <c r="E22" s="106"/>
      <c r="F22" s="95"/>
      <c r="G22" s="95"/>
      <c r="H22" s="103"/>
      <c r="I22" s="109"/>
      <c r="J22" s="95"/>
      <c r="K22" s="95"/>
      <c r="L22" s="94"/>
    </row>
    <row r="23" spans="1:12" ht="14.4">
      <c r="A23" s="4"/>
      <c r="B23" s="96">
        <v>19</v>
      </c>
      <c r="C23" s="104" t="s">
        <v>88</v>
      </c>
      <c r="D23" s="110">
        <v>14.52</v>
      </c>
      <c r="E23" s="106"/>
      <c r="F23" s="95"/>
      <c r="G23" s="95"/>
      <c r="H23" s="103"/>
      <c r="I23" s="109"/>
      <c r="J23" s="95"/>
      <c r="K23" s="95"/>
      <c r="L23" s="94"/>
    </row>
    <row r="24" spans="1:12" ht="14.4">
      <c r="A24" s="4"/>
      <c r="B24" s="96">
        <v>20</v>
      </c>
      <c r="C24" s="104" t="s">
        <v>89</v>
      </c>
      <c r="D24" s="110">
        <v>15.73</v>
      </c>
      <c r="E24" s="106"/>
      <c r="F24" s="95"/>
      <c r="G24" s="95"/>
      <c r="H24" s="103"/>
      <c r="I24" s="109"/>
      <c r="J24" s="95"/>
      <c r="K24" s="95"/>
      <c r="L24" s="94"/>
    </row>
    <row r="25" spans="1:12" ht="14.4">
      <c r="A25" s="4"/>
      <c r="B25" s="96"/>
      <c r="C25" s="104"/>
      <c r="D25" s="95"/>
      <c r="E25" s="106"/>
      <c r="F25" s="95"/>
      <c r="G25" s="95"/>
      <c r="H25" s="103"/>
      <c r="I25" s="109"/>
      <c r="J25" s="95"/>
      <c r="K25" s="95"/>
      <c r="L25" s="94"/>
    </row>
    <row r="26" spans="1:12" ht="15" thickBot="1">
      <c r="A26" s="4"/>
      <c r="B26" s="121"/>
      <c r="C26" s="123" t="s">
        <v>4</v>
      </c>
      <c r="D26" s="122">
        <f>AVERAGE(D5:D25)</f>
        <v>7.3557894736842115</v>
      </c>
      <c r="E26" s="113"/>
      <c r="F26" s="113" t="s">
        <v>27</v>
      </c>
      <c r="G26" s="114">
        <f>MEDIAN(D5:D25)</f>
        <v>6.43</v>
      </c>
      <c r="H26" s="115"/>
      <c r="I26" s="116"/>
      <c r="J26" s="95"/>
      <c r="K26" s="95"/>
      <c r="L26" s="94"/>
    </row>
    <row r="27" spans="1:12" ht="15" thickBot="1">
      <c r="A27" s="4"/>
      <c r="B27" s="28"/>
      <c r="C27" s="83"/>
      <c r="D27" s="60"/>
      <c r="E27" s="15"/>
      <c r="F27" s="15"/>
      <c r="G27" s="84"/>
      <c r="H27" s="35"/>
      <c r="I27" s="15"/>
      <c r="J27" s="15"/>
      <c r="K27" s="15"/>
      <c r="L27" s="4"/>
    </row>
    <row r="28" spans="1:12">
      <c r="G28" s="128" t="s">
        <v>47</v>
      </c>
      <c r="H28" s="129"/>
      <c r="I28" s="129"/>
      <c r="J28" s="130"/>
    </row>
    <row r="29" spans="1:12" ht="16.2" thickBot="1">
      <c r="G29" s="74" t="s">
        <v>51</v>
      </c>
      <c r="H29" s="75" t="s">
        <v>48</v>
      </c>
      <c r="I29" s="75" t="s">
        <v>49</v>
      </c>
      <c r="J29" s="76" t="s">
        <v>50</v>
      </c>
    </row>
    <row r="30" spans="1:12" ht="13.8" thickBot="1">
      <c r="A30" s="4"/>
      <c r="B30" s="39"/>
      <c r="C30" s="8">
        <v>2013</v>
      </c>
      <c r="D30" s="124" t="s">
        <v>0</v>
      </c>
      <c r="E30" s="8"/>
      <c r="F30" s="7"/>
      <c r="G30" s="77" t="s">
        <v>5</v>
      </c>
      <c r="H30" s="78" t="s">
        <v>6</v>
      </c>
      <c r="I30" s="79" t="s">
        <v>27</v>
      </c>
      <c r="J30" s="79" t="s">
        <v>28</v>
      </c>
      <c r="K30" s="56" t="s">
        <v>29</v>
      </c>
      <c r="L30" s="4"/>
    </row>
    <row r="31" spans="1:12" ht="13.8" thickBot="1">
      <c r="A31" s="4"/>
      <c r="B31" s="44">
        <v>1</v>
      </c>
      <c r="C31" s="68" t="s">
        <v>3</v>
      </c>
      <c r="D31" s="37"/>
      <c r="E31" s="38">
        <v>0.85268036830501781</v>
      </c>
      <c r="F31" s="46" t="s">
        <v>26</v>
      </c>
      <c r="G31" s="85">
        <f>PERCENTILE(D31:D51,0.1)</f>
        <v>3.0579999999999998</v>
      </c>
      <c r="H31" s="86">
        <f>PERCENTILE(D31:D51,0.25)</f>
        <v>3.8200000000000003</v>
      </c>
      <c r="I31" s="86">
        <f>PERCENTILE(D31:D51,0.5)</f>
        <v>6.29</v>
      </c>
      <c r="J31" s="87">
        <f>PERCENTILE(D31:D51,0.75)</f>
        <v>9.8249999999999993</v>
      </c>
      <c r="K31" s="35">
        <f>PERCENTILE(D31:D51,1)</f>
        <v>14.34</v>
      </c>
      <c r="L31" s="4"/>
    </row>
    <row r="32" spans="1:12" ht="14.4">
      <c r="A32" s="4"/>
      <c r="B32" s="44">
        <v>2</v>
      </c>
      <c r="C32" s="83" t="s">
        <v>56</v>
      </c>
      <c r="D32" s="30">
        <v>1.1200000000000001</v>
      </c>
      <c r="E32" s="19"/>
      <c r="F32" s="21"/>
      <c r="G32" s="28"/>
      <c r="H32" s="35"/>
      <c r="I32" s="25"/>
      <c r="J32" s="15"/>
      <c r="K32" s="15"/>
      <c r="L32" s="4"/>
    </row>
    <row r="33" spans="1:12" ht="14.4">
      <c r="A33" s="4"/>
      <c r="B33" s="44">
        <v>3</v>
      </c>
      <c r="C33" s="83" t="s">
        <v>58</v>
      </c>
      <c r="D33" s="30">
        <v>2.37</v>
      </c>
      <c r="E33" s="19"/>
      <c r="F33" s="21"/>
      <c r="G33" s="15"/>
      <c r="H33" s="35"/>
      <c r="I33" s="25"/>
      <c r="J33" s="15"/>
      <c r="K33" s="15"/>
      <c r="L33" s="4"/>
    </row>
    <row r="34" spans="1:12" ht="14.4">
      <c r="A34" s="4"/>
      <c r="B34" s="44">
        <v>4</v>
      </c>
      <c r="C34" s="83" t="s">
        <v>52</v>
      </c>
      <c r="D34" s="30">
        <v>3.23</v>
      </c>
      <c r="E34" s="19"/>
      <c r="F34" s="21"/>
      <c r="G34" s="15"/>
      <c r="H34" s="35"/>
      <c r="I34" s="25"/>
      <c r="J34" s="15"/>
      <c r="K34" s="15"/>
      <c r="L34" s="4"/>
    </row>
    <row r="35" spans="1:12" ht="14.4">
      <c r="A35" s="4"/>
      <c r="B35" s="44">
        <v>5</v>
      </c>
      <c r="C35" s="83" t="s">
        <v>60</v>
      </c>
      <c r="D35" s="30">
        <v>3.7</v>
      </c>
      <c r="E35" s="19"/>
      <c r="F35" s="21"/>
      <c r="G35" s="15"/>
      <c r="H35" s="35"/>
      <c r="I35" s="25"/>
      <c r="J35" s="15"/>
      <c r="K35" s="15"/>
      <c r="L35" s="4"/>
    </row>
    <row r="36" spans="1:12" s="24" customFormat="1" ht="14.4">
      <c r="A36" s="5"/>
      <c r="B36" s="44">
        <v>6</v>
      </c>
      <c r="C36" s="83" t="s">
        <v>70</v>
      </c>
      <c r="D36" s="3">
        <v>3.74</v>
      </c>
      <c r="E36" s="19"/>
      <c r="F36" s="15"/>
      <c r="G36" s="21"/>
      <c r="H36" s="60"/>
      <c r="I36" s="61"/>
      <c r="J36" s="16"/>
      <c r="K36" s="16"/>
      <c r="L36" s="5"/>
    </row>
    <row r="37" spans="1:12" ht="14.4">
      <c r="A37" s="4"/>
      <c r="B37" s="44">
        <v>7</v>
      </c>
      <c r="C37" s="83" t="s">
        <v>57</v>
      </c>
      <c r="D37" s="30">
        <v>3.9</v>
      </c>
      <c r="E37" s="19"/>
      <c r="F37" s="15"/>
      <c r="G37" s="15"/>
      <c r="H37" s="35"/>
      <c r="I37" s="25"/>
      <c r="J37" s="15"/>
      <c r="K37" s="15"/>
      <c r="L37" s="4"/>
    </row>
    <row r="38" spans="1:12" ht="14.4">
      <c r="A38" s="4"/>
      <c r="B38" s="44">
        <v>8</v>
      </c>
      <c r="C38" s="83" t="s">
        <v>67</v>
      </c>
      <c r="D38" s="3">
        <v>4.79</v>
      </c>
      <c r="E38" s="19"/>
      <c r="F38" s="15"/>
      <c r="G38" s="15"/>
      <c r="H38" s="35"/>
      <c r="I38" s="25"/>
      <c r="J38" s="15"/>
      <c r="K38" s="15"/>
      <c r="L38" s="4"/>
    </row>
    <row r="39" spans="1:12" ht="14.4">
      <c r="A39" s="4"/>
      <c r="B39" s="44">
        <v>9</v>
      </c>
      <c r="C39" s="83" t="s">
        <v>54</v>
      </c>
      <c r="D39" s="3">
        <v>5.0199999999999996</v>
      </c>
      <c r="E39" s="19"/>
      <c r="F39" s="15"/>
      <c r="G39" s="15"/>
      <c r="H39" s="35"/>
      <c r="I39" s="25"/>
      <c r="J39" s="15"/>
      <c r="K39" s="15"/>
      <c r="L39" s="4"/>
    </row>
    <row r="40" spans="1:12" ht="14.4">
      <c r="A40" s="4"/>
      <c r="B40" s="44">
        <v>10</v>
      </c>
      <c r="C40" s="83" t="s">
        <v>68</v>
      </c>
      <c r="D40" s="3">
        <v>5.19</v>
      </c>
      <c r="E40" s="19"/>
      <c r="F40" s="15"/>
      <c r="G40" s="15"/>
      <c r="H40" s="35"/>
      <c r="I40" s="25"/>
      <c r="J40" s="15"/>
      <c r="K40" s="15"/>
      <c r="L40" s="4"/>
    </row>
    <row r="41" spans="1:12" ht="14.4">
      <c r="A41" s="4"/>
      <c r="B41" s="44">
        <v>11</v>
      </c>
      <c r="C41" s="83" t="s">
        <v>64</v>
      </c>
      <c r="D41" s="3">
        <v>6.29</v>
      </c>
      <c r="E41" s="15"/>
      <c r="F41" s="15"/>
      <c r="G41" s="15"/>
      <c r="H41" s="35"/>
      <c r="I41" s="25"/>
      <c r="J41" s="15"/>
      <c r="K41" s="15"/>
      <c r="L41" s="4"/>
    </row>
    <row r="42" spans="1:12" ht="14.4">
      <c r="A42" s="4"/>
      <c r="B42" s="44">
        <v>12</v>
      </c>
      <c r="C42" s="83" t="s">
        <v>62</v>
      </c>
      <c r="D42" s="3">
        <v>6.62</v>
      </c>
      <c r="E42" s="19"/>
      <c r="F42" s="15"/>
      <c r="G42" s="15"/>
      <c r="H42" s="35"/>
      <c r="I42" s="25"/>
      <c r="J42" s="15"/>
      <c r="K42" s="15"/>
      <c r="L42" s="4"/>
    </row>
    <row r="43" spans="1:12" ht="14.4">
      <c r="A43" s="4"/>
      <c r="B43" s="44">
        <v>13</v>
      </c>
      <c r="C43" s="83" t="s">
        <v>61</v>
      </c>
      <c r="D43" s="3">
        <v>7.85</v>
      </c>
      <c r="E43" s="19"/>
      <c r="F43" s="15"/>
      <c r="G43" s="15"/>
      <c r="H43" s="35"/>
      <c r="I43" s="25"/>
      <c r="J43" s="15"/>
      <c r="K43" s="15"/>
      <c r="L43" s="4"/>
    </row>
    <row r="44" spans="1:12" ht="14.4">
      <c r="A44" s="4"/>
      <c r="B44" s="44">
        <v>14</v>
      </c>
      <c r="C44" s="83" t="s">
        <v>65</v>
      </c>
      <c r="D44" s="3">
        <v>9.0299999999999994</v>
      </c>
      <c r="E44" s="19"/>
      <c r="F44" s="15"/>
      <c r="G44" s="15"/>
      <c r="H44" s="35"/>
      <c r="I44" s="25"/>
      <c r="J44" s="15"/>
      <c r="K44" s="15"/>
      <c r="L44" s="4"/>
    </row>
    <row r="45" spans="1:12" ht="14.4">
      <c r="A45" s="4"/>
      <c r="B45" s="44">
        <v>15</v>
      </c>
      <c r="C45" s="83" t="s">
        <v>53</v>
      </c>
      <c r="D45" s="3">
        <v>9.34</v>
      </c>
      <c r="E45" s="19"/>
      <c r="F45" s="15"/>
      <c r="G45" s="15"/>
      <c r="H45" s="35"/>
      <c r="I45" s="25"/>
      <c r="J45" s="15"/>
      <c r="K45" s="15"/>
      <c r="L45" s="4"/>
    </row>
    <row r="46" spans="1:12" ht="14.4">
      <c r="A46" s="4"/>
      <c r="B46" s="44">
        <v>16</v>
      </c>
      <c r="C46" s="83" t="s">
        <v>69</v>
      </c>
      <c r="D46" s="3">
        <v>10.31</v>
      </c>
      <c r="E46" s="19"/>
      <c r="F46" s="15"/>
      <c r="G46" s="15"/>
      <c r="H46" s="35"/>
      <c r="I46" s="25"/>
      <c r="J46" s="15"/>
      <c r="K46" s="15"/>
      <c r="L46" s="4"/>
    </row>
    <row r="47" spans="1:12" ht="14.4">
      <c r="A47" s="4"/>
      <c r="B47" s="44">
        <v>17</v>
      </c>
      <c r="C47" s="83" t="s">
        <v>59</v>
      </c>
      <c r="D47" s="3">
        <v>10.52</v>
      </c>
      <c r="E47" s="19"/>
      <c r="F47" s="15"/>
      <c r="G47" s="15"/>
      <c r="H47" s="35"/>
      <c r="I47" s="25"/>
      <c r="J47" s="15"/>
      <c r="K47" s="15"/>
      <c r="L47" s="4"/>
    </row>
    <row r="48" spans="1:12" ht="14.4">
      <c r="A48" s="4"/>
      <c r="B48" s="44">
        <v>18</v>
      </c>
      <c r="C48" s="83" t="s">
        <v>55</v>
      </c>
      <c r="D48" s="3">
        <v>10.66</v>
      </c>
      <c r="E48" s="19"/>
      <c r="F48" s="15"/>
      <c r="G48" s="15"/>
      <c r="H48" s="35"/>
      <c r="I48" s="25"/>
      <c r="J48" s="15"/>
      <c r="K48" s="15"/>
      <c r="L48" s="4"/>
    </row>
    <row r="49" spans="1:12" ht="14.4">
      <c r="A49" s="4"/>
      <c r="B49" s="44">
        <v>19</v>
      </c>
      <c r="C49" s="83" t="s">
        <v>63</v>
      </c>
      <c r="D49" s="3">
        <v>12.53</v>
      </c>
      <c r="E49" s="19"/>
      <c r="F49" s="15"/>
      <c r="G49" s="15"/>
      <c r="H49" s="35"/>
      <c r="I49" s="25"/>
      <c r="J49" s="15"/>
      <c r="K49" s="15"/>
      <c r="L49" s="4"/>
    </row>
    <row r="50" spans="1:12" ht="14.4">
      <c r="A50" s="4"/>
      <c r="B50" s="44">
        <v>20</v>
      </c>
      <c r="C50" s="83" t="s">
        <v>66</v>
      </c>
      <c r="D50" s="3">
        <v>14.34</v>
      </c>
      <c r="E50" s="19"/>
      <c r="F50" s="15"/>
      <c r="G50" s="15"/>
      <c r="H50" s="35"/>
      <c r="I50" s="25"/>
      <c r="J50" s="15"/>
      <c r="K50" s="15"/>
      <c r="L50" s="4"/>
    </row>
    <row r="51" spans="1:12" ht="14.4">
      <c r="A51" s="4"/>
      <c r="B51" s="44"/>
      <c r="C51" s="83"/>
      <c r="D51" s="15"/>
      <c r="E51" s="19"/>
      <c r="F51" s="15"/>
      <c r="G51" s="15"/>
      <c r="H51" s="35"/>
      <c r="I51" s="25"/>
      <c r="J51" s="15"/>
      <c r="K51" s="15"/>
      <c r="L51" s="4"/>
    </row>
    <row r="52" spans="1:12" ht="15" thickBot="1">
      <c r="A52" s="4"/>
      <c r="B52" s="119"/>
      <c r="C52" s="120" t="s">
        <v>4</v>
      </c>
      <c r="D52" s="118">
        <f>AVERAGE(D31:D51)</f>
        <v>6.8710526315789462</v>
      </c>
      <c r="E52" s="62"/>
      <c r="F52" s="62" t="s">
        <v>27</v>
      </c>
      <c r="G52" s="63">
        <f>MEDIAN(D31:D51)</f>
        <v>6.29</v>
      </c>
      <c r="H52" s="64"/>
      <c r="I52" s="65"/>
      <c r="J52" s="15"/>
      <c r="K52" s="15"/>
      <c r="L52" s="4"/>
    </row>
    <row r="53" spans="1:12" ht="15" thickBot="1">
      <c r="A53" s="4"/>
      <c r="B53" s="28"/>
      <c r="C53" s="83"/>
      <c r="D53" s="60"/>
      <c r="E53" s="15"/>
      <c r="F53" s="15"/>
      <c r="G53" s="84"/>
      <c r="H53" s="35"/>
      <c r="I53" s="15"/>
      <c r="J53" s="15"/>
      <c r="K53" s="15"/>
      <c r="L53" s="4"/>
    </row>
    <row r="54" spans="1:12">
      <c r="G54" s="128" t="s">
        <v>47</v>
      </c>
      <c r="H54" s="129"/>
      <c r="I54" s="129"/>
      <c r="J54" s="130"/>
    </row>
    <row r="55" spans="1:12" ht="16.2" thickBot="1">
      <c r="G55" s="74" t="s">
        <v>51</v>
      </c>
      <c r="H55" s="75" t="s">
        <v>48</v>
      </c>
      <c r="I55" s="75" t="s">
        <v>49</v>
      </c>
      <c r="J55" s="76" t="s">
        <v>50</v>
      </c>
    </row>
    <row r="56" spans="1:12" ht="13.8" thickBot="1">
      <c r="A56" s="4"/>
      <c r="B56" s="39"/>
      <c r="C56" s="71">
        <v>2012</v>
      </c>
      <c r="D56" s="124" t="s">
        <v>0</v>
      </c>
      <c r="E56" s="8"/>
      <c r="F56" s="7"/>
      <c r="G56" s="77" t="s">
        <v>5</v>
      </c>
      <c r="H56" s="78" t="s">
        <v>6</v>
      </c>
      <c r="I56" s="79" t="s">
        <v>27</v>
      </c>
      <c r="J56" s="79" t="s">
        <v>28</v>
      </c>
      <c r="K56" s="56" t="s">
        <v>29</v>
      </c>
      <c r="L56" s="4"/>
    </row>
    <row r="57" spans="1:12" ht="13.8" thickBot="1">
      <c r="A57" s="4"/>
      <c r="B57" s="44">
        <v>1</v>
      </c>
      <c r="C57" s="72" t="s">
        <v>3</v>
      </c>
      <c r="D57" s="37"/>
      <c r="E57" s="38">
        <v>0.495191906484239</v>
      </c>
      <c r="F57" s="46" t="s">
        <v>26</v>
      </c>
      <c r="G57" s="80">
        <f>PERCENTILE(D57:D75,0.1)</f>
        <v>1.7320000000000002</v>
      </c>
      <c r="H57" s="81">
        <f>PERCENTILE(D57:D75,0.25)</f>
        <v>3.24</v>
      </c>
      <c r="I57" s="81">
        <f>PERCENTILE(D57:D75,0.5)</f>
        <v>5.46</v>
      </c>
      <c r="J57" s="82">
        <f>PERCENTILE(D57:D75,0.75)</f>
        <v>11.82</v>
      </c>
      <c r="K57" s="17">
        <f>PERCENTILE(D57:D75,1)</f>
        <v>16.45</v>
      </c>
      <c r="L57" s="4"/>
    </row>
    <row r="58" spans="1:12">
      <c r="A58" s="4"/>
      <c r="B58" s="44">
        <v>2</v>
      </c>
      <c r="C58" s="59" t="s">
        <v>52</v>
      </c>
      <c r="D58" s="30">
        <v>0.87</v>
      </c>
      <c r="E58" s="19"/>
      <c r="F58" s="21"/>
      <c r="G58" s="28"/>
      <c r="H58" s="35"/>
      <c r="I58" s="25"/>
      <c r="J58" s="15"/>
      <c r="K58" s="15"/>
      <c r="L58" s="4"/>
    </row>
    <row r="59" spans="1:12">
      <c r="A59" s="4"/>
      <c r="B59" s="44">
        <v>3</v>
      </c>
      <c r="C59" s="59" t="s">
        <v>56</v>
      </c>
      <c r="D59" s="30">
        <v>1.54</v>
      </c>
      <c r="E59" s="19"/>
      <c r="F59" s="21"/>
      <c r="G59" s="15"/>
      <c r="H59" s="35"/>
      <c r="I59" s="25"/>
      <c r="J59" s="15"/>
      <c r="K59" s="15"/>
      <c r="L59" s="4"/>
    </row>
    <row r="60" spans="1:12">
      <c r="A60" s="4"/>
      <c r="B60" s="44">
        <v>4</v>
      </c>
      <c r="C60" s="59" t="s">
        <v>58</v>
      </c>
      <c r="D60" s="30">
        <v>1.86</v>
      </c>
      <c r="E60" s="19"/>
      <c r="F60" s="21"/>
      <c r="G60" s="15"/>
      <c r="H60" s="35"/>
      <c r="I60" s="25"/>
      <c r="J60" s="15"/>
      <c r="K60" s="15"/>
      <c r="L60" s="4"/>
    </row>
    <row r="61" spans="1:12">
      <c r="A61" s="4"/>
      <c r="B61" s="44">
        <v>5</v>
      </c>
      <c r="C61" s="59" t="s">
        <v>60</v>
      </c>
      <c r="D61" s="30">
        <v>3.1</v>
      </c>
      <c r="E61" s="19"/>
      <c r="F61" s="21"/>
      <c r="G61" s="15"/>
      <c r="H61" s="35"/>
      <c r="I61" s="25"/>
      <c r="J61" s="15"/>
      <c r="K61" s="15"/>
      <c r="L61" s="4"/>
    </row>
    <row r="62" spans="1:12" s="24" customFormat="1">
      <c r="A62" s="5"/>
      <c r="B62" s="44">
        <v>6</v>
      </c>
      <c r="C62" s="59" t="s">
        <v>62</v>
      </c>
      <c r="D62" s="3">
        <v>3.24</v>
      </c>
      <c r="E62" s="19"/>
      <c r="F62" s="15"/>
      <c r="G62" s="21"/>
      <c r="H62" s="60"/>
      <c r="I62" s="61"/>
      <c r="J62" s="16"/>
      <c r="K62" s="16"/>
      <c r="L62" s="5"/>
    </row>
    <row r="63" spans="1:12">
      <c r="A63" s="4"/>
      <c r="B63" s="44">
        <v>7</v>
      </c>
      <c r="C63" s="59" t="s">
        <v>55</v>
      </c>
      <c r="D63" s="3">
        <v>4.6900000000000004</v>
      </c>
      <c r="E63" s="19"/>
      <c r="F63" s="15"/>
      <c r="G63" s="15"/>
      <c r="H63" s="35"/>
      <c r="I63" s="25"/>
      <c r="J63" s="15"/>
      <c r="K63" s="15"/>
      <c r="L63" s="4"/>
    </row>
    <row r="64" spans="1:12">
      <c r="A64" s="4"/>
      <c r="B64" s="44">
        <v>8</v>
      </c>
      <c r="C64" s="59" t="s">
        <v>68</v>
      </c>
      <c r="D64" s="3">
        <v>4.71</v>
      </c>
      <c r="E64" s="19"/>
      <c r="F64" s="15"/>
      <c r="G64" s="15"/>
      <c r="H64" s="35"/>
      <c r="I64" s="25"/>
      <c r="J64" s="15"/>
      <c r="K64" s="15"/>
      <c r="L64" s="4"/>
    </row>
    <row r="65" spans="1:12">
      <c r="A65" s="4"/>
      <c r="B65" s="44">
        <v>9</v>
      </c>
      <c r="C65" s="59" t="s">
        <v>57</v>
      </c>
      <c r="D65" s="3">
        <v>5.43</v>
      </c>
      <c r="E65" s="19"/>
      <c r="F65" s="15"/>
      <c r="G65" s="15"/>
      <c r="H65" s="35"/>
      <c r="I65" s="25"/>
      <c r="J65" s="15"/>
      <c r="K65" s="15"/>
      <c r="L65" s="4"/>
    </row>
    <row r="66" spans="1:12">
      <c r="A66" s="4"/>
      <c r="B66" s="44">
        <v>10</v>
      </c>
      <c r="C66" s="59" t="s">
        <v>53</v>
      </c>
      <c r="D66" s="3">
        <v>5.46</v>
      </c>
      <c r="E66" s="19"/>
      <c r="F66" s="15"/>
      <c r="G66" s="15"/>
      <c r="H66" s="35"/>
      <c r="I66" s="25"/>
      <c r="J66" s="15"/>
      <c r="K66" s="15"/>
      <c r="L66" s="4"/>
    </row>
    <row r="67" spans="1:12">
      <c r="A67" s="4"/>
      <c r="B67" s="44">
        <v>11</v>
      </c>
      <c r="C67" s="59" t="s">
        <v>54</v>
      </c>
      <c r="D67" s="3">
        <v>6.21</v>
      </c>
      <c r="E67" s="15"/>
      <c r="F67" s="15"/>
      <c r="G67" s="15"/>
      <c r="H67" s="35"/>
      <c r="I67" s="25"/>
      <c r="J67" s="15"/>
      <c r="K67" s="15"/>
      <c r="L67" s="4"/>
    </row>
    <row r="68" spans="1:12">
      <c r="A68" s="4"/>
      <c r="B68" s="44">
        <v>12</v>
      </c>
      <c r="C68" s="59" t="s">
        <v>69</v>
      </c>
      <c r="D68" s="3">
        <v>8.57</v>
      </c>
      <c r="E68" s="19"/>
      <c r="F68" s="15"/>
      <c r="G68" s="15"/>
      <c r="H68" s="35"/>
      <c r="I68" s="25"/>
      <c r="J68" s="15"/>
      <c r="K68" s="15"/>
      <c r="L68" s="4"/>
    </row>
    <row r="69" spans="1:12">
      <c r="A69" s="4"/>
      <c r="B69" s="44">
        <v>13</v>
      </c>
      <c r="C69" s="59" t="s">
        <v>64</v>
      </c>
      <c r="D69" s="3">
        <v>8.84</v>
      </c>
      <c r="E69" s="19"/>
      <c r="F69" s="15"/>
      <c r="G69" s="15"/>
      <c r="H69" s="35"/>
      <c r="I69" s="25"/>
      <c r="J69" s="15"/>
      <c r="K69" s="15"/>
      <c r="L69" s="4"/>
    </row>
    <row r="70" spans="1:12">
      <c r="A70" s="4"/>
      <c r="B70" s="44">
        <v>14</v>
      </c>
      <c r="C70" s="59" t="s">
        <v>67</v>
      </c>
      <c r="D70" s="3">
        <v>11.82</v>
      </c>
      <c r="E70" s="19"/>
      <c r="F70" s="15"/>
      <c r="G70" s="15"/>
      <c r="H70" s="35"/>
      <c r="I70" s="25"/>
      <c r="J70" s="15"/>
      <c r="K70" s="15"/>
      <c r="L70" s="4"/>
    </row>
    <row r="71" spans="1:12">
      <c r="A71" s="4"/>
      <c r="B71" s="44">
        <v>15</v>
      </c>
      <c r="C71" s="59" t="s">
        <v>65</v>
      </c>
      <c r="D71" s="3">
        <v>11.98</v>
      </c>
      <c r="E71" s="19"/>
      <c r="F71" s="15"/>
      <c r="G71" s="15"/>
      <c r="H71" s="35"/>
      <c r="I71" s="25"/>
      <c r="J71" s="15"/>
      <c r="K71" s="15"/>
      <c r="L71" s="4"/>
    </row>
    <row r="72" spans="1:12">
      <c r="A72" s="4"/>
      <c r="B72" s="44">
        <v>16</v>
      </c>
      <c r="C72" s="59" t="s">
        <v>63</v>
      </c>
      <c r="D72" s="3">
        <v>12.11</v>
      </c>
      <c r="E72" s="19"/>
      <c r="F72" s="15"/>
      <c r="G72" s="15"/>
      <c r="H72" s="35"/>
      <c r="I72" s="25"/>
      <c r="J72" s="15"/>
      <c r="K72" s="15"/>
      <c r="L72" s="4"/>
    </row>
    <row r="73" spans="1:12">
      <c r="A73" s="4"/>
      <c r="B73" s="44">
        <v>17</v>
      </c>
      <c r="C73" s="59" t="s">
        <v>61</v>
      </c>
      <c r="D73" s="3">
        <v>13.46</v>
      </c>
      <c r="E73" s="19"/>
      <c r="F73" s="15"/>
      <c r="G73" s="15"/>
      <c r="H73" s="35"/>
      <c r="I73" s="25"/>
      <c r="J73" s="15"/>
      <c r="K73" s="15"/>
      <c r="L73" s="4"/>
    </row>
    <row r="74" spans="1:12">
      <c r="A74" s="4"/>
      <c r="B74" s="44">
        <v>18</v>
      </c>
      <c r="C74" s="59" t="s">
        <v>66</v>
      </c>
      <c r="D74" s="3">
        <v>16.45</v>
      </c>
      <c r="E74" s="19"/>
      <c r="F74" s="15"/>
      <c r="G74" s="15"/>
      <c r="H74" s="35"/>
      <c r="I74" s="25"/>
      <c r="J74" s="15"/>
      <c r="K74" s="15"/>
      <c r="L74" s="4"/>
    </row>
    <row r="75" spans="1:12">
      <c r="A75" s="4"/>
      <c r="B75" s="44"/>
      <c r="C75" s="73"/>
      <c r="D75" s="15"/>
      <c r="E75" s="19"/>
      <c r="F75" s="15"/>
      <c r="G75" s="15"/>
      <c r="H75" s="35"/>
      <c r="I75" s="25"/>
      <c r="J75" s="15"/>
      <c r="K75" s="15"/>
      <c r="L75" s="4"/>
    </row>
    <row r="76" spans="1:12" ht="13.8" thickBot="1">
      <c r="A76" s="4"/>
      <c r="B76" s="117"/>
      <c r="C76" s="117" t="s">
        <v>4</v>
      </c>
      <c r="D76" s="118">
        <f>AVERAGE(D57:D75)</f>
        <v>7.0788235294117658</v>
      </c>
      <c r="E76" s="62"/>
      <c r="F76" s="62" t="s">
        <v>27</v>
      </c>
      <c r="G76" s="63">
        <f>MEDIAN(D57:D75)</f>
        <v>5.46</v>
      </c>
      <c r="H76" s="64"/>
      <c r="I76" s="65"/>
      <c r="J76" s="15"/>
      <c r="K76" s="15"/>
      <c r="L76" s="4"/>
    </row>
    <row r="77" spans="1:12" ht="13.8" thickBot="1">
      <c r="A77" s="4"/>
      <c r="B77" s="66"/>
      <c r="C77" s="4"/>
      <c r="D77" s="4"/>
      <c r="E77" s="4"/>
      <c r="F77" s="4"/>
      <c r="G77" s="4"/>
      <c r="H77" s="67"/>
      <c r="I77" s="4"/>
      <c r="J77" s="4"/>
      <c r="K77" s="4"/>
      <c r="L77" s="4"/>
    </row>
    <row r="78" spans="1:12">
      <c r="G78" s="125" t="s">
        <v>47</v>
      </c>
      <c r="H78" s="126"/>
      <c r="I78" s="126"/>
      <c r="J78" s="127"/>
    </row>
    <row r="79" spans="1:12" ht="16.2" thickBot="1">
      <c r="G79" s="74" t="s">
        <v>51</v>
      </c>
      <c r="H79" s="75" t="s">
        <v>48</v>
      </c>
      <c r="I79" s="75" t="s">
        <v>49</v>
      </c>
      <c r="J79" s="76" t="s">
        <v>50</v>
      </c>
    </row>
    <row r="80" spans="1:12" ht="13.8" thickBot="1">
      <c r="A80" s="4"/>
      <c r="B80" s="39"/>
      <c r="C80" s="71">
        <v>2011</v>
      </c>
      <c r="D80" s="124" t="s">
        <v>0</v>
      </c>
      <c r="E80" s="8"/>
      <c r="F80" s="7"/>
      <c r="G80" s="77" t="s">
        <v>5</v>
      </c>
      <c r="H80" s="78" t="s">
        <v>6</v>
      </c>
      <c r="I80" s="79" t="s">
        <v>27</v>
      </c>
      <c r="J80" s="79" t="s">
        <v>28</v>
      </c>
      <c r="K80" s="56" t="s">
        <v>29</v>
      </c>
      <c r="L80" s="4"/>
    </row>
    <row r="81" spans="1:12" ht="13.8" thickBot="1">
      <c r="A81" s="4"/>
      <c r="B81" s="44">
        <v>1</v>
      </c>
      <c r="C81" s="72" t="s">
        <v>3</v>
      </c>
      <c r="D81" s="37"/>
      <c r="E81" s="38">
        <v>1.3493338665678365</v>
      </c>
      <c r="F81" s="46" t="s">
        <v>26</v>
      </c>
      <c r="G81" s="80">
        <f>PERCENTILE(D81:D99,0.1)</f>
        <v>3.3279999999999998</v>
      </c>
      <c r="H81" s="81">
        <f>PERCENTILE(D81:D99,0.25)</f>
        <v>4.97</v>
      </c>
      <c r="I81" s="81">
        <f>PERCENTILE(D81:D99,0.5)</f>
        <v>6.26</v>
      </c>
      <c r="J81" s="82">
        <f>PERCENTILE(D81:D99,0.75)</f>
        <v>8.4600000000000009</v>
      </c>
      <c r="K81" s="35">
        <f>PERCENTILE(D81:D99,1)</f>
        <v>12.88</v>
      </c>
      <c r="L81" s="4"/>
    </row>
    <row r="82" spans="1:12">
      <c r="A82" s="4"/>
      <c r="B82" s="44">
        <v>2</v>
      </c>
      <c r="C82" s="59" t="s">
        <v>41</v>
      </c>
      <c r="D82" s="3">
        <v>2.92</v>
      </c>
      <c r="E82" s="19"/>
      <c r="F82" s="21"/>
      <c r="G82" s="28"/>
      <c r="H82" s="35"/>
      <c r="I82" s="25"/>
      <c r="J82" s="15"/>
      <c r="K82" s="15"/>
      <c r="L82" s="4"/>
    </row>
    <row r="83" spans="1:12">
      <c r="A83" s="4"/>
      <c r="B83" s="44">
        <v>3</v>
      </c>
      <c r="C83" s="59" t="s">
        <v>42</v>
      </c>
      <c r="D83" s="3">
        <v>3.19</v>
      </c>
      <c r="E83" s="19"/>
      <c r="F83" s="21"/>
      <c r="G83" s="15"/>
      <c r="H83" s="35"/>
      <c r="I83" s="25"/>
      <c r="J83" s="15"/>
      <c r="K83" s="15"/>
      <c r="L83" s="4"/>
    </row>
    <row r="84" spans="1:12">
      <c r="A84" s="4"/>
      <c r="B84" s="44">
        <v>4</v>
      </c>
      <c r="C84" s="59" t="s">
        <v>36</v>
      </c>
      <c r="D84" s="3">
        <v>3.42</v>
      </c>
      <c r="E84" s="19"/>
      <c r="F84" s="21"/>
      <c r="G84" s="15"/>
      <c r="H84" s="35"/>
      <c r="I84" s="25"/>
      <c r="J84" s="15"/>
      <c r="K84" s="15"/>
      <c r="L84" s="4"/>
    </row>
    <row r="85" spans="1:12">
      <c r="A85" s="4"/>
      <c r="B85" s="44">
        <v>5</v>
      </c>
      <c r="C85" s="59" t="s">
        <v>31</v>
      </c>
      <c r="D85" s="3">
        <v>3.81</v>
      </c>
      <c r="E85" s="19"/>
      <c r="F85" s="21"/>
      <c r="G85" s="15"/>
      <c r="H85" s="35"/>
      <c r="I85" s="25"/>
      <c r="J85" s="15"/>
      <c r="K85" s="15"/>
      <c r="L85" s="4"/>
    </row>
    <row r="86" spans="1:12" s="24" customFormat="1">
      <c r="A86" s="5"/>
      <c r="B86" s="44">
        <v>6</v>
      </c>
      <c r="C86" s="59" t="s">
        <v>33</v>
      </c>
      <c r="D86" s="3">
        <v>4.97</v>
      </c>
      <c r="E86" s="19"/>
      <c r="F86" s="15"/>
      <c r="G86" s="21"/>
      <c r="H86" s="60"/>
      <c r="I86" s="61"/>
      <c r="J86" s="16"/>
      <c r="K86" s="16"/>
      <c r="L86" s="5"/>
    </row>
    <row r="87" spans="1:12">
      <c r="A87" s="4"/>
      <c r="B87" s="44">
        <v>7</v>
      </c>
      <c r="C87" s="59" t="s">
        <v>32</v>
      </c>
      <c r="D87" s="30">
        <v>5</v>
      </c>
      <c r="E87" s="19"/>
      <c r="F87" s="15"/>
      <c r="G87" s="15"/>
      <c r="H87" s="35"/>
      <c r="I87" s="25"/>
      <c r="J87" s="15"/>
      <c r="K87" s="15"/>
      <c r="L87" s="4"/>
    </row>
    <row r="88" spans="1:12">
      <c r="A88" s="4"/>
      <c r="B88" s="44">
        <v>8</v>
      </c>
      <c r="C88" s="59" t="s">
        <v>40</v>
      </c>
      <c r="D88" s="3">
        <v>5.62</v>
      </c>
      <c r="E88" s="19"/>
      <c r="F88" s="15"/>
      <c r="G88" s="15"/>
      <c r="H88" s="35"/>
      <c r="I88" s="25"/>
      <c r="J88" s="15"/>
      <c r="K88" s="15"/>
      <c r="L88" s="4"/>
    </row>
    <row r="89" spans="1:12">
      <c r="A89" s="4"/>
      <c r="B89" s="44">
        <v>9</v>
      </c>
      <c r="C89" s="59" t="s">
        <v>34</v>
      </c>
      <c r="D89" s="3">
        <v>6.22</v>
      </c>
      <c r="E89" s="19"/>
      <c r="F89" s="15"/>
      <c r="G89" s="15"/>
      <c r="H89" s="35"/>
      <c r="I89" s="25"/>
      <c r="J89" s="15"/>
      <c r="K89" s="15"/>
      <c r="L89" s="4"/>
    </row>
    <row r="90" spans="1:12">
      <c r="A90" s="4"/>
      <c r="B90" s="44">
        <v>10</v>
      </c>
      <c r="C90" s="59" t="s">
        <v>38</v>
      </c>
      <c r="D90" s="3">
        <v>6.26</v>
      </c>
      <c r="E90" s="19"/>
      <c r="F90" s="15"/>
      <c r="G90" s="15"/>
      <c r="H90" s="35"/>
      <c r="I90" s="25"/>
      <c r="J90" s="15"/>
      <c r="K90" s="15"/>
      <c r="L90" s="4"/>
    </row>
    <row r="91" spans="1:12">
      <c r="A91" s="4"/>
      <c r="B91" s="44">
        <v>11</v>
      </c>
      <c r="C91" s="59" t="s">
        <v>46</v>
      </c>
      <c r="D91" s="3">
        <v>6.27</v>
      </c>
      <c r="E91" s="15"/>
      <c r="F91" s="15"/>
      <c r="G91" s="15"/>
      <c r="H91" s="35"/>
      <c r="I91" s="25"/>
      <c r="J91" s="15"/>
      <c r="K91" s="15"/>
      <c r="L91" s="4"/>
    </row>
    <row r="92" spans="1:12">
      <c r="A92" s="4"/>
      <c r="B92" s="44">
        <v>12</v>
      </c>
      <c r="C92" s="59" t="s">
        <v>37</v>
      </c>
      <c r="D92" s="3">
        <v>7.73</v>
      </c>
      <c r="E92" s="19"/>
      <c r="F92" s="15"/>
      <c r="G92" s="15"/>
      <c r="H92" s="35"/>
      <c r="I92" s="25"/>
      <c r="J92" s="15"/>
      <c r="K92" s="15"/>
      <c r="L92" s="4"/>
    </row>
    <row r="93" spans="1:12">
      <c r="A93" s="4"/>
      <c r="B93" s="44">
        <v>13</v>
      </c>
      <c r="C93" s="59" t="s">
        <v>35</v>
      </c>
      <c r="D93" s="3">
        <v>8.15</v>
      </c>
      <c r="E93" s="19"/>
      <c r="F93" s="15"/>
      <c r="G93" s="15"/>
      <c r="H93" s="35"/>
      <c r="I93" s="25"/>
      <c r="J93" s="15"/>
      <c r="K93" s="15"/>
      <c r="L93" s="4"/>
    </row>
    <row r="94" spans="1:12">
      <c r="A94" s="4"/>
      <c r="B94" s="44">
        <v>14</v>
      </c>
      <c r="C94" s="59" t="s">
        <v>39</v>
      </c>
      <c r="D94" s="3">
        <v>8.4600000000000009</v>
      </c>
      <c r="E94" s="19"/>
      <c r="F94" s="15"/>
      <c r="G94" s="15"/>
      <c r="H94" s="35"/>
      <c r="I94" s="25"/>
      <c r="J94" s="15"/>
      <c r="K94" s="15"/>
      <c r="L94" s="4"/>
    </row>
    <row r="95" spans="1:12">
      <c r="A95" s="4"/>
      <c r="B95" s="44">
        <v>15</v>
      </c>
      <c r="C95" s="59" t="s">
        <v>43</v>
      </c>
      <c r="D95" s="3">
        <v>9.5500000000000007</v>
      </c>
      <c r="E95" s="19"/>
      <c r="F95" s="15"/>
      <c r="G95" s="15"/>
      <c r="H95" s="35"/>
      <c r="I95" s="25"/>
      <c r="J95" s="15"/>
      <c r="K95" s="15"/>
      <c r="L95" s="4"/>
    </row>
    <row r="96" spans="1:12">
      <c r="A96" s="4"/>
      <c r="B96" s="44">
        <v>16</v>
      </c>
      <c r="C96" s="59" t="s">
        <v>30</v>
      </c>
      <c r="D96" s="3">
        <v>11.84</v>
      </c>
      <c r="E96" s="19"/>
      <c r="F96" s="15"/>
      <c r="G96" s="15"/>
      <c r="H96" s="35"/>
      <c r="I96" s="25"/>
      <c r="J96" s="15"/>
      <c r="K96" s="15"/>
      <c r="L96" s="4"/>
    </row>
    <row r="97" spans="1:12">
      <c r="A97" s="4"/>
      <c r="B97" s="44">
        <v>17</v>
      </c>
      <c r="C97" s="59" t="s">
        <v>44</v>
      </c>
      <c r="D97" s="3">
        <v>12.71</v>
      </c>
      <c r="E97" s="19"/>
      <c r="F97" s="15"/>
      <c r="G97" s="15"/>
      <c r="H97" s="35"/>
      <c r="I97" s="25"/>
      <c r="J97" s="15"/>
      <c r="K97" s="15"/>
      <c r="L97" s="4"/>
    </row>
    <row r="98" spans="1:12">
      <c r="A98" s="4"/>
      <c r="B98" s="44">
        <v>18</v>
      </c>
      <c r="C98" s="59" t="s">
        <v>45</v>
      </c>
      <c r="D98" s="3">
        <v>12.88</v>
      </c>
      <c r="E98" s="19"/>
      <c r="F98" s="15"/>
      <c r="G98" s="15"/>
      <c r="H98" s="35"/>
      <c r="I98" s="25"/>
      <c r="J98" s="15"/>
      <c r="K98" s="15"/>
      <c r="L98" s="4"/>
    </row>
    <row r="99" spans="1:12">
      <c r="A99" s="4"/>
      <c r="B99" s="44"/>
      <c r="C99" s="73"/>
      <c r="D99" s="15"/>
      <c r="E99" s="19"/>
      <c r="F99" s="15"/>
      <c r="G99" s="15"/>
      <c r="H99" s="35"/>
      <c r="I99" s="25"/>
      <c r="J99" s="15"/>
      <c r="K99" s="15"/>
      <c r="L99" s="4"/>
    </row>
    <row r="100" spans="1:12" ht="13.8" thickBot="1">
      <c r="A100" s="4"/>
      <c r="B100" s="117"/>
      <c r="C100" s="117" t="s">
        <v>4</v>
      </c>
      <c r="D100" s="118">
        <f>AVERAGE(D81:D99)</f>
        <v>7</v>
      </c>
      <c r="E100" s="62"/>
      <c r="F100" s="62" t="s">
        <v>27</v>
      </c>
      <c r="G100" s="63">
        <f>MEDIAN(D81:D99)</f>
        <v>6.26</v>
      </c>
      <c r="H100" s="64"/>
      <c r="I100" s="65"/>
      <c r="J100" s="15"/>
      <c r="K100" s="15"/>
      <c r="L100" s="4"/>
    </row>
    <row r="101" spans="1:12" ht="13.8" thickBot="1">
      <c r="A101" s="4"/>
      <c r="B101" s="66"/>
      <c r="C101" s="4"/>
      <c r="D101" s="4"/>
      <c r="E101" s="4"/>
      <c r="F101" s="4"/>
      <c r="G101" s="4"/>
      <c r="H101" s="67"/>
      <c r="I101" s="4"/>
      <c r="J101" s="4"/>
      <c r="K101" s="4"/>
      <c r="L101" s="4"/>
    </row>
    <row r="102" spans="1:12" ht="13.8" thickBot="1">
      <c r="A102" s="4"/>
      <c r="B102" s="39"/>
      <c r="C102" s="7">
        <v>2010</v>
      </c>
      <c r="D102" s="124" t="s">
        <v>0</v>
      </c>
      <c r="E102" s="8"/>
      <c r="F102" s="7"/>
      <c r="G102" s="49" t="s">
        <v>5</v>
      </c>
      <c r="H102" s="51" t="s">
        <v>6</v>
      </c>
      <c r="I102" s="9" t="s">
        <v>27</v>
      </c>
      <c r="J102" s="55" t="s">
        <v>28</v>
      </c>
      <c r="K102" s="56" t="s">
        <v>29</v>
      </c>
    </row>
    <row r="103" spans="1:12">
      <c r="A103" s="4"/>
      <c r="B103" s="40">
        <v>1</v>
      </c>
      <c r="C103" s="36" t="s">
        <v>3</v>
      </c>
      <c r="D103" s="37"/>
      <c r="E103" s="38">
        <v>0.98428649677677083</v>
      </c>
      <c r="F103" s="46" t="s">
        <v>26</v>
      </c>
      <c r="G103" s="12">
        <f>PERCENTILE(D103:D121,0.1)</f>
        <v>2.694</v>
      </c>
      <c r="H103" s="31">
        <f>PERCENTILE(D103:D121,0.25)</f>
        <v>4.8899999999999997</v>
      </c>
      <c r="I103" s="58">
        <f>G122</f>
        <v>6.98</v>
      </c>
      <c r="J103" s="31">
        <f>PERCENTILE(D103:D121,0.75)</f>
        <v>10.83</v>
      </c>
      <c r="K103" s="31">
        <f>PERCENTILE(D103:D121,1)</f>
        <v>19.739999999999998</v>
      </c>
    </row>
    <row r="104" spans="1:12">
      <c r="A104" s="4"/>
      <c r="B104" s="40">
        <v>2</v>
      </c>
      <c r="C104" s="1" t="s">
        <v>16</v>
      </c>
      <c r="D104" s="14">
        <v>1.01</v>
      </c>
      <c r="E104" s="20"/>
      <c r="F104" s="21"/>
      <c r="G104" s="12"/>
      <c r="H104" s="31"/>
      <c r="I104" s="13"/>
      <c r="J104" s="11"/>
      <c r="K104" s="11"/>
    </row>
    <row r="105" spans="1:12">
      <c r="A105" s="4"/>
      <c r="B105" s="40">
        <v>3</v>
      </c>
      <c r="C105" s="1" t="s">
        <v>9</v>
      </c>
      <c r="D105" s="14">
        <v>1.98</v>
      </c>
      <c r="E105" s="20"/>
      <c r="F105" s="21"/>
      <c r="G105" s="11"/>
      <c r="H105" s="31"/>
      <c r="I105" s="13"/>
      <c r="J105" s="11"/>
      <c r="K105" s="11"/>
    </row>
    <row r="106" spans="1:12">
      <c r="B106" s="40">
        <v>4</v>
      </c>
      <c r="C106" s="1" t="s">
        <v>17</v>
      </c>
      <c r="D106" s="14">
        <v>3.17</v>
      </c>
      <c r="E106" s="20"/>
      <c r="F106" s="21"/>
      <c r="G106" s="11"/>
      <c r="H106" s="31"/>
      <c r="I106" s="13"/>
      <c r="J106" s="11"/>
      <c r="K106" s="11"/>
    </row>
    <row r="107" spans="1:12">
      <c r="B107" s="40">
        <v>5</v>
      </c>
      <c r="C107" s="1" t="s">
        <v>11</v>
      </c>
      <c r="D107" s="14">
        <v>4.47</v>
      </c>
      <c r="E107" s="20"/>
      <c r="F107" s="11"/>
      <c r="G107" s="21"/>
      <c r="H107" s="32"/>
      <c r="I107" s="23"/>
      <c r="J107" s="22"/>
      <c r="K107" s="22"/>
      <c r="L107" s="24"/>
    </row>
    <row r="108" spans="1:12">
      <c r="B108" s="40">
        <v>6</v>
      </c>
      <c r="C108" s="1" t="s">
        <v>21</v>
      </c>
      <c r="D108" s="14">
        <v>4.8899999999999997</v>
      </c>
      <c r="E108" s="20"/>
      <c r="F108" s="11"/>
      <c r="G108" s="11"/>
      <c r="H108" s="31"/>
      <c r="I108" s="13"/>
      <c r="J108" s="11"/>
      <c r="K108" s="11"/>
    </row>
    <row r="109" spans="1:12">
      <c r="B109" s="40">
        <v>7</v>
      </c>
      <c r="C109" s="1" t="s">
        <v>8</v>
      </c>
      <c r="D109" s="48">
        <v>5.86</v>
      </c>
      <c r="E109" s="20"/>
      <c r="F109" s="11"/>
      <c r="G109" s="11"/>
      <c r="H109" s="31"/>
      <c r="I109" s="13"/>
      <c r="J109" s="11"/>
      <c r="K109" s="11"/>
    </row>
    <row r="110" spans="1:12">
      <c r="B110" s="40">
        <v>8</v>
      </c>
      <c r="C110" s="1" t="s">
        <v>18</v>
      </c>
      <c r="D110" s="14">
        <v>5.91</v>
      </c>
      <c r="E110" s="20"/>
      <c r="F110" s="11"/>
      <c r="G110" s="11"/>
      <c r="H110" s="31"/>
      <c r="I110" s="13"/>
      <c r="J110" s="11"/>
      <c r="K110" s="11"/>
    </row>
    <row r="111" spans="1:12" s="24" customFormat="1">
      <c r="B111" s="40">
        <v>9</v>
      </c>
      <c r="C111" s="1" t="s">
        <v>24</v>
      </c>
      <c r="D111" s="14">
        <v>6.04</v>
      </c>
      <c r="E111" s="20"/>
      <c r="F111" s="11"/>
      <c r="G111" s="11"/>
      <c r="H111" s="31"/>
      <c r="I111" s="13"/>
      <c r="J111" s="11"/>
      <c r="K111" s="11"/>
      <c r="L111" s="14"/>
    </row>
    <row r="112" spans="1:12">
      <c r="B112" s="40">
        <v>10</v>
      </c>
      <c r="C112" s="1" t="s">
        <v>23</v>
      </c>
      <c r="D112" s="14">
        <v>6.98</v>
      </c>
      <c r="E112" s="11"/>
      <c r="F112" s="11"/>
      <c r="G112" s="11"/>
      <c r="H112" s="31"/>
      <c r="I112" s="13"/>
      <c r="J112" s="11"/>
      <c r="K112" s="11"/>
    </row>
    <row r="113" spans="2:12">
      <c r="B113" s="40">
        <v>11</v>
      </c>
      <c r="C113" s="1" t="s">
        <v>10</v>
      </c>
      <c r="D113" s="14">
        <v>9.06</v>
      </c>
      <c r="E113" s="20"/>
      <c r="F113" s="11"/>
      <c r="G113" s="11"/>
      <c r="H113" s="31"/>
      <c r="I113" s="13"/>
      <c r="J113" s="11"/>
      <c r="K113" s="11"/>
    </row>
    <row r="114" spans="2:12">
      <c r="B114" s="40">
        <v>12</v>
      </c>
      <c r="C114" s="1" t="s">
        <v>13</v>
      </c>
      <c r="D114" s="14">
        <v>10.26</v>
      </c>
      <c r="E114" s="20"/>
      <c r="F114" s="11"/>
      <c r="G114" s="11"/>
      <c r="H114" s="31"/>
      <c r="I114" s="13"/>
      <c r="J114" s="11"/>
      <c r="K114" s="11"/>
    </row>
    <row r="115" spans="2:12">
      <c r="B115" s="40">
        <v>13</v>
      </c>
      <c r="C115" s="1" t="s">
        <v>12</v>
      </c>
      <c r="D115" s="14">
        <v>10.78</v>
      </c>
      <c r="E115" s="20"/>
      <c r="F115" s="11"/>
      <c r="G115" s="11"/>
      <c r="H115" s="31"/>
      <c r="I115" s="13"/>
      <c r="J115" s="11"/>
      <c r="K115" s="11"/>
    </row>
    <row r="116" spans="2:12">
      <c r="B116" s="40">
        <v>14</v>
      </c>
      <c r="C116" s="1" t="s">
        <v>7</v>
      </c>
      <c r="D116" s="14">
        <v>10.83</v>
      </c>
      <c r="E116" s="20"/>
      <c r="F116" s="11"/>
      <c r="G116" s="11"/>
      <c r="H116" s="31"/>
      <c r="I116" s="13"/>
      <c r="J116" s="11"/>
      <c r="K116" s="11"/>
    </row>
    <row r="117" spans="2:12">
      <c r="B117" s="40">
        <v>15</v>
      </c>
      <c r="C117" s="1" t="s">
        <v>14</v>
      </c>
      <c r="D117" s="14">
        <v>13.18</v>
      </c>
      <c r="E117" s="20"/>
      <c r="F117" s="11"/>
      <c r="G117" s="11"/>
      <c r="H117" s="31"/>
      <c r="I117" s="13"/>
      <c r="J117" s="11"/>
      <c r="K117" s="11"/>
    </row>
    <row r="118" spans="2:12">
      <c r="B118" s="40">
        <v>16</v>
      </c>
      <c r="C118" s="1" t="s">
        <v>15</v>
      </c>
      <c r="D118" s="50">
        <v>16.21</v>
      </c>
      <c r="E118" s="20"/>
      <c r="F118" s="11"/>
      <c r="G118" s="11"/>
      <c r="H118" s="31"/>
      <c r="I118" s="13"/>
      <c r="J118" s="11"/>
      <c r="K118" s="11"/>
    </row>
    <row r="119" spans="2:12">
      <c r="B119" s="40">
        <v>17</v>
      </c>
      <c r="C119" s="1" t="s">
        <v>20</v>
      </c>
      <c r="D119" s="14">
        <v>19.059999999999999</v>
      </c>
      <c r="E119" s="20"/>
      <c r="F119" s="11"/>
      <c r="G119" s="11"/>
      <c r="H119" s="31"/>
      <c r="I119" s="13"/>
      <c r="J119" s="11"/>
      <c r="K119" s="11"/>
    </row>
    <row r="120" spans="2:12">
      <c r="B120" s="40">
        <v>18</v>
      </c>
      <c r="C120" s="14" t="s">
        <v>19</v>
      </c>
      <c r="D120" s="14">
        <v>19.739999999999998</v>
      </c>
      <c r="E120" s="20"/>
      <c r="F120" s="11"/>
      <c r="G120" s="11"/>
      <c r="H120" s="31"/>
      <c r="I120" s="13"/>
      <c r="J120" s="11"/>
      <c r="K120" s="11"/>
    </row>
    <row r="121" spans="2:12">
      <c r="B121" s="40"/>
      <c r="E121" s="11"/>
      <c r="F121" s="11"/>
      <c r="G121" s="11"/>
      <c r="H121" s="31"/>
      <c r="I121" s="13"/>
      <c r="J121" s="11"/>
      <c r="K121" s="11"/>
    </row>
    <row r="122" spans="2:12" ht="13.8" thickBot="1">
      <c r="B122" s="6"/>
      <c r="C122" s="29" t="s">
        <v>4</v>
      </c>
      <c r="D122" s="53">
        <f>AVERAGE(D103:D121)</f>
        <v>8.7900000000000009</v>
      </c>
      <c r="E122" s="26"/>
      <c r="F122" s="26" t="s">
        <v>27</v>
      </c>
      <c r="G122" s="52">
        <f>MEDIAN(D103:D121)</f>
        <v>6.98</v>
      </c>
      <c r="H122" s="33"/>
      <c r="I122" s="27"/>
      <c r="J122" s="11"/>
      <c r="K122" s="11"/>
    </row>
    <row r="123" spans="2:12" ht="13.8" thickBot="1"/>
    <row r="124" spans="2:12" ht="13.8" thickBot="1">
      <c r="B124" s="39"/>
      <c r="C124" s="7">
        <v>2009</v>
      </c>
      <c r="D124" s="124" t="s">
        <v>0</v>
      </c>
      <c r="E124" s="8"/>
      <c r="F124" s="7"/>
      <c r="G124" s="49" t="s">
        <v>5</v>
      </c>
      <c r="H124" s="51" t="s">
        <v>6</v>
      </c>
      <c r="I124" s="9"/>
      <c r="J124" s="57"/>
      <c r="K124" s="57"/>
    </row>
    <row r="125" spans="2:12">
      <c r="B125" s="40">
        <v>1</v>
      </c>
      <c r="C125" s="1" t="s">
        <v>9</v>
      </c>
      <c r="D125" s="14">
        <v>1.4</v>
      </c>
      <c r="E125" s="18"/>
      <c r="F125" s="11"/>
      <c r="G125" s="12">
        <f>PERCENTILE(D125:D142,0.1)</f>
        <v>1.9300000000000002</v>
      </c>
      <c r="H125" s="31">
        <f>PERCENTILE(D125:D142,0.25)</f>
        <v>4.5250000000000004</v>
      </c>
      <c r="I125" s="13"/>
      <c r="J125" s="11"/>
      <c r="K125" s="11"/>
    </row>
    <row r="126" spans="2:12">
      <c r="B126" s="40">
        <f>B125+1</f>
        <v>2</v>
      </c>
      <c r="C126" s="36" t="s">
        <v>3</v>
      </c>
      <c r="D126" s="37"/>
      <c r="E126" s="38">
        <v>1.6128992727222746</v>
      </c>
      <c r="F126" s="46" t="s">
        <v>5</v>
      </c>
      <c r="G126" s="12"/>
      <c r="H126" s="31"/>
      <c r="I126" s="13"/>
      <c r="J126" s="11"/>
      <c r="K126" s="11"/>
    </row>
    <row r="127" spans="2:12">
      <c r="B127" s="40">
        <v>3</v>
      </c>
      <c r="C127" s="1" t="s">
        <v>16</v>
      </c>
      <c r="D127" s="14">
        <v>1.61</v>
      </c>
      <c r="E127" s="20"/>
      <c r="F127" s="21"/>
      <c r="G127" s="11"/>
      <c r="H127" s="31"/>
      <c r="I127" s="13"/>
      <c r="J127" s="11"/>
      <c r="K127" s="11"/>
    </row>
    <row r="128" spans="2:12">
      <c r="B128" s="40">
        <v>4</v>
      </c>
      <c r="C128" s="1" t="s">
        <v>21</v>
      </c>
      <c r="D128" s="14">
        <v>2.25</v>
      </c>
      <c r="E128" s="20"/>
      <c r="F128" s="21"/>
      <c r="G128" s="21"/>
      <c r="H128" s="32"/>
      <c r="I128" s="23"/>
      <c r="J128" s="22"/>
      <c r="K128" s="22"/>
      <c r="L128" s="24"/>
    </row>
    <row r="129" spans="2:12">
      <c r="B129" s="40">
        <v>5</v>
      </c>
      <c r="C129" s="1" t="s">
        <v>24</v>
      </c>
      <c r="D129" s="14">
        <v>4.3899999999999997</v>
      </c>
      <c r="E129" s="20"/>
      <c r="F129" s="11"/>
      <c r="G129" s="11"/>
      <c r="H129" s="31"/>
      <c r="I129" s="13"/>
      <c r="J129" s="11"/>
      <c r="K129" s="11"/>
    </row>
    <row r="130" spans="2:12">
      <c r="B130" s="40">
        <v>6</v>
      </c>
      <c r="C130" s="1" t="s">
        <v>18</v>
      </c>
      <c r="D130" s="14">
        <v>4.57</v>
      </c>
      <c r="E130" s="20"/>
      <c r="F130" s="11"/>
      <c r="G130" s="11"/>
      <c r="H130" s="31"/>
      <c r="I130" s="13"/>
      <c r="J130" s="11"/>
      <c r="K130" s="11"/>
    </row>
    <row r="131" spans="2:12">
      <c r="B131" s="40">
        <v>7</v>
      </c>
      <c r="C131" s="1" t="s">
        <v>11</v>
      </c>
      <c r="D131" s="48">
        <v>6.01</v>
      </c>
      <c r="E131" s="20"/>
      <c r="F131" s="11"/>
      <c r="G131" s="11"/>
      <c r="H131" s="31"/>
      <c r="I131" s="13"/>
      <c r="J131" s="11"/>
      <c r="K131" s="11"/>
    </row>
    <row r="132" spans="2:12" s="24" customFormat="1">
      <c r="B132" s="40">
        <v>8</v>
      </c>
      <c r="C132" s="1" t="s">
        <v>17</v>
      </c>
      <c r="D132" s="14">
        <v>6.05</v>
      </c>
      <c r="E132" s="20"/>
      <c r="F132" s="11"/>
      <c r="G132" s="11"/>
      <c r="H132" s="31"/>
      <c r="I132" s="13"/>
      <c r="J132" s="11"/>
      <c r="K132" s="11"/>
      <c r="L132" s="14"/>
    </row>
    <row r="133" spans="2:12">
      <c r="B133" s="40">
        <v>9</v>
      </c>
      <c r="C133" s="1" t="s">
        <v>23</v>
      </c>
      <c r="D133" s="14">
        <v>7.21</v>
      </c>
      <c r="E133" s="20"/>
      <c r="F133" s="11"/>
      <c r="G133" s="11"/>
      <c r="H133" s="31"/>
      <c r="I133" s="13"/>
      <c r="J133" s="11"/>
      <c r="K133" s="11"/>
    </row>
    <row r="134" spans="2:12">
      <c r="B134" s="40">
        <v>10</v>
      </c>
      <c r="C134" s="1" t="s">
        <v>13</v>
      </c>
      <c r="D134" s="14">
        <v>7.29</v>
      </c>
      <c r="E134" s="11"/>
      <c r="F134" s="11"/>
      <c r="G134" s="11"/>
      <c r="H134" s="31"/>
      <c r="I134" s="13"/>
      <c r="J134" s="11"/>
      <c r="K134" s="11"/>
    </row>
    <row r="135" spans="2:12">
      <c r="B135" s="40">
        <v>11</v>
      </c>
      <c r="C135" s="1" t="s">
        <v>12</v>
      </c>
      <c r="D135" s="14">
        <v>8.1300000000000008</v>
      </c>
      <c r="E135" s="20"/>
      <c r="F135" s="11"/>
      <c r="G135" s="11"/>
      <c r="H135" s="31"/>
      <c r="I135" s="13"/>
      <c r="J135" s="11"/>
      <c r="K135" s="11"/>
    </row>
    <row r="136" spans="2:12">
      <c r="B136" s="40">
        <v>12</v>
      </c>
      <c r="C136" s="1" t="s">
        <v>8</v>
      </c>
      <c r="D136" s="14">
        <v>9.35</v>
      </c>
      <c r="E136" s="20"/>
      <c r="F136" s="11"/>
      <c r="G136" s="11"/>
      <c r="H136" s="31"/>
      <c r="I136" s="13"/>
      <c r="J136" s="11"/>
      <c r="K136" s="11"/>
    </row>
    <row r="137" spans="2:12">
      <c r="B137" s="40">
        <v>13</v>
      </c>
      <c r="C137" s="1" t="s">
        <v>10</v>
      </c>
      <c r="D137" s="14">
        <v>9.7200000000000006</v>
      </c>
      <c r="E137" s="20"/>
      <c r="F137" s="11"/>
      <c r="G137" s="11"/>
      <c r="H137" s="31"/>
      <c r="I137" s="13"/>
      <c r="J137" s="11"/>
      <c r="K137" s="11"/>
    </row>
    <row r="138" spans="2:12">
      <c r="B138" s="40">
        <v>14</v>
      </c>
      <c r="C138" s="1" t="s">
        <v>7</v>
      </c>
      <c r="D138" s="14">
        <v>10.81</v>
      </c>
      <c r="E138" s="20"/>
      <c r="F138" s="11"/>
      <c r="G138" s="11"/>
      <c r="H138" s="31"/>
      <c r="I138" s="13"/>
      <c r="J138" s="11"/>
      <c r="K138" s="11"/>
    </row>
    <row r="139" spans="2:12">
      <c r="B139" s="40">
        <v>15</v>
      </c>
      <c r="C139" s="1" t="s">
        <v>14</v>
      </c>
      <c r="D139" s="14">
        <v>11.78</v>
      </c>
      <c r="E139" s="20"/>
      <c r="F139" s="11"/>
      <c r="G139" s="11"/>
      <c r="H139" s="31"/>
      <c r="I139" s="13"/>
      <c r="J139" s="11"/>
      <c r="K139" s="11"/>
    </row>
    <row r="140" spans="2:12">
      <c r="B140" s="40">
        <v>16</v>
      </c>
      <c r="C140" s="1" t="s">
        <v>20</v>
      </c>
      <c r="D140" s="50">
        <v>11.8</v>
      </c>
      <c r="E140" s="20"/>
      <c r="F140" s="11"/>
      <c r="G140" s="11"/>
      <c r="H140" s="31"/>
      <c r="I140" s="13"/>
      <c r="J140" s="11"/>
      <c r="K140" s="11"/>
    </row>
    <row r="141" spans="2:12">
      <c r="B141" s="40">
        <v>17</v>
      </c>
      <c r="C141" s="1" t="s">
        <v>15</v>
      </c>
      <c r="D141" s="14">
        <v>21.41</v>
      </c>
      <c r="E141" s="20"/>
      <c r="F141" s="11"/>
      <c r="G141" s="11"/>
      <c r="H141" s="31"/>
      <c r="I141" s="13"/>
      <c r="J141" s="11"/>
      <c r="K141" s="11"/>
    </row>
    <row r="142" spans="2:12">
      <c r="B142" s="40"/>
      <c r="E142" s="11"/>
      <c r="F142" s="11"/>
      <c r="G142" s="11"/>
      <c r="H142" s="31"/>
      <c r="I142" s="13"/>
      <c r="J142" s="11"/>
      <c r="K142" s="11"/>
    </row>
    <row r="143" spans="2:12" ht="13.8" thickBot="1">
      <c r="B143" s="6"/>
      <c r="C143" s="29" t="s">
        <v>4</v>
      </c>
      <c r="D143" s="53">
        <f>AVERAGE(D125:D142)</f>
        <v>7.7362500000000001</v>
      </c>
      <c r="E143" s="26"/>
      <c r="F143" s="26" t="s">
        <v>27</v>
      </c>
      <c r="G143" s="52">
        <f>MEDIAN(D125:D142)</f>
        <v>7.25</v>
      </c>
      <c r="H143" s="33"/>
      <c r="I143" s="27"/>
      <c r="J143" s="11"/>
      <c r="K143" s="11"/>
    </row>
    <row r="144" spans="2:12" ht="13.8" thickBot="1"/>
    <row r="145" spans="2:12" ht="13.8" thickBot="1">
      <c r="B145" s="39"/>
      <c r="C145" s="7">
        <v>2008</v>
      </c>
      <c r="D145" s="124" t="s">
        <v>0</v>
      </c>
      <c r="E145" s="8"/>
      <c r="F145" s="7"/>
      <c r="G145" s="49" t="s">
        <v>5</v>
      </c>
      <c r="H145" s="51" t="s">
        <v>6</v>
      </c>
      <c r="I145" s="9"/>
      <c r="J145" s="57"/>
      <c r="K145" s="57"/>
    </row>
    <row r="146" spans="2:12">
      <c r="B146" s="40">
        <v>1</v>
      </c>
      <c r="C146" s="1" t="s">
        <v>9</v>
      </c>
      <c r="D146" s="50">
        <v>1.1499999999999999</v>
      </c>
      <c r="E146" s="18"/>
      <c r="F146" s="11"/>
      <c r="G146" s="12">
        <f>PERCENTILE(D146:D162,0.1)</f>
        <v>3.7060000000000013</v>
      </c>
      <c r="H146" s="31">
        <f>PERCENTILE(D146:D162,0.25)</f>
        <v>5.6750000000000007</v>
      </c>
      <c r="I146" s="13"/>
      <c r="J146" s="11"/>
      <c r="K146" s="11"/>
    </row>
    <row r="147" spans="2:12">
      <c r="B147" s="40">
        <f>B146+1</f>
        <v>2</v>
      </c>
      <c r="C147" s="36" t="s">
        <v>3</v>
      </c>
      <c r="D147" s="37"/>
      <c r="E147" s="38">
        <v>2.2869999999999999</v>
      </c>
      <c r="F147" s="46" t="s">
        <v>5</v>
      </c>
      <c r="G147" s="12"/>
      <c r="H147" s="31"/>
      <c r="I147" s="13"/>
      <c r="J147" s="11"/>
      <c r="K147" s="11"/>
    </row>
    <row r="148" spans="2:12">
      <c r="B148" s="40">
        <v>3</v>
      </c>
      <c r="C148" s="1" t="s">
        <v>16</v>
      </c>
      <c r="D148" s="14">
        <v>2.4300000000000002</v>
      </c>
      <c r="E148" s="20"/>
      <c r="F148" s="21"/>
      <c r="G148" s="11"/>
      <c r="H148" s="31"/>
      <c r="I148" s="13"/>
      <c r="J148" s="11"/>
      <c r="K148" s="11"/>
    </row>
    <row r="149" spans="2:12">
      <c r="B149" s="40">
        <v>4</v>
      </c>
      <c r="C149" s="1" t="s">
        <v>21</v>
      </c>
      <c r="D149" s="14">
        <v>5.62</v>
      </c>
      <c r="E149" s="20"/>
      <c r="F149" s="21"/>
      <c r="G149" s="21"/>
      <c r="H149" s="32"/>
      <c r="I149" s="23"/>
      <c r="J149" s="22"/>
      <c r="K149" s="22"/>
      <c r="L149" s="24"/>
    </row>
    <row r="150" spans="2:12">
      <c r="B150" s="40">
        <v>5</v>
      </c>
      <c r="C150" s="1" t="s">
        <v>24</v>
      </c>
      <c r="D150" s="14">
        <v>5.66</v>
      </c>
      <c r="E150" s="20"/>
      <c r="F150" s="11"/>
      <c r="G150" s="11"/>
      <c r="H150" s="31"/>
      <c r="I150" s="13"/>
      <c r="J150" s="11"/>
      <c r="K150" s="11"/>
    </row>
    <row r="151" spans="2:12">
      <c r="B151" s="40">
        <v>6</v>
      </c>
      <c r="C151" s="1" t="s">
        <v>23</v>
      </c>
      <c r="D151" s="14">
        <v>5.69</v>
      </c>
      <c r="E151" s="20"/>
      <c r="F151" s="11"/>
      <c r="G151" s="11"/>
      <c r="H151" s="31"/>
      <c r="I151" s="13"/>
      <c r="J151" s="11"/>
      <c r="K151" s="11"/>
    </row>
    <row r="152" spans="2:12">
      <c r="B152" s="40">
        <v>7</v>
      </c>
      <c r="C152" s="1" t="s">
        <v>11</v>
      </c>
      <c r="D152" s="48">
        <v>5.78</v>
      </c>
      <c r="E152" s="20"/>
      <c r="F152" s="11"/>
      <c r="G152" s="11"/>
      <c r="H152" s="31"/>
      <c r="I152" s="13"/>
      <c r="J152" s="11"/>
      <c r="K152" s="11"/>
    </row>
    <row r="153" spans="2:12" s="24" customFormat="1">
      <c r="B153" s="40">
        <v>8</v>
      </c>
      <c r="C153" s="1" t="s">
        <v>18</v>
      </c>
      <c r="D153" s="14">
        <v>6.34</v>
      </c>
      <c r="E153" s="20"/>
      <c r="F153" s="11"/>
      <c r="G153" s="11"/>
      <c r="H153" s="31"/>
      <c r="I153" s="13"/>
      <c r="J153" s="11"/>
      <c r="K153" s="11"/>
      <c r="L153" s="14"/>
    </row>
    <row r="154" spans="2:12">
      <c r="B154" s="40">
        <v>9</v>
      </c>
      <c r="C154" s="1" t="s">
        <v>8</v>
      </c>
      <c r="D154" s="14">
        <v>6.49</v>
      </c>
      <c r="E154" s="20"/>
      <c r="F154" s="11"/>
      <c r="G154" s="11"/>
      <c r="H154" s="31"/>
      <c r="I154" s="13"/>
      <c r="J154" s="11"/>
      <c r="K154" s="11"/>
    </row>
    <row r="155" spans="2:12">
      <c r="B155" s="40">
        <v>10</v>
      </c>
      <c r="C155" s="1" t="s">
        <v>20</v>
      </c>
      <c r="D155" s="14">
        <v>7.46</v>
      </c>
      <c r="E155" s="11"/>
      <c r="F155" s="11"/>
      <c r="G155" s="11"/>
      <c r="H155" s="31"/>
      <c r="I155" s="13"/>
      <c r="J155" s="11"/>
      <c r="K155" s="11"/>
    </row>
    <row r="156" spans="2:12">
      <c r="B156" s="40">
        <v>11</v>
      </c>
      <c r="C156" s="1" t="s">
        <v>13</v>
      </c>
      <c r="D156" s="14">
        <v>7.71</v>
      </c>
      <c r="E156" s="20"/>
      <c r="F156" s="11"/>
      <c r="G156" s="11"/>
      <c r="H156" s="31"/>
      <c r="I156" s="13"/>
      <c r="J156" s="11"/>
      <c r="K156" s="11"/>
    </row>
    <row r="157" spans="2:12">
      <c r="B157" s="40">
        <v>12</v>
      </c>
      <c r="C157" s="1" t="s">
        <v>7</v>
      </c>
      <c r="D157" s="14">
        <v>8.31</v>
      </c>
      <c r="E157" s="20"/>
      <c r="F157" s="11"/>
      <c r="G157" s="11"/>
      <c r="H157" s="31"/>
      <c r="I157" s="13"/>
      <c r="J157" s="11"/>
      <c r="K157" s="11"/>
    </row>
    <row r="158" spans="2:12">
      <c r="B158" s="40">
        <v>13</v>
      </c>
      <c r="C158" s="1" t="s">
        <v>14</v>
      </c>
      <c r="D158" s="14">
        <v>8.4700000000000006</v>
      </c>
      <c r="E158" s="20"/>
      <c r="F158" s="11"/>
      <c r="G158" s="11"/>
      <c r="H158" s="31"/>
      <c r="I158" s="13"/>
      <c r="J158" s="11"/>
      <c r="K158" s="11"/>
    </row>
    <row r="159" spans="2:12">
      <c r="B159" s="40">
        <v>14</v>
      </c>
      <c r="C159" s="1" t="s">
        <v>10</v>
      </c>
      <c r="D159" s="14">
        <v>8.74</v>
      </c>
      <c r="E159" s="20"/>
      <c r="F159" s="11"/>
      <c r="G159" s="11"/>
      <c r="H159" s="31"/>
      <c r="I159" s="13"/>
      <c r="J159" s="11"/>
      <c r="K159" s="11"/>
    </row>
    <row r="160" spans="2:12">
      <c r="B160" s="40">
        <v>15</v>
      </c>
      <c r="C160" s="1" t="s">
        <v>12</v>
      </c>
      <c r="D160" s="50">
        <v>9.3000000000000007</v>
      </c>
      <c r="E160" s="20"/>
      <c r="F160" s="11"/>
      <c r="G160" s="11"/>
      <c r="H160" s="31"/>
      <c r="I160" s="13"/>
      <c r="J160" s="11"/>
      <c r="K160" s="11"/>
    </row>
    <row r="161" spans="2:12">
      <c r="B161" s="40">
        <v>16</v>
      </c>
      <c r="C161" s="1" t="s">
        <v>17</v>
      </c>
      <c r="D161" s="14">
        <v>10.39</v>
      </c>
      <c r="E161" s="20"/>
      <c r="F161" s="11"/>
      <c r="G161" s="11"/>
      <c r="H161" s="31"/>
      <c r="I161" s="13"/>
      <c r="J161" s="11"/>
      <c r="K161" s="11"/>
    </row>
    <row r="162" spans="2:12">
      <c r="B162" s="40"/>
      <c r="E162" s="11"/>
      <c r="F162" s="11"/>
      <c r="G162" s="11"/>
      <c r="H162" s="31"/>
      <c r="I162" s="13"/>
      <c r="J162" s="11"/>
      <c r="K162" s="11"/>
    </row>
    <row r="163" spans="2:12" ht="13.8" thickBot="1">
      <c r="B163" s="6"/>
      <c r="C163" s="29" t="s">
        <v>4</v>
      </c>
      <c r="D163" s="53">
        <f>AVERAGE(D146:D162)</f>
        <v>6.6360000000000001</v>
      </c>
      <c r="E163" s="26"/>
      <c r="F163" s="26" t="s">
        <v>27</v>
      </c>
      <c r="G163" s="52">
        <f>MEDIAN(D146:D162)</f>
        <v>6.49</v>
      </c>
      <c r="H163" s="33"/>
      <c r="I163" s="27"/>
      <c r="J163" s="11"/>
      <c r="K163" s="11"/>
    </row>
    <row r="164" spans="2:12" ht="13.8" thickBot="1"/>
    <row r="165" spans="2:12" ht="13.8" thickBot="1">
      <c r="B165" s="39"/>
      <c r="C165" s="7">
        <v>2007</v>
      </c>
      <c r="D165" s="124" t="s">
        <v>0</v>
      </c>
      <c r="E165" s="8"/>
      <c r="F165" s="7"/>
      <c r="G165" s="49" t="s">
        <v>5</v>
      </c>
      <c r="H165" s="51" t="s">
        <v>6</v>
      </c>
      <c r="I165" s="9"/>
      <c r="J165" s="57"/>
      <c r="K165" s="57"/>
    </row>
    <row r="166" spans="2:12">
      <c r="B166" s="40">
        <v>1</v>
      </c>
      <c r="C166" t="s">
        <v>16</v>
      </c>
      <c r="D166" s="14">
        <v>1.28</v>
      </c>
      <c r="E166" s="18"/>
      <c r="F166" s="11"/>
      <c r="G166" s="12">
        <f>PERCENTILE(D166:D182,0.1)</f>
        <v>3.0480000000000005</v>
      </c>
      <c r="H166" s="31">
        <f>PERCENTILE(D166:D182,0.25)</f>
        <v>5.18</v>
      </c>
      <c r="I166" s="13"/>
      <c r="J166" s="11"/>
      <c r="K166" s="11"/>
    </row>
    <row r="167" spans="2:12">
      <c r="B167" s="40">
        <f>B166+1</f>
        <v>2</v>
      </c>
      <c r="C167" s="36" t="s">
        <v>3</v>
      </c>
      <c r="D167" s="37"/>
      <c r="E167" s="38">
        <v>2.2657330510997662</v>
      </c>
      <c r="F167" s="46" t="s">
        <v>5</v>
      </c>
      <c r="G167" s="12"/>
      <c r="H167" s="31"/>
      <c r="I167" s="13"/>
      <c r="J167" s="11"/>
      <c r="K167" s="11"/>
    </row>
    <row r="168" spans="2:12">
      <c r="B168" s="40">
        <v>3</v>
      </c>
      <c r="C168" t="s">
        <v>9</v>
      </c>
      <c r="D168" s="14">
        <v>2.42</v>
      </c>
      <c r="E168" s="20"/>
      <c r="F168" s="21"/>
      <c r="G168" s="11"/>
      <c r="H168" s="31"/>
      <c r="I168" s="13"/>
      <c r="J168" s="11"/>
      <c r="K168" s="11"/>
    </row>
    <row r="169" spans="2:12">
      <c r="B169" s="40">
        <v>4</v>
      </c>
      <c r="C169" t="s">
        <v>21</v>
      </c>
      <c r="D169" s="14">
        <v>3.99</v>
      </c>
      <c r="E169" s="20"/>
      <c r="F169" s="21"/>
      <c r="G169" s="21"/>
      <c r="H169" s="32"/>
      <c r="I169" s="23"/>
      <c r="J169" s="22"/>
      <c r="K169" s="22"/>
      <c r="L169" s="24"/>
    </row>
    <row r="170" spans="2:12">
      <c r="B170" s="40">
        <v>5</v>
      </c>
      <c r="C170" t="s">
        <v>17</v>
      </c>
      <c r="D170" s="50">
        <v>5</v>
      </c>
      <c r="E170" s="20"/>
      <c r="F170" s="11"/>
      <c r="G170" s="11"/>
      <c r="H170" s="31"/>
      <c r="I170" s="13"/>
      <c r="J170" s="11"/>
      <c r="K170" s="11"/>
    </row>
    <row r="171" spans="2:12">
      <c r="B171" s="40">
        <v>6</v>
      </c>
      <c r="C171" t="s">
        <v>7</v>
      </c>
      <c r="D171" s="14">
        <v>5.36</v>
      </c>
      <c r="E171" s="20"/>
      <c r="F171" s="11"/>
      <c r="G171" s="11"/>
      <c r="H171" s="31"/>
      <c r="I171" s="13"/>
      <c r="J171" s="11"/>
      <c r="K171" s="11"/>
    </row>
    <row r="172" spans="2:12">
      <c r="B172" s="40">
        <v>7</v>
      </c>
      <c r="C172" t="s">
        <v>23</v>
      </c>
      <c r="D172" s="48">
        <v>5.52</v>
      </c>
      <c r="E172" s="20"/>
      <c r="F172" s="11"/>
      <c r="G172" s="11"/>
      <c r="H172" s="31"/>
      <c r="I172" s="13"/>
      <c r="J172" s="11"/>
      <c r="K172" s="11"/>
    </row>
    <row r="173" spans="2:12" s="24" customFormat="1">
      <c r="B173" s="40">
        <v>8</v>
      </c>
      <c r="C173" t="s">
        <v>24</v>
      </c>
      <c r="D173" s="14">
        <v>6.62</v>
      </c>
      <c r="E173" s="20"/>
      <c r="F173" s="11"/>
      <c r="G173" s="11"/>
      <c r="H173" s="31"/>
      <c r="I173" s="13"/>
      <c r="J173" s="11"/>
      <c r="K173" s="11"/>
      <c r="L173" s="14"/>
    </row>
    <row r="174" spans="2:12">
      <c r="B174" s="40">
        <v>9</v>
      </c>
      <c r="C174" t="s">
        <v>18</v>
      </c>
      <c r="D174" s="14">
        <v>6.95</v>
      </c>
      <c r="E174" s="20"/>
      <c r="F174" s="11"/>
      <c r="G174" s="11"/>
      <c r="H174" s="31"/>
      <c r="I174" s="13"/>
      <c r="J174" s="11"/>
      <c r="K174" s="11"/>
    </row>
    <row r="175" spans="2:12">
      <c r="B175" s="40">
        <v>10</v>
      </c>
      <c r="C175" t="s">
        <v>8</v>
      </c>
      <c r="D175" s="14">
        <v>8.02</v>
      </c>
      <c r="E175" s="11"/>
      <c r="F175" s="11"/>
      <c r="G175" s="11"/>
      <c r="H175" s="31"/>
      <c r="I175" s="13"/>
      <c r="J175" s="11"/>
      <c r="K175" s="11"/>
    </row>
    <row r="176" spans="2:12">
      <c r="B176" s="40">
        <v>11</v>
      </c>
      <c r="C176" t="s">
        <v>11</v>
      </c>
      <c r="D176" s="14">
        <v>8.0299999999999994</v>
      </c>
      <c r="E176" s="20"/>
      <c r="F176" s="11"/>
      <c r="G176" s="11"/>
      <c r="H176" s="31"/>
      <c r="I176" s="13"/>
      <c r="J176" s="11"/>
      <c r="K176" s="11"/>
    </row>
    <row r="177" spans="2:12">
      <c r="B177" s="40">
        <v>12</v>
      </c>
      <c r="C177" t="s">
        <v>10</v>
      </c>
      <c r="D177" s="14">
        <v>8.09</v>
      </c>
      <c r="E177" s="20"/>
      <c r="F177" s="11"/>
      <c r="G177" s="11"/>
      <c r="H177" s="31"/>
      <c r="I177" s="13"/>
      <c r="J177" s="11"/>
      <c r="K177" s="11"/>
    </row>
    <row r="178" spans="2:12">
      <c r="B178" s="40">
        <v>13</v>
      </c>
      <c r="C178" t="s">
        <v>13</v>
      </c>
      <c r="D178" s="14">
        <v>8.85</v>
      </c>
      <c r="E178" s="20"/>
      <c r="F178" s="11"/>
      <c r="G178" s="11"/>
      <c r="H178" s="31"/>
      <c r="I178" s="13"/>
      <c r="J178" s="11"/>
      <c r="K178" s="11"/>
    </row>
    <row r="179" spans="2:12">
      <c r="B179" s="40">
        <v>14</v>
      </c>
      <c r="C179" t="s">
        <v>14</v>
      </c>
      <c r="D179" s="14">
        <v>9.59</v>
      </c>
      <c r="E179" s="20"/>
      <c r="F179" s="11"/>
      <c r="G179" s="11"/>
      <c r="H179" s="31"/>
      <c r="I179" s="13"/>
      <c r="J179" s="11"/>
      <c r="K179" s="11"/>
    </row>
    <row r="180" spans="2:12">
      <c r="B180" s="40">
        <v>15</v>
      </c>
      <c r="C180" t="s">
        <v>12</v>
      </c>
      <c r="D180" s="14">
        <v>10.18</v>
      </c>
      <c r="E180" s="20"/>
      <c r="F180" s="11"/>
      <c r="G180" s="11"/>
      <c r="H180" s="31"/>
      <c r="I180" s="13"/>
      <c r="J180" s="11"/>
      <c r="K180" s="11"/>
    </row>
    <row r="181" spans="2:12">
      <c r="B181" s="40">
        <v>16</v>
      </c>
      <c r="C181" t="s">
        <v>22</v>
      </c>
      <c r="D181" s="14">
        <v>13.21</v>
      </c>
      <c r="E181" s="20"/>
      <c r="F181" s="11"/>
      <c r="G181" s="11"/>
      <c r="H181" s="31"/>
      <c r="I181" s="13"/>
      <c r="J181" s="11"/>
      <c r="K181" s="11"/>
    </row>
    <row r="182" spans="2:12">
      <c r="B182" s="40"/>
      <c r="C182"/>
      <c r="E182" s="20"/>
      <c r="F182" s="11"/>
      <c r="G182" s="11"/>
      <c r="H182" s="31"/>
      <c r="I182" s="13"/>
      <c r="J182" s="11"/>
      <c r="K182" s="11"/>
    </row>
    <row r="183" spans="2:12" ht="13.8" thickBot="1">
      <c r="B183" s="6"/>
      <c r="C183" s="29" t="s">
        <v>4</v>
      </c>
      <c r="D183" s="53">
        <f>AVERAGE(D166:D182)</f>
        <v>6.8740000000000006</v>
      </c>
      <c r="E183" s="26"/>
      <c r="F183" s="26" t="s">
        <v>27</v>
      </c>
      <c r="G183" s="52">
        <f>MEDIAN(D166:D182)</f>
        <v>6.95</v>
      </c>
      <c r="H183" s="33"/>
      <c r="I183" s="27"/>
      <c r="J183" s="11"/>
      <c r="K183" s="11"/>
    </row>
    <row r="184" spans="2:12" ht="13.8" thickBot="1"/>
    <row r="185" spans="2:12" ht="13.8" thickBot="1">
      <c r="B185" s="39"/>
      <c r="C185" s="7">
        <v>2006</v>
      </c>
      <c r="D185" s="124" t="s">
        <v>0</v>
      </c>
      <c r="E185" s="8"/>
      <c r="F185" s="7"/>
      <c r="G185" s="49" t="s">
        <v>5</v>
      </c>
      <c r="H185" s="51" t="s">
        <v>6</v>
      </c>
      <c r="I185" s="9"/>
      <c r="J185" s="57"/>
      <c r="K185" s="57"/>
    </row>
    <row r="186" spans="2:12">
      <c r="B186" s="40">
        <v>1</v>
      </c>
      <c r="C186" s="14" t="s">
        <v>16</v>
      </c>
      <c r="D186" s="14">
        <v>1.95</v>
      </c>
      <c r="E186" s="18"/>
      <c r="F186" s="11"/>
      <c r="G186" s="12">
        <f>PERCENTILE(D186:D202,0.1)</f>
        <v>2.8660000000000005</v>
      </c>
      <c r="H186" s="31">
        <f>PERCENTILE(D186:D202,0.25)</f>
        <v>4.8849999999999998</v>
      </c>
      <c r="I186" s="13"/>
      <c r="J186" s="11"/>
      <c r="K186" s="11"/>
    </row>
    <row r="187" spans="2:12">
      <c r="B187" s="40">
        <f>B186+1</f>
        <v>2</v>
      </c>
      <c r="C187" s="14" t="s">
        <v>9</v>
      </c>
      <c r="D187" s="14">
        <v>2.0499999999999998</v>
      </c>
      <c r="E187" s="19"/>
      <c r="F187" s="11"/>
      <c r="G187" s="12"/>
      <c r="H187" s="31"/>
      <c r="I187" s="13"/>
      <c r="J187" s="11"/>
      <c r="K187" s="11"/>
    </row>
    <row r="188" spans="2:12">
      <c r="B188" s="41">
        <v>3</v>
      </c>
      <c r="C188" s="36" t="s">
        <v>3</v>
      </c>
      <c r="D188" s="37"/>
      <c r="E188" s="38">
        <v>3.0220600635053727</v>
      </c>
      <c r="F188" s="46" t="s">
        <v>6</v>
      </c>
      <c r="G188" s="54"/>
      <c r="H188" s="31"/>
      <c r="I188" s="13"/>
      <c r="J188" s="11"/>
      <c r="K188" s="11"/>
    </row>
    <row r="189" spans="2:12">
      <c r="B189" s="40">
        <v>4</v>
      </c>
      <c r="C189" s="14" t="s">
        <v>21</v>
      </c>
      <c r="D189" s="14">
        <v>4.09</v>
      </c>
      <c r="E189" s="20"/>
      <c r="F189" s="21"/>
      <c r="G189" s="21"/>
      <c r="H189" s="32"/>
      <c r="I189" s="23"/>
      <c r="J189" s="22"/>
      <c r="K189" s="22"/>
      <c r="L189" s="24"/>
    </row>
    <row r="190" spans="2:12">
      <c r="B190" s="40">
        <v>5</v>
      </c>
      <c r="C190" s="14" t="s">
        <v>8</v>
      </c>
      <c r="D190" s="14">
        <v>4.26</v>
      </c>
      <c r="E190" s="20"/>
      <c r="F190" s="11"/>
      <c r="G190" s="11"/>
      <c r="H190" s="31"/>
      <c r="I190" s="13"/>
      <c r="J190" s="11"/>
      <c r="K190" s="11"/>
    </row>
    <row r="191" spans="2:12">
      <c r="B191" s="40">
        <v>6</v>
      </c>
      <c r="C191" s="14" t="s">
        <v>10</v>
      </c>
      <c r="D191" s="14">
        <v>5.51</v>
      </c>
      <c r="E191" s="20"/>
      <c r="F191" s="11"/>
      <c r="G191" s="11"/>
      <c r="H191" s="31"/>
      <c r="I191" s="13"/>
      <c r="J191" s="11"/>
      <c r="K191" s="11"/>
    </row>
    <row r="192" spans="2:12">
      <c r="B192" s="40">
        <v>7</v>
      </c>
      <c r="C192" s="14" t="s">
        <v>17</v>
      </c>
      <c r="D192" s="14">
        <v>6.66</v>
      </c>
      <c r="E192" s="20"/>
      <c r="F192" s="11"/>
      <c r="G192" s="11"/>
      <c r="H192" s="31"/>
      <c r="I192" s="13"/>
      <c r="J192" s="11"/>
      <c r="K192" s="11"/>
    </row>
    <row r="193" spans="2:12" s="24" customFormat="1">
      <c r="B193" s="40">
        <v>8</v>
      </c>
      <c r="C193" s="48" t="s">
        <v>7</v>
      </c>
      <c r="D193" s="48">
        <v>6.69</v>
      </c>
      <c r="E193" s="20"/>
      <c r="F193" s="11"/>
      <c r="G193" s="11"/>
      <c r="H193" s="31"/>
      <c r="I193" s="13"/>
      <c r="J193" s="11"/>
      <c r="K193" s="11"/>
      <c r="L193" s="14"/>
    </row>
    <row r="194" spans="2:12">
      <c r="B194" s="40">
        <v>9</v>
      </c>
      <c r="C194" s="14" t="s">
        <v>14</v>
      </c>
      <c r="D194" s="14">
        <v>6.85</v>
      </c>
      <c r="E194" s="20"/>
      <c r="F194" s="11"/>
      <c r="G194" s="11"/>
      <c r="H194" s="31"/>
      <c r="I194" s="13"/>
      <c r="J194" s="11"/>
      <c r="K194" s="11"/>
    </row>
    <row r="195" spans="2:12">
      <c r="B195" s="40">
        <v>10</v>
      </c>
      <c r="C195" s="14" t="s">
        <v>18</v>
      </c>
      <c r="D195" s="14">
        <v>6.88</v>
      </c>
      <c r="E195" s="11"/>
      <c r="F195" s="11"/>
      <c r="G195" s="11"/>
      <c r="H195" s="31"/>
      <c r="I195" s="13"/>
      <c r="J195" s="11"/>
      <c r="K195" s="11"/>
    </row>
    <row r="196" spans="2:12">
      <c r="B196" s="40">
        <v>11</v>
      </c>
      <c r="C196" s="14" t="s">
        <v>2</v>
      </c>
      <c r="D196" s="14">
        <v>7.81</v>
      </c>
      <c r="E196" s="20"/>
      <c r="F196" s="11"/>
      <c r="G196" s="11"/>
      <c r="H196" s="31"/>
      <c r="I196" s="13"/>
      <c r="J196" s="11"/>
      <c r="K196" s="11"/>
    </row>
    <row r="197" spans="2:12">
      <c r="B197" s="40">
        <v>12</v>
      </c>
      <c r="C197" s="14" t="s">
        <v>25</v>
      </c>
      <c r="D197" s="14">
        <v>8.73</v>
      </c>
      <c r="E197" s="20"/>
      <c r="F197" s="11"/>
      <c r="G197" s="11"/>
      <c r="H197" s="31"/>
      <c r="I197" s="13"/>
      <c r="J197" s="11"/>
      <c r="K197" s="11"/>
    </row>
    <row r="198" spans="2:12">
      <c r="B198" s="40">
        <v>13</v>
      </c>
      <c r="C198" s="14" t="s">
        <v>11</v>
      </c>
      <c r="D198" s="14">
        <v>9.14</v>
      </c>
      <c r="E198" s="20"/>
      <c r="F198" s="11"/>
      <c r="G198" s="11"/>
      <c r="H198" s="31"/>
      <c r="I198" s="13"/>
      <c r="J198" s="11"/>
      <c r="K198" s="11"/>
    </row>
    <row r="199" spans="2:12">
      <c r="B199" s="40">
        <v>14</v>
      </c>
      <c r="C199" s="14" t="s">
        <v>12</v>
      </c>
      <c r="D199" s="14">
        <v>11.55</v>
      </c>
      <c r="E199" s="20"/>
      <c r="F199" s="11"/>
      <c r="G199" s="11"/>
      <c r="H199" s="31"/>
      <c r="I199" s="13"/>
      <c r="J199" s="11"/>
      <c r="K199" s="11"/>
    </row>
    <row r="200" spans="2:12">
      <c r="B200" s="40">
        <v>15</v>
      </c>
      <c r="C200" s="14" t="s">
        <v>13</v>
      </c>
      <c r="D200" s="14">
        <v>11.69</v>
      </c>
      <c r="E200" s="20"/>
      <c r="F200" s="11"/>
      <c r="G200" s="11"/>
      <c r="H200" s="31"/>
      <c r="I200" s="13"/>
      <c r="J200" s="11"/>
      <c r="K200" s="11"/>
    </row>
    <row r="201" spans="2:12">
      <c r="B201" s="40">
        <v>16</v>
      </c>
      <c r="C201" s="14" t="s">
        <v>1</v>
      </c>
      <c r="D201" s="14">
        <v>12.98</v>
      </c>
      <c r="E201" s="20"/>
      <c r="F201" s="11"/>
      <c r="G201" s="11"/>
      <c r="H201" s="31"/>
      <c r="I201" s="13"/>
      <c r="J201" s="11"/>
      <c r="K201" s="11"/>
    </row>
    <row r="202" spans="2:12">
      <c r="B202" s="40"/>
      <c r="E202" s="11"/>
      <c r="F202" s="11"/>
      <c r="G202" s="11"/>
      <c r="H202" s="31"/>
      <c r="I202" s="13"/>
      <c r="J202" s="11"/>
      <c r="K202" s="11"/>
    </row>
    <row r="203" spans="2:12" ht="13.8" thickBot="1">
      <c r="B203" s="6"/>
      <c r="C203" s="29" t="s">
        <v>4</v>
      </c>
      <c r="D203" s="53">
        <f>AVERAGE(D186:D202)</f>
        <v>7.1226666666666665</v>
      </c>
      <c r="E203" s="26"/>
      <c r="F203" s="26" t="s">
        <v>27</v>
      </c>
      <c r="G203" s="52">
        <f>MEDIAN(D186:D202)</f>
        <v>6.85</v>
      </c>
      <c r="H203" s="33"/>
      <c r="I203" s="27"/>
      <c r="J203" s="11"/>
      <c r="K203" s="11"/>
    </row>
    <row r="204" spans="2:12" ht="13.8" thickBot="1"/>
    <row r="205" spans="2:12" ht="13.8" thickBot="1">
      <c r="B205" s="39"/>
      <c r="C205" s="7">
        <v>2005</v>
      </c>
      <c r="D205" s="124" t="s">
        <v>0</v>
      </c>
      <c r="E205" s="8"/>
      <c r="F205" s="7"/>
      <c r="G205" s="49" t="s">
        <v>5</v>
      </c>
      <c r="H205" s="51" t="s">
        <v>6</v>
      </c>
      <c r="I205" s="9"/>
      <c r="J205" s="57"/>
      <c r="K205" s="57"/>
    </row>
    <row r="206" spans="2:12">
      <c r="B206" s="43">
        <v>1</v>
      </c>
      <c r="C206" s="1" t="s">
        <v>9</v>
      </c>
      <c r="D206" s="18">
        <v>1.73</v>
      </c>
      <c r="F206" s="11"/>
      <c r="G206" s="12">
        <f>PERCENTILE(D206:D225,0.1)</f>
        <v>2.8559999999999999</v>
      </c>
      <c r="H206" s="31">
        <f>PERCENTILE(D206:D225,0.25)</f>
        <v>4.6625000000000005</v>
      </c>
      <c r="I206" s="13"/>
      <c r="J206" s="11"/>
      <c r="K206" s="11"/>
    </row>
    <row r="207" spans="2:12">
      <c r="B207" s="41">
        <f>B206+1</f>
        <v>2</v>
      </c>
      <c r="C207" s="45" t="s">
        <v>3</v>
      </c>
      <c r="D207" s="45"/>
      <c r="E207" s="10">
        <v>2.5532473764665404</v>
      </c>
      <c r="F207" s="47" t="s">
        <v>5</v>
      </c>
      <c r="G207" s="12"/>
      <c r="H207" s="31"/>
      <c r="I207" s="13"/>
      <c r="J207" s="11"/>
      <c r="K207" s="11"/>
    </row>
    <row r="208" spans="2:12">
      <c r="B208" s="40">
        <f t="shared" ref="B208:B224" si="0">B207+1</f>
        <v>3</v>
      </c>
      <c r="C208" s="1" t="s">
        <v>20</v>
      </c>
      <c r="D208" s="18">
        <v>2.66</v>
      </c>
      <c r="E208" s="19"/>
      <c r="F208" s="11"/>
      <c r="G208" s="11"/>
      <c r="H208" s="31"/>
      <c r="I208" s="13"/>
      <c r="J208" s="11"/>
      <c r="K208" s="11"/>
    </row>
    <row r="209" spans="2:12">
      <c r="B209" s="40">
        <f t="shared" si="0"/>
        <v>4</v>
      </c>
      <c r="C209" s="1" t="s">
        <v>16</v>
      </c>
      <c r="D209" s="18">
        <v>2.94</v>
      </c>
      <c r="E209" s="20"/>
      <c r="F209" s="21"/>
      <c r="G209" s="21"/>
      <c r="H209" s="32"/>
      <c r="I209" s="23"/>
      <c r="J209" s="22"/>
      <c r="K209" s="22"/>
      <c r="L209" s="24"/>
    </row>
    <row r="210" spans="2:12">
      <c r="B210" s="40">
        <f t="shared" si="0"/>
        <v>5</v>
      </c>
      <c r="C210" s="1" t="s">
        <v>21</v>
      </c>
      <c r="D210" s="18">
        <v>3.17</v>
      </c>
      <c r="E210" s="20"/>
      <c r="F210" s="11"/>
      <c r="G210" s="11"/>
      <c r="H210" s="31"/>
      <c r="I210" s="13"/>
      <c r="J210" s="11"/>
      <c r="K210" s="11"/>
    </row>
    <row r="211" spans="2:12">
      <c r="B211" s="40">
        <f t="shared" si="0"/>
        <v>6</v>
      </c>
      <c r="C211" s="1" t="s">
        <v>19</v>
      </c>
      <c r="D211" s="18">
        <v>4.6100000000000003</v>
      </c>
      <c r="E211" s="20"/>
      <c r="F211" s="11"/>
      <c r="G211" s="11"/>
      <c r="H211" s="31"/>
      <c r="I211" s="13"/>
      <c r="J211" s="11"/>
      <c r="K211" s="11"/>
    </row>
    <row r="212" spans="2:12">
      <c r="B212" s="40">
        <f t="shared" si="0"/>
        <v>7</v>
      </c>
      <c r="C212" s="1" t="s">
        <v>18</v>
      </c>
      <c r="D212" s="18">
        <v>4.82</v>
      </c>
      <c r="E212" s="20"/>
      <c r="F212" s="11"/>
      <c r="G212" s="11"/>
      <c r="H212" s="31"/>
      <c r="I212" s="13"/>
      <c r="J212" s="11"/>
      <c r="K212" s="11"/>
    </row>
    <row r="213" spans="2:12" s="24" customFormat="1">
      <c r="B213" s="40">
        <f t="shared" si="0"/>
        <v>8</v>
      </c>
      <c r="C213" s="1" t="s">
        <v>7</v>
      </c>
      <c r="D213" s="18">
        <v>4.96</v>
      </c>
      <c r="E213" s="20"/>
      <c r="F213" s="11"/>
      <c r="G213" s="11"/>
      <c r="H213" s="31"/>
      <c r="I213" s="13"/>
      <c r="J213" s="11"/>
      <c r="K213" s="11"/>
      <c r="L213" s="14"/>
    </row>
    <row r="214" spans="2:12">
      <c r="B214" s="40">
        <f t="shared" si="0"/>
        <v>9</v>
      </c>
      <c r="C214" s="1" t="s">
        <v>23</v>
      </c>
      <c r="D214" s="18">
        <v>6.1</v>
      </c>
      <c r="E214" s="20"/>
      <c r="F214" s="11"/>
      <c r="G214" s="11"/>
      <c r="H214" s="31"/>
      <c r="I214" s="13"/>
      <c r="J214" s="11"/>
      <c r="K214" s="11"/>
    </row>
    <row r="215" spans="2:12">
      <c r="B215" s="40">
        <f t="shared" si="0"/>
        <v>10</v>
      </c>
      <c r="C215" s="1" t="s">
        <v>8</v>
      </c>
      <c r="D215" s="18">
        <v>6.51</v>
      </c>
      <c r="E215" s="11"/>
      <c r="F215" s="11"/>
      <c r="G215" s="11"/>
      <c r="H215" s="31"/>
      <c r="I215" s="13"/>
      <c r="J215" s="11"/>
      <c r="K215" s="11"/>
    </row>
    <row r="216" spans="2:12">
      <c r="B216" s="40">
        <f t="shared" si="0"/>
        <v>11</v>
      </c>
      <c r="C216" s="1" t="s">
        <v>17</v>
      </c>
      <c r="D216" s="18">
        <v>6.75</v>
      </c>
      <c r="E216" s="20"/>
      <c r="F216" s="11"/>
      <c r="G216" s="11"/>
      <c r="H216" s="31"/>
      <c r="I216" s="13"/>
      <c r="J216" s="11"/>
      <c r="K216" s="11"/>
    </row>
    <row r="217" spans="2:12">
      <c r="B217" s="40">
        <f t="shared" si="0"/>
        <v>12</v>
      </c>
      <c r="C217" s="1" t="s">
        <v>10</v>
      </c>
      <c r="D217" s="18">
        <v>7.06</v>
      </c>
      <c r="E217" s="20"/>
      <c r="F217" s="11"/>
      <c r="G217" s="11"/>
      <c r="H217" s="31"/>
      <c r="I217" s="13"/>
      <c r="J217" s="11"/>
      <c r="K217" s="11"/>
    </row>
    <row r="218" spans="2:12">
      <c r="B218" s="40">
        <f t="shared" si="0"/>
        <v>13</v>
      </c>
      <c r="C218" s="1" t="s">
        <v>14</v>
      </c>
      <c r="D218" s="18">
        <v>7.79</v>
      </c>
      <c r="E218" s="20"/>
      <c r="F218" s="11"/>
      <c r="G218" s="11"/>
      <c r="H218" s="31"/>
      <c r="I218" s="13"/>
      <c r="J218" s="11"/>
      <c r="K218" s="11"/>
    </row>
    <row r="219" spans="2:12">
      <c r="B219" s="40">
        <f t="shared" si="0"/>
        <v>14</v>
      </c>
      <c r="C219" s="1" t="s">
        <v>24</v>
      </c>
      <c r="D219" s="18">
        <v>8.25</v>
      </c>
      <c r="E219" s="20"/>
      <c r="F219" s="11"/>
      <c r="G219" s="11"/>
      <c r="H219" s="31"/>
      <c r="I219" s="13"/>
      <c r="J219" s="11"/>
      <c r="K219" s="11"/>
    </row>
    <row r="220" spans="2:12">
      <c r="B220" s="40">
        <f t="shared" si="0"/>
        <v>15</v>
      </c>
      <c r="C220" s="1" t="s">
        <v>13</v>
      </c>
      <c r="D220" s="18">
        <v>8.41</v>
      </c>
      <c r="E220" s="20"/>
      <c r="F220" s="11"/>
      <c r="G220" s="11"/>
      <c r="H220" s="31"/>
      <c r="I220" s="13"/>
      <c r="J220" s="11"/>
      <c r="K220" s="11"/>
    </row>
    <row r="221" spans="2:12">
      <c r="B221" s="40">
        <f t="shared" si="0"/>
        <v>16</v>
      </c>
      <c r="C221" s="1" t="s">
        <v>11</v>
      </c>
      <c r="D221" s="18">
        <v>9.26</v>
      </c>
      <c r="E221" s="20"/>
      <c r="F221" s="15"/>
      <c r="G221" s="15"/>
      <c r="H221" s="35"/>
      <c r="I221" s="25"/>
      <c r="J221" s="15"/>
      <c r="K221" s="15"/>
      <c r="L221" s="4"/>
    </row>
    <row r="222" spans="2:12">
      <c r="B222" s="40">
        <f t="shared" si="0"/>
        <v>17</v>
      </c>
      <c r="C222" s="1" t="s">
        <v>12</v>
      </c>
      <c r="D222" s="18">
        <v>10.79</v>
      </c>
      <c r="E222" s="20"/>
      <c r="F222" s="11"/>
      <c r="G222" s="11"/>
      <c r="H222" s="31"/>
      <c r="I222" s="13"/>
      <c r="J222" s="11"/>
      <c r="K222" s="11"/>
    </row>
    <row r="223" spans="2:12">
      <c r="B223" s="40">
        <f t="shared" si="0"/>
        <v>18</v>
      </c>
      <c r="C223" s="1" t="s">
        <v>22</v>
      </c>
      <c r="D223" s="18">
        <v>11.83</v>
      </c>
      <c r="E223" s="20"/>
      <c r="F223" s="11"/>
      <c r="G223" s="11"/>
      <c r="H223" s="31"/>
      <c r="I223" s="13"/>
      <c r="J223" s="11"/>
      <c r="K223" s="11"/>
    </row>
    <row r="224" spans="2:12">
      <c r="B224" s="40">
        <f t="shared" si="0"/>
        <v>19</v>
      </c>
      <c r="C224" s="1" t="s">
        <v>15</v>
      </c>
      <c r="D224" s="18">
        <v>29.64</v>
      </c>
      <c r="E224" s="11"/>
      <c r="F224" s="11"/>
      <c r="G224" s="11"/>
      <c r="H224" s="31"/>
      <c r="I224" s="13"/>
      <c r="J224" s="11"/>
      <c r="K224" s="11"/>
    </row>
    <row r="225" spans="2:11">
      <c r="B225" s="40"/>
      <c r="C225" s="11"/>
      <c r="D225" s="11"/>
      <c r="E225" s="11"/>
      <c r="F225" s="11"/>
      <c r="G225" s="11"/>
      <c r="H225" s="31"/>
      <c r="I225" s="13"/>
      <c r="J225" s="11"/>
      <c r="K225" s="11"/>
    </row>
    <row r="226" spans="2:11" ht="13.8" thickBot="1">
      <c r="B226" s="6"/>
      <c r="C226" s="29" t="s">
        <v>4</v>
      </c>
      <c r="D226" s="53">
        <f>AVERAGE(D206:D225)</f>
        <v>7.6266666666666669</v>
      </c>
      <c r="E226" s="26"/>
      <c r="F226" s="26" t="s">
        <v>27</v>
      </c>
      <c r="G226" s="52">
        <f>MEDIAN(D206:D225)</f>
        <v>6.63</v>
      </c>
      <c r="H226" s="33"/>
      <c r="I226" s="27"/>
      <c r="J226" s="11"/>
      <c r="K226" s="11"/>
    </row>
    <row r="227" spans="2:11">
      <c r="B227" s="28"/>
      <c r="C227" s="15"/>
      <c r="D227" s="17"/>
    </row>
  </sheetData>
  <mergeCells count="4">
    <mergeCell ref="G78:J78"/>
    <mergeCell ref="G54:J54"/>
    <mergeCell ref="G28:J28"/>
    <mergeCell ref="G2:J2"/>
  </mergeCells>
  <phoneticPr fontId="11" type="noConversion"/>
  <conditionalFormatting sqref="C125 C103 C81">
    <cfRule type="cellIs" dxfId="3" priority="16" stopIfTrue="1" operator="equal">
      <formula>"FPL"</formula>
    </cfRule>
  </conditionalFormatting>
  <conditionalFormatting sqref="C57">
    <cfRule type="cellIs" dxfId="2" priority="13" stopIfTrue="1" operator="equal">
      <formula>"FPL"</formula>
    </cfRule>
  </conditionalFormatting>
  <conditionalFormatting sqref="C31">
    <cfRule type="cellIs" dxfId="1" priority="9" stopIfTrue="1" operator="equal">
      <formula>"FPL"</formula>
    </cfRule>
  </conditionalFormatting>
  <conditionalFormatting sqref="C5">
    <cfRule type="cellIs" dxfId="0" priority="3" stopIfTrue="1" operator="equal">
      <formula>"FPL"</formula>
    </cfRule>
  </conditionalFormatting>
  <printOptions horizontalCentered="1"/>
  <pageMargins left="1" right="0.25" top="0.97" bottom="0.86" header="0.5" footer="0.39"/>
  <pageSetup scale="61" fitToHeight="5" orientation="portrait" r:id="rId1"/>
  <headerFooter alignWithMargins="0">
    <oddHeader>&amp;C&amp;"Arial,Bold"EFOR
Large Fossil Peer Companies*
Top Decile and Best-in-Class Performance Ranking&amp;RPage &amp;P of &amp;N</oddHeader>
    <oddFooter>&amp;L*Based on weighted EFOR for NERC-reporting large fossil steam and combined cycle fossil fleets (with &gt; 5000 mw of owned capability &amp; &gt; 25% capacity factor; also large FRCC IOUs). Industry benchmarks (Top Decile, Quartile, &amp; Avg) exclude FPL&amp;R&amp;F</oddFooter>
  </headerFooter>
  <rowBreaks count="1" manualBreakCount="1">
    <brk id="77" min="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>There are comments included in the spreadsheet.  Please remove if unnecessary.  If needed, then make footnotes at the bottom of the page.  KID 4/6  Done (F.S.)</Comments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6661A-7B29-40D8-AC6A-7BD07E61F669}">
  <ds:schemaRefs>
    <ds:schemaRef ds:uri="http://purl.org/dc/terms/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BC859A-28BC-4AB1-BB1A-884C539ED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C3865E-48A7-45CF-86AD-46C51C080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98-14 WEAF&amp;WEFOR Bars-excl MOF </vt:lpstr>
      <vt:lpstr>'98-14 WEAF&amp;WEFOR Bars-excl MOF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2016-03-25T18:44:38Z</dcterms:created>
  <dcterms:modified xsi:type="dcterms:W3CDTF">2016-04-13T16:36:33Z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