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480" yWindow="48" windowWidth="15576" windowHeight="11016"/>
  </bookViews>
  <sheets>
    <sheet name="HVI Appendix - Historical Data" sheetId="1" r:id="rId1"/>
  </sheets>
  <calcPr calcId="145621"/>
</workbook>
</file>

<file path=xl/calcChain.xml><?xml version="1.0" encoding="utf-8"?>
<calcChain xmlns="http://schemas.openxmlformats.org/spreadsheetml/2006/main">
  <c r="D18" i="1" l="1"/>
  <c r="L18" i="1" s="1"/>
  <c r="L6" i="1" s="1"/>
  <c r="D17" i="1"/>
  <c r="K17" i="1" s="1"/>
  <c r="K6" i="1" s="1"/>
  <c r="D16" i="1"/>
  <c r="J16" i="1" s="1"/>
  <c r="J6" i="1" s="1"/>
  <c r="D15" i="1"/>
  <c r="I15" i="1" s="1"/>
  <c r="I6" i="1" s="1"/>
  <c r="D14" i="1"/>
  <c r="H14" i="1" s="1"/>
  <c r="H6" i="1" s="1"/>
  <c r="D13" i="1"/>
  <c r="G13" i="1" s="1"/>
  <c r="G6" i="1" s="1"/>
</calcChain>
</file>

<file path=xl/sharedStrings.xml><?xml version="1.0" encoding="utf-8"?>
<sst xmlns="http://schemas.openxmlformats.org/spreadsheetml/2006/main" count="18" uniqueCount="17">
  <si>
    <t>Appendix—Historical Health Care Costs and Trends</t>
  </si>
  <si>
    <t>Historical &amp; Projected Rates Per Employee Per Year (PEPY), 2011-2016</t>
  </si>
  <si>
    <t xml:space="preserve">FPL Data based on MOPR year end numbers; Benchmark based on HHVI from Aon Hewitt </t>
  </si>
  <si>
    <t>2016Proj</t>
  </si>
  <si>
    <t>FPL</t>
  </si>
  <si>
    <t>Health Plan Cost PEPY</t>
  </si>
  <si>
    <t xml:space="preserve">Utilities </t>
  </si>
  <si>
    <t>MOPR Data - Plan PEPY</t>
  </si>
  <si>
    <t xml:space="preserve">FPL </t>
  </si>
  <si>
    <t>NB heads</t>
  </si>
  <si>
    <t>BU Heads</t>
  </si>
  <si>
    <t>Total Heads</t>
  </si>
  <si>
    <t>NB Plan PEPY</t>
  </si>
  <si>
    <t>BU Plan PEPY</t>
  </si>
  <si>
    <t>2016 Budget</t>
  </si>
  <si>
    <t>FPL RC-16</t>
  </si>
  <si>
    <t>OPC 005242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</si>
</sst>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164" formatCode="&quot;$&quot;#,##0"/>
    <numFmt numFmtId="165" formatCode="_(&quot;$&quot;* #,##0_);_(&quot;$&quot;* \(#,##0\);_(&quot;$&quot;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indexed="56"/>
      <name val="Arial"/>
      <family val="2"/>
    </font>
    <font>
      <sz val="10"/>
      <color rgb="FFFF0000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sz val="10"/>
      <name val="Arial Narrow"/>
      <family val="2"/>
    </font>
    <font>
      <b/>
      <sz val="10"/>
      <name val="Arial Narrow"/>
      <family val="2"/>
    </font>
    <font>
      <b/>
      <sz val="10"/>
      <name val="Times"/>
      <family val="1"/>
    </font>
    <font>
      <sz val="10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</cellStyleXfs>
  <cellXfs count="30">
    <xf numFmtId="0" fontId="0" fillId="0" borderId="0" xfId="0"/>
    <xf numFmtId="0" fontId="3" fillId="0" borderId="0" xfId="0" applyFont="1" applyBorder="1" applyAlignment="1">
      <alignment vertical="top"/>
    </xf>
    <xf numFmtId="0" fontId="0" fillId="0" borderId="0" xfId="0" applyAlignment="1">
      <alignment vertical="top"/>
    </xf>
    <xf numFmtId="0" fontId="4" fillId="0" borderId="0" xfId="0" applyFont="1"/>
    <xf numFmtId="0" fontId="5" fillId="0" borderId="0" xfId="0" applyFont="1" applyAlignment="1">
      <alignment horizontal="left" vertical="top"/>
    </xf>
    <xf numFmtId="0" fontId="7" fillId="0" borderId="0" xfId="0" applyFont="1"/>
    <xf numFmtId="0" fontId="8" fillId="0" borderId="1" xfId="0" applyFont="1" applyBorder="1"/>
    <xf numFmtId="0" fontId="9" fillId="0" borderId="1" xfId="0" applyFont="1" applyBorder="1"/>
    <xf numFmtId="0" fontId="8" fillId="0" borderId="1" xfId="0" applyFont="1" applyBorder="1" applyAlignment="1">
      <alignment horizontal="center"/>
    </xf>
    <xf numFmtId="0" fontId="7" fillId="0" borderId="2" xfId="0" applyFont="1" applyBorder="1" applyAlignment="1">
      <alignment horizontal="left"/>
    </xf>
    <xf numFmtId="0" fontId="0" fillId="0" borderId="2" xfId="0" applyBorder="1"/>
    <xf numFmtId="0" fontId="7" fillId="0" borderId="2" xfId="0" applyFont="1" applyBorder="1"/>
    <xf numFmtId="164" fontId="7" fillId="0" borderId="2" xfId="0" applyNumberFormat="1" applyFont="1" applyBorder="1" applyAlignment="1">
      <alignment horizontal="center"/>
    </xf>
    <xf numFmtId="164" fontId="7" fillId="0" borderId="1" xfId="0" applyNumberFormat="1" applyFont="1" applyBorder="1" applyAlignment="1">
      <alignment horizontal="center"/>
    </xf>
    <xf numFmtId="0" fontId="0" fillId="0" borderId="0" xfId="0" applyBorder="1"/>
    <xf numFmtId="10" fontId="0" fillId="0" borderId="0" xfId="2" applyNumberFormat="1" applyFont="1"/>
    <xf numFmtId="0" fontId="2" fillId="0" borderId="0" xfId="0" applyFont="1"/>
    <xf numFmtId="0" fontId="8" fillId="0" borderId="2" xfId="0" applyFont="1" applyBorder="1" applyAlignment="1">
      <alignment horizontal="left"/>
    </xf>
    <xf numFmtId="0" fontId="7" fillId="0" borderId="2" xfId="0" applyFont="1" applyBorder="1" applyAlignment="1">
      <alignment horizontal="right"/>
    </xf>
    <xf numFmtId="0" fontId="8" fillId="0" borderId="1" xfId="0" applyFont="1" applyBorder="1" applyAlignment="1">
      <alignment horizontal="center" wrapText="1"/>
    </xf>
    <xf numFmtId="0" fontId="10" fillId="0" borderId="0" xfId="0" applyFont="1"/>
    <xf numFmtId="165" fontId="10" fillId="0" borderId="0" xfId="1" applyNumberFormat="1" applyFont="1"/>
    <xf numFmtId="0" fontId="10" fillId="2" borderId="0" xfId="0" applyFont="1" applyFill="1"/>
    <xf numFmtId="165" fontId="7" fillId="0" borderId="0" xfId="1" applyNumberFormat="1" applyFont="1"/>
    <xf numFmtId="1" fontId="10" fillId="0" borderId="0" xfId="0" applyNumberFormat="1" applyFont="1"/>
    <xf numFmtId="10" fontId="10" fillId="0" borderId="0" xfId="2" applyNumberFormat="1" applyFont="1"/>
    <xf numFmtId="0" fontId="10" fillId="0" borderId="0" xfId="0" applyFont="1" applyBorder="1"/>
    <xf numFmtId="0" fontId="8" fillId="0" borderId="0" xfId="0" applyFont="1" applyBorder="1" applyAlignment="1">
      <alignment horizontal="center"/>
    </xf>
    <xf numFmtId="164" fontId="10" fillId="0" borderId="0" xfId="0" applyNumberFormat="1" applyFont="1" applyBorder="1"/>
    <xf numFmtId="0" fontId="6" fillId="0" borderId="0" xfId="3" applyFont="1" applyFill="1" applyBorder="1" applyAlignment="1">
      <alignment horizontal="left" vertical="center"/>
    </xf>
  </cellXfs>
  <cellStyles count="4">
    <cellStyle name="Currency" xfId="1" builtinId="4"/>
    <cellStyle name="Normal" xfId="0" builtinId="0"/>
    <cellStyle name="Normal_XYZ 2000 -- Benchmarks" xfId="3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Average Medical Cost Per Employee</a:t>
            </a:r>
          </a:p>
          <a:p>
            <a:pPr>
              <a:defRPr/>
            </a:pPr>
            <a:r>
              <a:rPr lang="en-US"/>
              <a:t>2011 - 2016</a:t>
            </a:r>
          </a:p>
        </c:rich>
      </c:tx>
      <c:layout/>
      <c:overlay val="1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'HVI Appendix - Historical Data'!$A$6</c:f>
              <c:strCache>
                <c:ptCount val="1"/>
                <c:pt idx="0">
                  <c:v>FPL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circle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dLbls>
            <c:dLbl>
              <c:idx val="0"/>
              <c:delete val="1"/>
            </c:dLbl>
            <c:dLbl>
              <c:idx val="1"/>
              <c:delete val="1"/>
            </c:dLbl>
            <c:dLbl>
              <c:idx val="2"/>
              <c:delete val="1"/>
            </c:dLbl>
            <c:dLbl>
              <c:idx val="3"/>
              <c:delete val="1"/>
            </c:dLbl>
            <c:dLbl>
              <c:idx val="4"/>
              <c:delete val="1"/>
            </c:dLbl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'HVI Appendix - Historical Data'!$G$5:$L$5</c:f>
              <c:strCache>
                <c:ptCount val="6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2016Proj</c:v>
                </c:pt>
              </c:strCache>
            </c:strRef>
          </c:cat>
          <c:val>
            <c:numRef>
              <c:f>'HVI Appendix - Historical Data'!$G$6:$L$6</c:f>
              <c:numCache>
                <c:formatCode>"$"#,##0</c:formatCode>
                <c:ptCount val="6"/>
                <c:pt idx="0">
                  <c:v>11420.40002076412</c:v>
                </c:pt>
                <c:pt idx="1">
                  <c:v>12044.220388552329</c:v>
                </c:pt>
                <c:pt idx="2">
                  <c:v>12564.337378114842</c:v>
                </c:pt>
                <c:pt idx="3">
                  <c:v>12954.578231292517</c:v>
                </c:pt>
                <c:pt idx="4">
                  <c:v>12533.254571904235</c:v>
                </c:pt>
                <c:pt idx="5">
                  <c:v>12900.014388837013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'HVI Appendix - Historical Data'!$A$7</c:f>
              <c:strCache>
                <c:ptCount val="1"/>
                <c:pt idx="0">
                  <c:v>Utilities </c:v>
                </c:pt>
              </c:strCache>
            </c:strRef>
          </c:tx>
          <c:spPr>
            <a:ln>
              <a:solidFill>
                <a:schemeClr val="bg1">
                  <a:lumMod val="75000"/>
                </a:schemeClr>
              </a:solidFill>
            </a:ln>
          </c:spPr>
          <c:marker>
            <c:symbol val="triangle"/>
            <c:size val="5"/>
            <c:spPr>
              <a:solidFill>
                <a:schemeClr val="bg1">
                  <a:lumMod val="75000"/>
                </a:schemeClr>
              </a:solidFill>
              <a:ln>
                <a:solidFill>
                  <a:schemeClr val="bg1">
                    <a:lumMod val="75000"/>
                  </a:schemeClr>
                </a:solidFill>
              </a:ln>
            </c:spPr>
          </c:marker>
          <c:dLbls>
            <c:dLbl>
              <c:idx val="0"/>
              <c:delete val="1"/>
            </c:dLbl>
            <c:dLbl>
              <c:idx val="1"/>
              <c:delete val="1"/>
            </c:dLbl>
            <c:dLbl>
              <c:idx val="2"/>
              <c:delete val="1"/>
            </c:dLbl>
            <c:dLbl>
              <c:idx val="3"/>
              <c:delete val="1"/>
            </c:dLbl>
            <c:dLbl>
              <c:idx val="4"/>
              <c:delete val="1"/>
            </c:dLbl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'HVI Appendix - Historical Data'!$G$5:$L$5</c:f>
              <c:strCache>
                <c:ptCount val="6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2016Proj</c:v>
                </c:pt>
              </c:strCache>
            </c:strRef>
          </c:cat>
          <c:val>
            <c:numRef>
              <c:f>'HVI Appendix - Historical Data'!$G$7:$L$7</c:f>
              <c:numCache>
                <c:formatCode>"$"#,##0</c:formatCode>
                <c:ptCount val="6"/>
                <c:pt idx="0">
                  <c:v>12507</c:v>
                </c:pt>
                <c:pt idx="1">
                  <c:v>13209.117288918731</c:v>
                </c:pt>
                <c:pt idx="2">
                  <c:v>13887.06291749338</c:v>
                </c:pt>
                <c:pt idx="3">
                  <c:v>14303.674805018181</c:v>
                </c:pt>
                <c:pt idx="4">
                  <c:v>14769.234623160513</c:v>
                </c:pt>
                <c:pt idx="5">
                  <c:v>15174.507469705211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8714880"/>
        <c:axId val="352223232"/>
      </c:lineChart>
      <c:catAx>
        <c:axId val="348714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352223232"/>
        <c:crosses val="autoZero"/>
        <c:auto val="1"/>
        <c:lblAlgn val="ctr"/>
        <c:lblOffset val="100"/>
        <c:noMultiLvlLbl val="0"/>
      </c:catAx>
      <c:valAx>
        <c:axId val="352223232"/>
        <c:scaling>
          <c:orientation val="minMax"/>
          <c:max val="18000"/>
          <c:min val="8000"/>
        </c:scaling>
        <c:delete val="0"/>
        <c:axPos val="l"/>
        <c:numFmt formatCode="&quot;$&quot;#,##0" sourceLinked="1"/>
        <c:majorTickMark val="out"/>
        <c:minorTickMark val="none"/>
        <c:tickLblPos val="nextTo"/>
        <c:crossAx val="348714880"/>
        <c:crosses val="autoZero"/>
        <c:crossBetween val="between"/>
        <c:majorUnit val="2000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504823</xdr:colOff>
      <xdr:row>3</xdr:row>
      <xdr:rowOff>38100</xdr:rowOff>
    </xdr:from>
    <xdr:to>
      <xdr:col>24</xdr:col>
      <xdr:colOff>371474</xdr:colOff>
      <xdr:row>21</xdr:row>
      <xdr:rowOff>166687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tabSelected="1" workbookViewId="0">
      <selection activeCell="C8" sqref="C8"/>
    </sheetView>
  </sheetViews>
  <sheetFormatPr defaultRowHeight="14.4" x14ac:dyDescent="0.3"/>
  <cols>
    <col min="5" max="5" width="11.5546875" bestFit="1" customWidth="1"/>
    <col min="6" max="6" width="14.5546875" customWidth="1"/>
    <col min="7" max="7" width="8.33203125" customWidth="1"/>
    <col min="8" max="8" width="9.88671875" bestFit="1" customWidth="1"/>
    <col min="9" max="9" width="8.33203125" customWidth="1"/>
    <col min="10" max="10" width="8.88671875" customWidth="1"/>
    <col min="11" max="11" width="11.44140625" customWidth="1"/>
    <col min="12" max="12" width="10.5546875" customWidth="1"/>
  </cols>
  <sheetData>
    <row r="1" spans="1:12" ht="22.8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6" t="s">
        <v>16</v>
      </c>
      <c r="L1" s="2"/>
    </row>
    <row r="2" spans="1:12" x14ac:dyDescent="0.3">
      <c r="A2" s="3"/>
      <c r="K2" s="16" t="s">
        <v>15</v>
      </c>
    </row>
    <row r="3" spans="1:12" x14ac:dyDescent="0.3">
      <c r="A3" s="29" t="s">
        <v>1</v>
      </c>
      <c r="B3" s="29"/>
      <c r="C3" s="29"/>
      <c r="D3" s="29"/>
      <c r="E3" s="29"/>
      <c r="F3" s="29"/>
      <c r="G3" s="29"/>
      <c r="H3" s="29"/>
      <c r="I3" s="4"/>
      <c r="J3" s="4"/>
      <c r="K3" s="4"/>
    </row>
    <row r="4" spans="1:12" x14ac:dyDescent="0.3">
      <c r="A4" s="5" t="s">
        <v>2</v>
      </c>
      <c r="B4" s="5"/>
      <c r="C4" s="5"/>
      <c r="D4" s="5"/>
      <c r="E4" s="5"/>
      <c r="F4" s="5"/>
      <c r="G4" s="5"/>
      <c r="H4" s="4"/>
      <c r="I4" s="4"/>
      <c r="J4" s="4"/>
      <c r="K4" s="4"/>
    </row>
    <row r="5" spans="1:12" x14ac:dyDescent="0.3">
      <c r="A5" s="6"/>
      <c r="B5" s="7"/>
      <c r="C5" s="7"/>
      <c r="D5" s="6"/>
      <c r="E5" s="7"/>
      <c r="F5" s="7"/>
      <c r="G5" s="8">
        <v>2011</v>
      </c>
      <c r="H5" s="8">
        <v>2012</v>
      </c>
      <c r="I5" s="8">
        <v>2013</v>
      </c>
      <c r="J5" s="8">
        <v>2014</v>
      </c>
      <c r="K5" s="8">
        <v>2015</v>
      </c>
      <c r="L5" s="8" t="s">
        <v>3</v>
      </c>
    </row>
    <row r="6" spans="1:12" x14ac:dyDescent="0.3">
      <c r="A6" s="9" t="s">
        <v>4</v>
      </c>
      <c r="B6" s="10"/>
      <c r="C6" s="10"/>
      <c r="D6" s="11" t="s">
        <v>5</v>
      </c>
      <c r="E6" s="10"/>
      <c r="F6" s="10"/>
      <c r="G6" s="12">
        <f>G13</f>
        <v>11420.40002076412</v>
      </c>
      <c r="H6" s="12">
        <f>H14</f>
        <v>12044.220388552329</v>
      </c>
      <c r="I6" s="12">
        <f>I15</f>
        <v>12564.337378114842</v>
      </c>
      <c r="J6" s="12">
        <f>J16</f>
        <v>12954.578231292517</v>
      </c>
      <c r="K6" s="12">
        <f>K17</f>
        <v>12533.254571904235</v>
      </c>
      <c r="L6" s="13">
        <f>L18</f>
        <v>12900.014388837013</v>
      </c>
    </row>
    <row r="7" spans="1:12" x14ac:dyDescent="0.3">
      <c r="A7" s="9" t="s">
        <v>6</v>
      </c>
      <c r="B7" s="10"/>
      <c r="C7" s="10"/>
      <c r="D7" s="11" t="s">
        <v>5</v>
      </c>
      <c r="E7" s="10"/>
      <c r="F7" s="10"/>
      <c r="G7" s="12">
        <v>12507</v>
      </c>
      <c r="H7" s="12">
        <v>13209.117288918731</v>
      </c>
      <c r="I7" s="12">
        <v>13887.06291749338</v>
      </c>
      <c r="J7" s="12">
        <v>14303.674805018181</v>
      </c>
      <c r="K7" s="12">
        <v>14769.234623160513</v>
      </c>
      <c r="L7" s="12">
        <v>15174.507469705211</v>
      </c>
    </row>
    <row r="9" spans="1:12" x14ac:dyDescent="0.3">
      <c r="H9" s="15"/>
      <c r="I9" s="15"/>
      <c r="J9" s="15"/>
      <c r="K9" s="15"/>
    </row>
    <row r="11" spans="1:12" x14ac:dyDescent="0.3">
      <c r="A11" s="16" t="s">
        <v>7</v>
      </c>
    </row>
    <row r="12" spans="1:12" x14ac:dyDescent="0.3">
      <c r="A12" s="17" t="s">
        <v>8</v>
      </c>
      <c r="B12" s="11" t="s">
        <v>9</v>
      </c>
      <c r="C12" s="11" t="s">
        <v>10</v>
      </c>
      <c r="D12" s="11" t="s">
        <v>11</v>
      </c>
      <c r="E12" s="18" t="s">
        <v>12</v>
      </c>
      <c r="F12" s="18" t="s">
        <v>13</v>
      </c>
      <c r="G12" s="8">
        <v>2011</v>
      </c>
      <c r="H12" s="8">
        <v>2012</v>
      </c>
      <c r="I12" s="8">
        <v>2013</v>
      </c>
      <c r="J12" s="8">
        <v>2014</v>
      </c>
      <c r="K12" s="19">
        <v>2015</v>
      </c>
      <c r="L12" s="8" t="s">
        <v>14</v>
      </c>
    </row>
    <row r="13" spans="1:12" x14ac:dyDescent="0.3">
      <c r="A13" s="20">
        <v>2011</v>
      </c>
      <c r="B13" s="20">
        <v>6469</v>
      </c>
      <c r="C13" s="20">
        <v>3163</v>
      </c>
      <c r="D13" s="20">
        <f>B13+C13</f>
        <v>9632</v>
      </c>
      <c r="E13" s="21">
        <v>10341</v>
      </c>
      <c r="F13" s="21">
        <v>13628</v>
      </c>
      <c r="G13" s="21">
        <f>((E13*B13)+(F13*C13))/D13</f>
        <v>11420.40002076412</v>
      </c>
      <c r="H13" s="22"/>
      <c r="I13" s="22"/>
      <c r="J13" s="22"/>
      <c r="K13" s="22"/>
      <c r="L13" s="22"/>
    </row>
    <row r="14" spans="1:12" x14ac:dyDescent="0.3">
      <c r="A14" s="20">
        <v>2012</v>
      </c>
      <c r="B14" s="20">
        <v>6414</v>
      </c>
      <c r="C14" s="20">
        <v>3160</v>
      </c>
      <c r="D14" s="20">
        <f t="shared" ref="D14:D17" si="0">B14+C14</f>
        <v>9574</v>
      </c>
      <c r="E14" s="23">
        <v>10789</v>
      </c>
      <c r="F14" s="23">
        <v>14592</v>
      </c>
      <c r="G14" s="22"/>
      <c r="H14" s="21">
        <f>((B14*E14)+(C14*F14))/D14</f>
        <v>12044.220388552329</v>
      </c>
      <c r="I14" s="22"/>
      <c r="J14" s="22"/>
      <c r="K14" s="22"/>
      <c r="L14" s="22"/>
    </row>
    <row r="15" spans="1:12" x14ac:dyDescent="0.3">
      <c r="A15" s="20">
        <v>2013</v>
      </c>
      <c r="B15" s="20">
        <v>6092</v>
      </c>
      <c r="C15" s="20">
        <v>3138</v>
      </c>
      <c r="D15" s="20">
        <f t="shared" si="0"/>
        <v>9230</v>
      </c>
      <c r="E15" s="21">
        <v>11268</v>
      </c>
      <c r="F15" s="21">
        <v>15081</v>
      </c>
      <c r="G15" s="22"/>
      <c r="H15" s="22"/>
      <c r="I15" s="21">
        <f>((B15*E15)+(C15*F15))/D15</f>
        <v>12564.337378114842</v>
      </c>
      <c r="J15" s="22"/>
      <c r="K15" s="22"/>
      <c r="L15" s="22"/>
    </row>
    <row r="16" spans="1:12" x14ac:dyDescent="0.3">
      <c r="A16" s="20">
        <v>2014</v>
      </c>
      <c r="B16" s="20">
        <v>5570</v>
      </c>
      <c r="C16" s="20">
        <v>2956</v>
      </c>
      <c r="D16" s="20">
        <f t="shared" si="0"/>
        <v>8526</v>
      </c>
      <c r="E16" s="21">
        <v>11185</v>
      </c>
      <c r="F16" s="21">
        <v>16289</v>
      </c>
      <c r="G16" s="22"/>
      <c r="H16" s="22"/>
      <c r="I16" s="22"/>
      <c r="J16" s="21">
        <f>((B16*E16)+(C16*F16))/D16</f>
        <v>12954.578231292517</v>
      </c>
      <c r="K16" s="22"/>
      <c r="L16" s="22"/>
    </row>
    <row r="17" spans="1:12" x14ac:dyDescent="0.3">
      <c r="A17" s="20">
        <v>2015</v>
      </c>
      <c r="B17" s="20">
        <v>5473</v>
      </c>
      <c r="C17" s="24">
        <v>2957.0833333333335</v>
      </c>
      <c r="D17" s="24">
        <f t="shared" si="0"/>
        <v>8430.0833333333339</v>
      </c>
      <c r="E17" s="21">
        <v>10775.988078480987</v>
      </c>
      <c r="F17" s="21">
        <v>15785.621324674854</v>
      </c>
      <c r="G17" s="22"/>
      <c r="H17" s="22"/>
      <c r="I17" s="22"/>
      <c r="J17" s="22"/>
      <c r="K17" s="21">
        <f>(($E17*$B17)+($F17*$C17))/$D17</f>
        <v>12533.254571904235</v>
      </c>
      <c r="L17" s="22"/>
    </row>
    <row r="18" spans="1:12" x14ac:dyDescent="0.3">
      <c r="A18" s="20">
        <v>2016</v>
      </c>
      <c r="B18" s="24">
        <v>5461.3747783812014</v>
      </c>
      <c r="C18" s="24">
        <v>2947.9761658031089</v>
      </c>
      <c r="D18" s="24">
        <f>B18+C18</f>
        <v>8409.3509441843107</v>
      </c>
      <c r="E18" s="21">
        <v>11136</v>
      </c>
      <c r="F18" s="21">
        <v>16168</v>
      </c>
      <c r="G18" s="22"/>
      <c r="H18" s="22"/>
      <c r="I18" s="22"/>
      <c r="J18" s="22"/>
      <c r="K18" s="22"/>
      <c r="L18" s="21">
        <f>((B18*E18)+(C18*F18))/D18</f>
        <v>12900.014388837013</v>
      </c>
    </row>
    <row r="19" spans="1:12" x14ac:dyDescent="0.3">
      <c r="A19" s="20"/>
      <c r="B19" s="20"/>
      <c r="C19" s="20"/>
      <c r="D19" s="20"/>
      <c r="E19" s="21"/>
      <c r="F19" s="21"/>
      <c r="G19" s="20"/>
      <c r="H19" s="20"/>
      <c r="I19" s="20"/>
      <c r="J19" s="20"/>
      <c r="K19" s="20"/>
    </row>
    <row r="20" spans="1:12" x14ac:dyDescent="0.3">
      <c r="A20" s="20"/>
      <c r="B20" s="20"/>
      <c r="C20" s="20"/>
      <c r="D20" s="20"/>
      <c r="E20" s="20"/>
      <c r="F20" s="20"/>
      <c r="G20" s="20"/>
      <c r="H20" s="25"/>
      <c r="I20" s="25"/>
      <c r="J20" s="25"/>
      <c r="K20" s="25"/>
      <c r="L20" s="25"/>
    </row>
    <row r="21" spans="1:12" x14ac:dyDescent="0.3">
      <c r="A21" s="20"/>
      <c r="G21" s="26"/>
      <c r="H21" s="14"/>
      <c r="I21" s="14"/>
      <c r="J21" s="14"/>
      <c r="K21" s="14"/>
    </row>
    <row r="22" spans="1:12" x14ac:dyDescent="0.3">
      <c r="A22" s="20"/>
      <c r="B22" s="20"/>
      <c r="C22" s="24"/>
      <c r="D22" s="24"/>
      <c r="E22" s="21"/>
      <c r="F22" s="21"/>
      <c r="G22" s="27"/>
      <c r="H22" s="27"/>
      <c r="I22" s="27"/>
      <c r="J22" s="27"/>
      <c r="K22" s="21"/>
    </row>
    <row r="23" spans="1:12" x14ac:dyDescent="0.3">
      <c r="G23" s="28"/>
      <c r="H23" s="28"/>
      <c r="I23" s="28"/>
      <c r="J23" s="28"/>
      <c r="K23" s="28"/>
    </row>
    <row r="24" spans="1:12" x14ac:dyDescent="0.3">
      <c r="G24" s="14"/>
      <c r="H24" s="14"/>
      <c r="I24" s="14"/>
      <c r="J24" s="14"/>
      <c r="K24" s="14"/>
    </row>
  </sheetData>
  <mergeCells count="1">
    <mergeCell ref="A3:H3"/>
  </mergeCells>
  <pageMargins left="0.7" right="0.7" top="0.75" bottom="0.75" header="0.3" footer="0.3"/>
  <pageSetup orientation="landscape" horizontalDpi="1200" verticalDpi="1200" r:id="rId1"/>
  <headerFooter>
    <oddHeader>&amp;R&amp;F
Page &amp;P of 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HVI Appendix - Historical Data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2016-04-11T21:51:22Z</dcterms:created>
  <dcterms:modified xsi:type="dcterms:W3CDTF">2016-04-11T22:06:48Z</dcterms:modified>
</cp:coreProperties>
</file>