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252" yWindow="648" windowWidth="20376" windowHeight="10488"/>
  </bookViews>
  <sheets>
    <sheet name="Weighted NS-% of Total Ret." sheetId="4" r:id="rId1"/>
  </sheets>
  <definedNames>
    <definedName name="_xlnm._FilterDatabase" localSheetId="0" hidden="1">'Weighted NS-% of Total Ret.'!#REF!</definedName>
    <definedName name="_xlnm.Print_Area" localSheetId="0">'Weighted NS-% of Total Ret.'!$A$1:$U$69</definedName>
    <definedName name="_xlnm.Print_Titles" localSheetId="0">'Weighted NS-% of Total Ret.'!$1:$11</definedName>
  </definedNames>
  <calcPr calcId="145621"/>
</workbook>
</file>

<file path=xl/calcChain.xml><?xml version="1.0" encoding="utf-8"?>
<calcChain xmlns="http://schemas.openxmlformats.org/spreadsheetml/2006/main">
  <c r="E30" i="4" l="1"/>
  <c r="O26" i="4" l="1"/>
  <c r="O60" i="4"/>
  <c r="O63" i="4"/>
  <c r="O23" i="4"/>
  <c r="O61" i="4"/>
  <c r="O64" i="4"/>
  <c r="O18" i="4"/>
  <c r="O62" i="4"/>
  <c r="O59" i="4"/>
  <c r="O51" i="4"/>
  <c r="O24" i="4"/>
  <c r="O25" i="4"/>
  <c r="O16" i="4"/>
  <c r="O27" i="4"/>
  <c r="O19" i="4"/>
  <c r="O17" i="4"/>
  <c r="Q61" i="4" l="1"/>
  <c r="Q25" i="4"/>
  <c r="S39" i="4"/>
  <c r="Q26" i="4"/>
  <c r="Q24" i="4"/>
  <c r="Q62" i="4"/>
  <c r="Q59" i="4"/>
  <c r="Q27" i="4"/>
  <c r="E28" i="4"/>
  <c r="S23" i="4"/>
  <c r="Q23" i="4"/>
  <c r="O28" i="4"/>
  <c r="S25" i="4"/>
  <c r="S64" i="4"/>
  <c r="Q64" i="4"/>
  <c r="K28" i="4"/>
  <c r="S59" i="4"/>
  <c r="S62" i="4"/>
  <c r="K65" i="4"/>
  <c r="O58" i="4"/>
  <c r="S60" i="4"/>
  <c r="Q60" i="4"/>
  <c r="S24" i="4"/>
  <c r="E65" i="4"/>
  <c r="S61" i="4"/>
  <c r="S63" i="4"/>
  <c r="Q63" i="4"/>
  <c r="S58" i="4"/>
  <c r="S26" i="4"/>
  <c r="S27" i="4"/>
  <c r="Q18" i="4"/>
  <c r="Q17" i="4"/>
  <c r="S18" i="4"/>
  <c r="Q51" i="4"/>
  <c r="S51" i="4"/>
  <c r="S17" i="4"/>
  <c r="S19" i="4"/>
  <c r="Q19" i="4"/>
  <c r="Q16" i="4"/>
  <c r="S16" i="4"/>
  <c r="U60" i="4" l="1"/>
  <c r="U64" i="4"/>
  <c r="U63" i="4"/>
  <c r="G65" i="4"/>
  <c r="G28" i="4"/>
  <c r="S65" i="4"/>
  <c r="U27" i="4"/>
  <c r="U26" i="4"/>
  <c r="Q58" i="4"/>
  <c r="O65" i="4"/>
  <c r="U61" i="4"/>
  <c r="U24" i="4"/>
  <c r="Q28" i="4"/>
  <c r="U23" i="4"/>
  <c r="U62" i="4"/>
  <c r="U59" i="4"/>
  <c r="S28" i="4"/>
  <c r="U25" i="4"/>
  <c r="U18" i="4"/>
  <c r="U16" i="4"/>
  <c r="U51" i="4"/>
  <c r="U19" i="4"/>
  <c r="U17" i="4"/>
  <c r="Q65" i="4" l="1"/>
  <c r="U58" i="4"/>
  <c r="O49" i="4" l="1"/>
  <c r="O52" i="4"/>
  <c r="O53" i="4"/>
  <c r="O47" i="4"/>
  <c r="K20" i="4" l="1"/>
  <c r="K30" i="4" s="1"/>
  <c r="O15" i="4"/>
  <c r="E20" i="4"/>
  <c r="S15" i="4"/>
  <c r="E41" i="4"/>
  <c r="G41" i="4"/>
  <c r="S35" i="4"/>
  <c r="S49" i="4"/>
  <c r="G54" i="4"/>
  <c r="Q49" i="4"/>
  <c r="S47" i="4"/>
  <c r="S52" i="4"/>
  <c r="Q52" i="4"/>
  <c r="Q47" i="4"/>
  <c r="S48" i="4"/>
  <c r="S50" i="4"/>
  <c r="O50" i="4"/>
  <c r="Q50" i="4" s="1"/>
  <c r="K54" i="4"/>
  <c r="K67" i="4" s="1"/>
  <c r="S53" i="4"/>
  <c r="Q53" i="4"/>
  <c r="O48" i="4"/>
  <c r="Q48" i="4" s="1"/>
  <c r="E54" i="4"/>
  <c r="E67" i="4" s="1"/>
  <c r="G67" i="4" l="1"/>
  <c r="E69" i="4"/>
  <c r="G20" i="4"/>
  <c r="O20" i="4"/>
  <c r="O30" i="4" s="1"/>
  <c r="Q15" i="4"/>
  <c r="U53" i="4"/>
  <c r="U50" i="4"/>
  <c r="U49" i="4"/>
  <c r="U47" i="4"/>
  <c r="U48" i="4"/>
  <c r="U52" i="4"/>
  <c r="S20" i="4"/>
  <c r="S54" i="4"/>
  <c r="Q54" i="4"/>
  <c r="Q67" i="4" s="1"/>
  <c r="O54" i="4"/>
  <c r="O67" i="4" s="1"/>
  <c r="S67" i="4" l="1"/>
  <c r="S30" i="4"/>
  <c r="G30" i="4"/>
  <c r="G69" i="4" s="1"/>
  <c r="U15" i="4"/>
  <c r="Q20" i="4"/>
  <c r="Q30" i="4" s="1"/>
  <c r="O35" i="4"/>
  <c r="Q35" i="4" s="1"/>
  <c r="U35" i="4" s="1"/>
  <c r="O39" i="4" l="1"/>
  <c r="O37" i="4"/>
  <c r="O38" i="4" l="1"/>
  <c r="S37" i="4"/>
  <c r="S36" i="4"/>
  <c r="O36" i="4"/>
  <c r="S38" i="4" l="1"/>
  <c r="K41" i="4"/>
  <c r="K69" i="4" s="1"/>
  <c r="O41" i="4"/>
  <c r="O69" i="4" s="1"/>
  <c r="S41" i="4" l="1"/>
  <c r="S69" i="4" l="1"/>
  <c r="Q39" i="4"/>
  <c r="U39" i="4" s="1"/>
  <c r="Q38" i="4" l="1"/>
  <c r="U38" i="4" s="1"/>
  <c r="Q37" i="4" l="1"/>
  <c r="U37" i="4" s="1"/>
  <c r="Q36" i="4" l="1"/>
  <c r="U36" i="4" l="1"/>
  <c r="Q41" i="4"/>
  <c r="Q69" i="4" s="1"/>
</calcChain>
</file>

<file path=xl/sharedStrings.xml><?xml version="1.0" encoding="utf-8"?>
<sst xmlns="http://schemas.openxmlformats.org/spreadsheetml/2006/main" count="77" uniqueCount="45">
  <si>
    <t>Terminal Retirements</t>
  </si>
  <si>
    <t>Account</t>
  </si>
  <si>
    <t>Retirements</t>
  </si>
  <si>
    <t>(%)</t>
  </si>
  <si>
    <t>Net Salvage</t>
  </si>
  <si>
    <t>Interim Retirements</t>
  </si>
  <si>
    <t>(1)</t>
  </si>
  <si>
    <t>(4)=(3)/(2)</t>
  </si>
  <si>
    <t>Total</t>
  </si>
  <si>
    <t>($)</t>
  </si>
  <si>
    <t>Estimated</t>
  </si>
  <si>
    <t>GRAND TOTAL</t>
  </si>
  <si>
    <t>(8)=(3)+(7)</t>
  </si>
  <si>
    <t>(9)=(2)+(5)</t>
  </si>
  <si>
    <t>NUCLEAR PRODUCTION PLANT</t>
  </si>
  <si>
    <t>STEAM PRODUCTION PLANT</t>
  </si>
  <si>
    <t>OTHER PRODUCTION PLANT</t>
  </si>
  <si>
    <t>COAL</t>
  </si>
  <si>
    <t>COMBINED CYCLE</t>
  </si>
  <si>
    <t>TOTAL STEAM PRODUCTION PLANT</t>
  </si>
  <si>
    <t>TOTAL NUCLEAR PRODUCTION PLANT</t>
  </si>
  <si>
    <t>TOTAL COMBINED CYCLE</t>
  </si>
  <si>
    <t>TOTAL OTHER PRODUCTION PLANT</t>
  </si>
  <si>
    <t>BASED ON PRELIMINARY ESTIMATES USING DATA THROUGH 2014</t>
  </si>
  <si>
    <t>FLORIDA POWER AND LIGHT</t>
  </si>
  <si>
    <t>CALCULATION OF WEIGHTED NET SALVAGE PERCENT FOR GENERATION PLANT AS OF DECEMBER 31, 2017</t>
  </si>
  <si>
    <t>OIL AND GAS</t>
  </si>
  <si>
    <t>TOTAL OIL AND GAS</t>
  </si>
  <si>
    <t>TOTAL COAL</t>
  </si>
  <si>
    <t>SIMPLE CYCLE AND PEAKER PLANTS</t>
  </si>
  <si>
    <t>TOTAL SIMPLE CYCLE AND PEAKER PLANTS</t>
  </si>
  <si>
    <t>STRUCTURES AND IMPROVEMENTS</t>
  </si>
  <si>
    <t>BOILER PLANT EQUIPMENT</t>
  </si>
  <si>
    <t>TURBOGENERATOR UNITS</t>
  </si>
  <si>
    <t>ACCESSORY ELECTRIC EQUIPMENT</t>
  </si>
  <si>
    <t>MISCELLANEOUS EQUIPMENT</t>
  </si>
  <si>
    <t>REACTOR PLANT EQUIPMENT</t>
  </si>
  <si>
    <t>FUEL HOLDERS, PRODUCERS AND ACCESSORIES</t>
  </si>
  <si>
    <t>PRIME MOVERS - GENERAL</t>
  </si>
  <si>
    <t>PRIME MOVERS - CAPITALIZED SPARE PARTS</t>
  </si>
  <si>
    <t>GENERATORS</t>
  </si>
  <si>
    <t>MISCELLANEOUS POWER PLANT EQUIPMENT</t>
  </si>
  <si>
    <t>(7)=-(5)x(6)</t>
  </si>
  <si>
    <t>(10)=-(8)/(9)</t>
  </si>
  <si>
    <t>OPC 002096  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</si>
</sst>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000_);\(#,##0.0000\)"/>
    <numFmt numFmtId="166" formatCode="0_);\(0\)"/>
    <numFmt numFmtId="167" formatCode="&quot;$&quot;#,##0"/>
    <numFmt numFmtId="168" formatCode="0.0000%"/>
    <numFmt numFmtId="169" formatCode="#,##0.00&quot; $&quot;;\-#,##0.00&quot; $&quot;"/>
    <numFmt numFmtId="170" formatCode="_-* #,##0.0_-;\-* #,##0.0_-;_-* &quot;-&quot;??_-;_-@_-"/>
    <numFmt numFmtId="171" formatCode="m\-d\-yy"/>
    <numFmt numFmtId="172" formatCode="0.00_)"/>
    <numFmt numFmtId="173" formatCode="_(&quot;$&quot;* #,##0.0_);_(&quot;$&quot;* \(#,##0.0\);_(&quot;$&quot;* &quot;0.0&quot;_);_(@_)"/>
    <numFmt numFmtId="174" formatCode="mmmddyyyy"/>
    <numFmt numFmtId="175" formatCode="#,##0;\(#,##0\)"/>
    <numFmt numFmtId="176" formatCode="&quot;$&quot;#,##0\ ;\(&quot;$&quot;#,##0\)"/>
    <numFmt numFmtId="177" formatCode="#,##0.0"/>
    <numFmt numFmtId="178" formatCode="#,##0.00;[Red]#,##0.00"/>
    <numFmt numFmtId="179" formatCode=";;;"/>
    <numFmt numFmtId="180" formatCode="General_)"/>
    <numFmt numFmtId="181" formatCode="_ * #,##0_ ;_ * \-#,##0_ ;_ * &quot;-&quot;_ ;_ @_ "/>
    <numFmt numFmtId="182" formatCode="_ * #,##0.00_ ;_ * \-#,##0.00_ ;_ * &quot;-&quot;??_ ;_ @_ "/>
    <numFmt numFmtId="183" formatCode="0000"/>
  </numFmts>
  <fonts count="8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Tahoma"/>
      <family val="2"/>
    </font>
    <font>
      <sz val="11"/>
      <name val="??"/>
      <family val="3"/>
      <charset val="129"/>
    </font>
    <font>
      <sz val="8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b/>
      <sz val="10"/>
      <color indexed="39"/>
      <name val="Arial"/>
      <family val="2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b/>
      <sz val="8"/>
      <name val="Arial"/>
      <family val="2"/>
    </font>
    <font>
      <sz val="10"/>
      <color indexed="56"/>
      <name val="Arial"/>
      <family val="2"/>
    </font>
    <font>
      <b/>
      <sz val="8"/>
      <color indexed="12"/>
      <name val="Arial"/>
      <family val="2"/>
    </font>
    <font>
      <b/>
      <sz val="8"/>
      <color indexed="8"/>
      <name val="Arial"/>
      <family val="2"/>
    </font>
    <font>
      <sz val="10"/>
      <color indexed="3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color indexed="8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18"/>
      <name val="Arial"/>
      <family val="2"/>
    </font>
    <font>
      <sz val="10"/>
      <name val="Courier"/>
      <family val="3"/>
    </font>
    <font>
      <b/>
      <i/>
      <sz val="16"/>
      <name val="Helv"/>
      <family val="2"/>
    </font>
    <font>
      <sz val="12"/>
      <name val="???"/>
      <family val="1"/>
      <charset val="129"/>
    </font>
    <font>
      <sz val="10"/>
      <name val="MS Sans Serif"/>
      <family val="2"/>
    </font>
    <font>
      <sz val="8"/>
      <color indexed="14"/>
      <name val="Helv"/>
    </font>
    <font>
      <sz val="9"/>
      <name val="Helv"/>
    </font>
    <font>
      <sz val="12"/>
      <name val="Arial"/>
      <family val="2"/>
    </font>
    <font>
      <sz val="10"/>
      <name val="Helv"/>
    </font>
    <font>
      <b/>
      <sz val="12"/>
      <name val="Helvetica-Narrow"/>
    </font>
    <font>
      <sz val="8"/>
      <color indexed="10"/>
      <name val="Helv"/>
    </font>
    <font>
      <b/>
      <sz val="11"/>
      <name val="Univers (WN)"/>
    </font>
    <font>
      <sz val="7"/>
      <color indexed="12"/>
      <name val="Arial"/>
      <family val="2"/>
    </font>
    <font>
      <b/>
      <sz val="10"/>
      <color indexed="10"/>
      <name val="MS Sans Serif"/>
      <family val="2"/>
    </font>
    <font>
      <b/>
      <sz val="12"/>
      <name val="Arial"/>
      <family val="2"/>
    </font>
    <font>
      <sz val="8"/>
      <color indexed="8"/>
      <name val="Helv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8"/>
      <color indexed="9"/>
      <name val="Arial"/>
      <family val="2"/>
    </font>
    <font>
      <sz val="9"/>
      <color indexed="8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sz val="5"/>
      <name val="Arial"/>
      <family val="2"/>
    </font>
    <font>
      <i/>
      <sz val="10"/>
      <name val="MS Sans Serif"/>
      <family val="2"/>
    </font>
    <font>
      <b/>
      <u/>
      <sz val="12"/>
      <name val="Arial"/>
      <family val="2"/>
    </font>
    <font>
      <b/>
      <sz val="12"/>
      <color indexed="12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</fonts>
  <fills count="6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37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40"/>
      </patternFill>
    </fill>
    <fill>
      <patternFill patternType="solid">
        <fgColor indexed="8"/>
        <bgColor indexed="40"/>
      </patternFill>
    </fill>
    <fill>
      <patternFill patternType="solid">
        <fgColor indexed="55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lightUp">
        <fgColor indexed="48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40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2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89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6" applyNumberFormat="0" applyAlignment="0" applyProtection="0"/>
    <xf numFmtId="0" fontId="12" fillId="6" borderId="7" applyNumberFormat="0" applyAlignment="0" applyProtection="0"/>
    <xf numFmtId="0" fontId="13" fillId="6" borderId="6" applyNumberFormat="0" applyAlignment="0" applyProtection="0"/>
    <xf numFmtId="0" fontId="14" fillId="0" borderId="8" applyNumberFormat="0" applyFill="0" applyAlignment="0" applyProtection="0"/>
    <xf numFmtId="0" fontId="15" fillId="7" borderId="9" applyNumberFormat="0" applyAlignment="0" applyProtection="0"/>
    <xf numFmtId="0" fontId="16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23" fillId="0" borderId="0"/>
    <xf numFmtId="0" fontId="23" fillId="0" borderId="0"/>
    <xf numFmtId="7" fontId="23" fillId="0" borderId="0"/>
    <xf numFmtId="7" fontId="23" fillId="0" borderId="0"/>
    <xf numFmtId="7" fontId="23" fillId="0" borderId="0"/>
    <xf numFmtId="7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174" fontId="23" fillId="0" borderId="0" applyFont="0" applyFill="0" applyBorder="0" applyAlignment="0" applyProtection="0"/>
    <xf numFmtId="0" fontId="57" fillId="0" borderId="0"/>
    <xf numFmtId="40" fontId="5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40" fontId="5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40" fontId="5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40" fontId="58" fillId="0" borderId="0" applyFont="0" applyFill="0" applyBorder="0" applyAlignment="0" applyProtection="0"/>
    <xf numFmtId="40" fontId="5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40" fontId="58" fillId="0" borderId="0" applyFont="0" applyFill="0" applyBorder="0" applyAlignment="0" applyProtection="0"/>
    <xf numFmtId="40" fontId="58" fillId="0" borderId="0" applyFont="0" applyFill="0" applyBorder="0" applyAlignment="0" applyProtection="0"/>
    <xf numFmtId="40" fontId="5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175" fontId="23" fillId="0" borderId="0" applyBorder="0"/>
    <xf numFmtId="175" fontId="23" fillId="0" borderId="0" applyBorder="0"/>
    <xf numFmtId="175" fontId="23" fillId="0" borderId="0" applyBorder="0"/>
    <xf numFmtId="175" fontId="83" fillId="0" borderId="0" applyBorder="0"/>
    <xf numFmtId="4" fontId="23" fillId="0" borderId="0"/>
    <xf numFmtId="4" fontId="23" fillId="0" borderId="0"/>
    <xf numFmtId="4" fontId="23" fillId="0" borderId="0"/>
    <xf numFmtId="4" fontId="83" fillId="0" borderId="0"/>
    <xf numFmtId="0" fontId="23" fillId="0" borderId="0" applyFont="0" applyFill="0" applyBorder="0" applyProtection="0"/>
    <xf numFmtId="0" fontId="23" fillId="0" borderId="0" applyFont="0" applyFill="0" applyBorder="0" applyProtection="0"/>
    <xf numFmtId="0" fontId="23" fillId="0" borderId="0" applyFont="0" applyFill="0" applyBorder="0" applyProtection="0"/>
    <xf numFmtId="0" fontId="83" fillId="0" borderId="0" applyFont="0" applyFill="0" applyBorder="0" applyProtection="0"/>
    <xf numFmtId="0" fontId="23" fillId="0" borderId="0" applyFont="0" applyFill="0" applyBorder="0" applyProtection="0"/>
    <xf numFmtId="0" fontId="23" fillId="0" borderId="0" applyFont="0" applyFill="0" applyBorder="0" applyProtection="0"/>
    <xf numFmtId="0" fontId="23" fillId="0" borderId="0" applyFont="0" applyFill="0" applyBorder="0" applyProtection="0"/>
    <xf numFmtId="0" fontId="83" fillId="0" borderId="0" applyFont="0" applyFill="0" applyBorder="0" applyProtection="0"/>
    <xf numFmtId="171" fontId="24" fillId="41" borderId="12">
      <alignment horizontal="center" vertical="center"/>
    </xf>
    <xf numFmtId="173" fontId="55" fillId="41" borderId="12">
      <alignment horizontal="center" vertical="center"/>
    </xf>
    <xf numFmtId="3" fontId="59" fillId="0" borderId="13" applyFill="0" applyAlignment="0" applyProtection="0"/>
    <xf numFmtId="3" fontId="60" fillId="0" borderId="0" applyFill="0" applyBorder="0" applyProtection="0">
      <alignment horizontal="right"/>
    </xf>
    <xf numFmtId="43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3" fillId="0" borderId="0" applyFont="0" applyFill="0" applyBorder="0" applyAlignment="0" applyProtection="0"/>
    <xf numFmtId="3" fontId="61" fillId="0" borderId="0" applyFont="0" applyFill="0" applyBorder="0" applyAlignment="0" applyProtection="0"/>
    <xf numFmtId="4" fontId="58" fillId="0" borderId="0">
      <alignment horizontal="center"/>
    </xf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6" fontId="61" fillId="0" borderId="0" applyFont="0" applyFill="0" applyBorder="0" applyAlignment="0" applyProtection="0"/>
    <xf numFmtId="6" fontId="29" fillId="0" borderId="0">
      <protection locked="0"/>
    </xf>
    <xf numFmtId="177" fontId="23" fillId="0" borderId="0"/>
    <xf numFmtId="177" fontId="23" fillId="0" borderId="0"/>
    <xf numFmtId="177" fontId="23" fillId="0" borderId="0"/>
    <xf numFmtId="177" fontId="83" fillId="0" borderId="0"/>
    <xf numFmtId="178" fontId="62" fillId="0" borderId="0">
      <alignment horizontal="right"/>
      <protection locked="0"/>
    </xf>
    <xf numFmtId="170" fontId="23" fillId="0" borderId="0">
      <protection locked="0"/>
    </xf>
    <xf numFmtId="170" fontId="23" fillId="0" borderId="0">
      <protection locked="0"/>
    </xf>
    <xf numFmtId="170" fontId="83" fillId="0" borderId="0">
      <protection locked="0"/>
    </xf>
    <xf numFmtId="3" fontId="63" fillId="0" borderId="0">
      <alignment horizontal="center"/>
    </xf>
    <xf numFmtId="0" fontId="23" fillId="0" borderId="0" applyFont="0" applyFill="0" applyBorder="0"/>
    <xf numFmtId="0" fontId="23" fillId="0" borderId="0" applyFont="0" applyFill="0" applyBorder="0"/>
    <xf numFmtId="0" fontId="23" fillId="0" borderId="0" applyFont="0" applyFill="0" applyBorder="0"/>
    <xf numFmtId="0" fontId="83" fillId="0" borderId="0" applyFont="0" applyFill="0" applyBorder="0"/>
    <xf numFmtId="38" fontId="30" fillId="43" borderId="0" applyNumberFormat="0" applyBorder="0" applyAlignment="0" applyProtection="0"/>
    <xf numFmtId="0" fontId="64" fillId="0" borderId="0"/>
    <xf numFmtId="0" fontId="31" fillId="0" borderId="0" applyNumberFormat="0" applyFill="0" applyBorder="0" applyAlignment="0" applyProtection="0"/>
    <xf numFmtId="38" fontId="65" fillId="0" borderId="0">
      <alignment horizontal="centerContinuous"/>
    </xf>
    <xf numFmtId="169" fontId="23" fillId="0" borderId="0">
      <protection locked="0"/>
    </xf>
    <xf numFmtId="169" fontId="23" fillId="0" borderId="0">
      <protection locked="0"/>
    </xf>
    <xf numFmtId="169" fontId="83" fillId="0" borderId="0">
      <protection locked="0"/>
    </xf>
    <xf numFmtId="169" fontId="23" fillId="0" borderId="0">
      <protection locked="0"/>
    </xf>
    <xf numFmtId="169" fontId="23" fillId="0" borderId="0">
      <protection locked="0"/>
    </xf>
    <xf numFmtId="169" fontId="83" fillId="0" borderId="0">
      <protection locked="0"/>
    </xf>
    <xf numFmtId="179" fontId="58" fillId="0" borderId="0"/>
    <xf numFmtId="0" fontId="32" fillId="0" borderId="15" applyNumberFormat="0" applyFill="0" applyAlignment="0" applyProtection="0"/>
    <xf numFmtId="39" fontId="66" fillId="0" borderId="0">
      <protection locked="0"/>
    </xf>
    <xf numFmtId="180" fontId="66" fillId="0" borderId="0"/>
    <xf numFmtId="180" fontId="66" fillId="0" borderId="0"/>
    <xf numFmtId="180" fontId="66" fillId="0" borderId="0"/>
    <xf numFmtId="180" fontId="66" fillId="0" borderId="0"/>
    <xf numFmtId="180" fontId="66" fillId="0" borderId="0"/>
    <xf numFmtId="180" fontId="66" fillId="0" borderId="0"/>
    <xf numFmtId="10" fontId="30" fillId="44" borderId="16" applyNumberFormat="0" applyBorder="0" applyAlignment="0" applyProtection="0"/>
    <xf numFmtId="10" fontId="67" fillId="0" borderId="0"/>
    <xf numFmtId="168" fontId="67" fillId="0" borderId="0"/>
    <xf numFmtId="181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68" fillId="0" borderId="0"/>
    <xf numFmtId="37" fontId="33" fillId="0" borderId="0"/>
    <xf numFmtId="0" fontId="69" fillId="42" borderId="0"/>
    <xf numFmtId="172" fontId="34" fillId="0" borderId="0"/>
    <xf numFmtId="172" fontId="56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3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84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3" fillId="0" borderId="0"/>
    <xf numFmtId="0" fontId="3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3" fillId="0" borderId="0"/>
    <xf numFmtId="0" fontId="3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" fillId="0" borderId="0"/>
    <xf numFmtId="0" fontId="1" fillId="0" borderId="0"/>
    <xf numFmtId="0" fontId="28" fillId="0" borderId="0" applyNumberFormat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3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38" fontId="58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10" fontId="8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68" fontId="45" fillId="0" borderId="0" applyProtection="0"/>
    <xf numFmtId="10" fontId="58" fillId="0" borderId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8" fontId="45" fillId="0" borderId="0" applyProtection="0"/>
    <xf numFmtId="167" fontId="60" fillId="0" borderId="0" applyFill="0" applyBorder="0" applyProtection="0">
      <alignment horizontal="right"/>
    </xf>
    <xf numFmtId="0" fontId="23" fillId="0" borderId="0"/>
    <xf numFmtId="4" fontId="26" fillId="45" borderId="17" applyNumberFormat="0" applyProtection="0">
      <alignment vertical="center"/>
    </xf>
    <xf numFmtId="4" fontId="70" fillId="46" borderId="18" applyNumberFormat="0" applyProtection="0">
      <alignment horizontal="right" vertical="center" wrapText="1"/>
    </xf>
    <xf numFmtId="4" fontId="35" fillId="47" borderId="17" applyNumberFormat="0" applyProtection="0">
      <alignment vertical="center"/>
    </xf>
    <xf numFmtId="4" fontId="36" fillId="48" borderId="14">
      <alignment vertical="center"/>
    </xf>
    <xf numFmtId="4" fontId="37" fillId="48" borderId="14">
      <alignment vertical="center"/>
    </xf>
    <xf numFmtId="4" fontId="36" fillId="49" borderId="14">
      <alignment vertical="center"/>
    </xf>
    <xf numFmtId="4" fontId="37" fillId="49" borderId="14">
      <alignment vertical="center"/>
    </xf>
    <xf numFmtId="4" fontId="26" fillId="47" borderId="17" applyNumberFormat="0" applyProtection="0">
      <alignment horizontal="left" vertical="center" indent="1"/>
    </xf>
    <xf numFmtId="4" fontId="70" fillId="46" borderId="16" applyNumberFormat="0" applyProtection="0">
      <alignment horizontal="left" vertical="center" indent="1"/>
    </xf>
    <xf numFmtId="0" fontId="26" fillId="47" borderId="17" applyNumberFormat="0" applyProtection="0">
      <alignment horizontal="left" vertical="top" indent="1"/>
    </xf>
    <xf numFmtId="4" fontId="26" fillId="50" borderId="16" applyNumberFormat="0" applyProtection="0">
      <alignment horizontal="center" vertical="center"/>
    </xf>
    <xf numFmtId="4" fontId="71" fillId="51" borderId="16" applyNumberFormat="0" applyProtection="0">
      <alignment horizontal="center" vertical="center"/>
    </xf>
    <xf numFmtId="4" fontId="72" fillId="52" borderId="0" applyNumberFormat="0" applyProtection="0">
      <alignment horizontal="left" vertical="center" indent="1"/>
    </xf>
    <xf numFmtId="4" fontId="38" fillId="53" borderId="16" applyNumberFormat="0">
      <alignment horizontal="right" vertical="center"/>
    </xf>
    <xf numFmtId="4" fontId="21" fillId="33" borderId="17" applyNumberFormat="0" applyProtection="0">
      <alignment horizontal="right" vertical="center"/>
    </xf>
    <xf numFmtId="4" fontId="21" fillId="33" borderId="17" applyNumberFormat="0" applyProtection="0">
      <alignment horizontal="right" vertical="center"/>
    </xf>
    <xf numFmtId="4" fontId="21" fillId="34" borderId="17" applyNumberFormat="0" applyProtection="0">
      <alignment horizontal="right" vertical="center"/>
    </xf>
    <xf numFmtId="4" fontId="21" fillId="34" borderId="17" applyNumberFormat="0" applyProtection="0">
      <alignment horizontal="right" vertical="center"/>
    </xf>
    <xf numFmtId="4" fontId="21" fillId="38" borderId="17" applyNumberFormat="0" applyProtection="0">
      <alignment horizontal="right" vertical="center"/>
    </xf>
    <xf numFmtId="4" fontId="21" fillId="38" borderId="17" applyNumberFormat="0" applyProtection="0">
      <alignment horizontal="right" vertical="center"/>
    </xf>
    <xf numFmtId="4" fontId="21" fillId="36" borderId="17" applyNumberFormat="0" applyProtection="0">
      <alignment horizontal="right" vertical="center"/>
    </xf>
    <xf numFmtId="4" fontId="21" fillId="36" borderId="17" applyNumberFormat="0" applyProtection="0">
      <alignment horizontal="right" vertical="center"/>
    </xf>
    <xf numFmtId="4" fontId="21" fillId="37" borderId="17" applyNumberFormat="0" applyProtection="0">
      <alignment horizontal="right" vertical="center"/>
    </xf>
    <xf numFmtId="4" fontId="21" fillId="37" borderId="17" applyNumberFormat="0" applyProtection="0">
      <alignment horizontal="right" vertical="center"/>
    </xf>
    <xf numFmtId="4" fontId="21" fillId="40" borderId="17" applyNumberFormat="0" applyProtection="0">
      <alignment horizontal="right" vertical="center"/>
    </xf>
    <xf numFmtId="4" fontId="21" fillId="40" borderId="17" applyNumberFormat="0" applyProtection="0">
      <alignment horizontal="right" vertical="center"/>
    </xf>
    <xf numFmtId="4" fontId="21" fillId="39" borderId="17" applyNumberFormat="0" applyProtection="0">
      <alignment horizontal="right" vertical="center"/>
    </xf>
    <xf numFmtId="4" fontId="21" fillId="39" borderId="17" applyNumberFormat="0" applyProtection="0">
      <alignment horizontal="right" vertical="center"/>
    </xf>
    <xf numFmtId="4" fontId="21" fillId="54" borderId="17" applyNumberFormat="0" applyProtection="0">
      <alignment horizontal="right" vertical="center"/>
    </xf>
    <xf numFmtId="4" fontId="21" fillId="54" borderId="17" applyNumberFormat="0" applyProtection="0">
      <alignment horizontal="right" vertical="center"/>
    </xf>
    <xf numFmtId="4" fontId="21" fillId="35" borderId="17" applyNumberFormat="0" applyProtection="0">
      <alignment horizontal="right" vertical="center"/>
    </xf>
    <xf numFmtId="4" fontId="21" fillId="35" borderId="17" applyNumberFormat="0" applyProtection="0">
      <alignment horizontal="right" vertical="center"/>
    </xf>
    <xf numFmtId="4" fontId="26" fillId="55" borderId="19" applyNumberFormat="0" applyProtection="0">
      <alignment horizontal="left" vertical="center" indent="1"/>
    </xf>
    <xf numFmtId="4" fontId="26" fillId="56" borderId="16" applyNumberFormat="0" applyProtection="0">
      <alignment horizontal="left" vertical="center" indent="1"/>
    </xf>
    <xf numFmtId="4" fontId="21" fillId="42" borderId="16" applyNumberFormat="0" applyProtection="0">
      <alignment horizontal="left" vertical="center" indent="1"/>
    </xf>
    <xf numFmtId="4" fontId="21" fillId="42" borderId="16" applyNumberFormat="0" applyProtection="0">
      <alignment horizontal="left" vertical="center" indent="1"/>
    </xf>
    <xf numFmtId="4" fontId="27" fillId="57" borderId="0" applyNumberFormat="0" applyProtection="0">
      <alignment horizontal="left" vertical="center" indent="1"/>
    </xf>
    <xf numFmtId="4" fontId="27" fillId="57" borderId="0" applyNumberFormat="0" applyProtection="0">
      <alignment horizontal="left" vertical="center" indent="1"/>
    </xf>
    <xf numFmtId="4" fontId="21" fillId="58" borderId="17" applyNumberFormat="0" applyProtection="0">
      <alignment horizontal="right" vertical="center"/>
    </xf>
    <xf numFmtId="4" fontId="39" fillId="59" borderId="20">
      <alignment horizontal="left" vertical="center" indent="1"/>
    </xf>
    <xf numFmtId="4" fontId="40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4" fontId="25" fillId="0" borderId="0" applyNumberFormat="0" applyProtection="0">
      <alignment horizontal="left" vertical="center" indent="1"/>
    </xf>
    <xf numFmtId="4" fontId="41" fillId="0" borderId="0" applyNumberFormat="0" applyProtection="0">
      <alignment horizontal="left" vertical="center" indent="1"/>
    </xf>
    <xf numFmtId="4" fontId="21" fillId="0" borderId="0" applyNumberFormat="0" applyProtection="0">
      <alignment horizontal="left" vertical="center" indent="1"/>
    </xf>
    <xf numFmtId="0" fontId="23" fillId="57" borderId="17" applyNumberFormat="0" applyProtection="0">
      <alignment horizontal="left" vertical="center" indent="1"/>
    </xf>
    <xf numFmtId="0" fontId="23" fillId="57" borderId="17" applyNumberFormat="0" applyProtection="0">
      <alignment horizontal="left" vertical="center" indent="1"/>
    </xf>
    <xf numFmtId="0" fontId="83" fillId="57" borderId="17" applyNumberFormat="0" applyProtection="0">
      <alignment horizontal="left" vertical="center" indent="1"/>
    </xf>
    <xf numFmtId="0" fontId="23" fillId="57" borderId="17" applyNumberFormat="0" applyProtection="0">
      <alignment horizontal="left" vertical="top" indent="1"/>
    </xf>
    <xf numFmtId="0" fontId="23" fillId="57" borderId="17" applyNumberFormat="0" applyProtection="0">
      <alignment horizontal="left" vertical="top" indent="1"/>
    </xf>
    <xf numFmtId="0" fontId="83" fillId="57" borderId="17" applyNumberFormat="0" applyProtection="0">
      <alignment horizontal="left" vertical="top" indent="1"/>
    </xf>
    <xf numFmtId="0" fontId="30" fillId="0" borderId="0" applyNumberFormat="0" applyProtection="0">
      <alignment horizontal="left" vertical="center" indent="1"/>
    </xf>
    <xf numFmtId="0" fontId="23" fillId="60" borderId="17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23" fillId="60" borderId="17" applyNumberFormat="0" applyProtection="0">
      <alignment horizontal="left" vertical="top" indent="1"/>
    </xf>
    <xf numFmtId="0" fontId="23" fillId="60" borderId="17" applyNumberFormat="0" applyProtection="0">
      <alignment horizontal="left" vertical="top" indent="1"/>
    </xf>
    <xf numFmtId="0" fontId="83" fillId="60" borderId="17" applyNumberFormat="0" applyProtection="0">
      <alignment horizontal="left" vertical="top" indent="1"/>
    </xf>
    <xf numFmtId="0" fontId="30" fillId="0" borderId="0" applyNumberFormat="0" applyProtection="0">
      <alignment horizontal="left" vertical="center" indent="1"/>
    </xf>
    <xf numFmtId="0" fontId="23" fillId="41" borderId="17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23" fillId="41" borderId="17" applyNumberFormat="0" applyProtection="0">
      <alignment horizontal="left" vertical="top" indent="1"/>
    </xf>
    <xf numFmtId="0" fontId="23" fillId="41" borderId="17" applyNumberFormat="0" applyProtection="0">
      <alignment horizontal="left" vertical="top" indent="1"/>
    </xf>
    <xf numFmtId="0" fontId="83" fillId="41" borderId="17" applyNumberFormat="0" applyProtection="0">
      <alignment horizontal="left" vertical="top" indent="1"/>
    </xf>
    <xf numFmtId="0" fontId="30" fillId="0" borderId="0" applyNumberFormat="0" applyProtection="0">
      <alignment horizontal="left" vertical="center" indent="1"/>
    </xf>
    <xf numFmtId="0" fontId="23" fillId="61" borderId="17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30" fillId="0" borderId="0" applyNumberFormat="0" applyProtection="0">
      <alignment horizontal="left" vertical="center" indent="1"/>
    </xf>
    <xf numFmtId="0" fontId="23" fillId="61" borderId="17" applyNumberFormat="0" applyProtection="0">
      <alignment horizontal="left" vertical="top" indent="1"/>
    </xf>
    <xf numFmtId="0" fontId="23" fillId="61" borderId="17" applyNumberFormat="0" applyProtection="0">
      <alignment horizontal="left" vertical="top" indent="1"/>
    </xf>
    <xf numFmtId="0" fontId="83" fillId="61" borderId="17" applyNumberFormat="0" applyProtection="0">
      <alignment horizontal="left" vertical="top" indent="1"/>
    </xf>
    <xf numFmtId="4" fontId="21" fillId="44" borderId="17" applyNumberFormat="0" applyProtection="0">
      <alignment vertical="center"/>
    </xf>
    <xf numFmtId="4" fontId="21" fillId="44" borderId="17" applyNumberFormat="0" applyProtection="0">
      <alignment vertical="center"/>
    </xf>
    <xf numFmtId="4" fontId="42" fillId="44" borderId="17" applyNumberFormat="0" applyProtection="0">
      <alignment vertical="center"/>
    </xf>
    <xf numFmtId="4" fontId="43" fillId="48" borderId="20">
      <alignment vertical="center"/>
    </xf>
    <xf numFmtId="4" fontId="44" fillId="48" borderId="20">
      <alignment vertical="center"/>
    </xf>
    <xf numFmtId="4" fontId="43" fillId="49" borderId="20">
      <alignment vertical="center"/>
    </xf>
    <xf numFmtId="4" fontId="44" fillId="49" borderId="20">
      <alignment vertical="center"/>
    </xf>
    <xf numFmtId="4" fontId="21" fillId="44" borderId="17" applyNumberFormat="0" applyProtection="0">
      <alignment horizontal="left" vertical="center" indent="1"/>
    </xf>
    <xf numFmtId="0" fontId="21" fillId="44" borderId="17" applyNumberFormat="0" applyProtection="0">
      <alignment horizontal="left" vertical="top" indent="1"/>
    </xf>
    <xf numFmtId="0" fontId="21" fillId="44" borderId="17" applyNumberFormat="0" applyProtection="0">
      <alignment horizontal="left" vertical="top" indent="1"/>
    </xf>
    <xf numFmtId="0" fontId="38" fillId="53" borderId="16" applyNumberFormat="0">
      <alignment horizontal="left" vertical="center"/>
    </xf>
    <xf numFmtId="4" fontId="30" fillId="0" borderId="16" applyNumberFormat="0" applyProtection="0">
      <alignment horizontal="left" vertical="center" indent="1"/>
    </xf>
    <xf numFmtId="4" fontId="45" fillId="0" borderId="0" applyNumberFormat="0" applyProtection="0">
      <alignment horizontal="right" vertical="center" wrapText="1"/>
    </xf>
    <xf numFmtId="4" fontId="21" fillId="0" borderId="17" applyNumberFormat="0" applyProtection="0">
      <alignment horizontal="right" vertical="center"/>
    </xf>
    <xf numFmtId="4" fontId="45" fillId="0" borderId="0" applyNumberFormat="0" applyProtection="0">
      <alignment horizontal="right" vertical="center" wrapText="1"/>
    </xf>
    <xf numFmtId="4" fontId="42" fillId="62" borderId="17" applyNumberFormat="0" applyProtection="0">
      <alignment horizontal="right" vertical="center"/>
    </xf>
    <xf numFmtId="4" fontId="46" fillId="48" borderId="20">
      <alignment vertical="center"/>
    </xf>
    <xf numFmtId="4" fontId="47" fillId="48" borderId="20">
      <alignment vertical="center"/>
    </xf>
    <xf numFmtId="4" fontId="46" fillId="49" borderId="20">
      <alignment vertical="center"/>
    </xf>
    <xf numFmtId="4" fontId="47" fillId="63" borderId="20">
      <alignment vertical="center"/>
    </xf>
    <xf numFmtId="4" fontId="21" fillId="0" borderId="17" applyNumberFormat="0" applyProtection="0">
      <alignment horizontal="left" vertical="center" indent="1"/>
    </xf>
    <xf numFmtId="4" fontId="73" fillId="0" borderId="16" applyNumberFormat="0" applyProtection="0">
      <alignment horizontal="left" vertical="center" indent="1"/>
    </xf>
    <xf numFmtId="4" fontId="73" fillId="0" borderId="16" applyNumberFormat="0" applyProtection="0">
      <alignment horizontal="left" vertical="center" indent="1"/>
    </xf>
    <xf numFmtId="0" fontId="38" fillId="64" borderId="0" applyNumberFormat="0" applyProtection="0">
      <alignment horizontal="center" vertical="top" wrapText="1"/>
    </xf>
    <xf numFmtId="0" fontId="26" fillId="51" borderId="17" applyNumberFormat="0" applyProtection="0">
      <alignment horizontal="center" vertical="center" wrapText="1"/>
    </xf>
    <xf numFmtId="0" fontId="72" fillId="52" borderId="0" applyNumberFormat="0" applyProtection="0">
      <alignment horizontal="center" vertical="top" wrapText="1"/>
    </xf>
    <xf numFmtId="4" fontId="48" fillId="59" borderId="21">
      <alignment vertical="center"/>
    </xf>
    <xf numFmtId="4" fontId="49" fillId="59" borderId="21">
      <alignment vertical="center"/>
    </xf>
    <xf numFmtId="4" fontId="36" fillId="48" borderId="21">
      <alignment vertical="center"/>
    </xf>
    <xf numFmtId="4" fontId="37" fillId="48" borderId="21">
      <alignment vertical="center"/>
    </xf>
    <xf numFmtId="4" fontId="36" fillId="49" borderId="20">
      <alignment vertical="center"/>
    </xf>
    <xf numFmtId="4" fontId="37" fillId="49" borderId="20">
      <alignment vertical="center"/>
    </xf>
    <xf numFmtId="4" fontId="50" fillId="44" borderId="21">
      <alignment horizontal="left" vertical="center" indent="1"/>
    </xf>
    <xf numFmtId="4" fontId="51" fillId="0" borderId="1" applyNumberFormat="0" applyProtection="0">
      <alignment horizontal="left" vertical="center" indent="1"/>
    </xf>
    <xf numFmtId="4" fontId="54" fillId="0" borderId="0" applyNumberFormat="0" applyProtection="0">
      <alignment horizontal="left" vertical="center" indent="1"/>
    </xf>
    <xf numFmtId="4" fontId="52" fillId="62" borderId="17" applyNumberFormat="0" applyProtection="0">
      <alignment horizontal="right" vertical="center"/>
    </xf>
    <xf numFmtId="1" fontId="23" fillId="0" borderId="22" applyFill="0" applyBorder="0">
      <alignment horizontal="center"/>
    </xf>
    <xf numFmtId="1" fontId="23" fillId="0" borderId="22" applyFill="0" applyBorder="0">
      <alignment horizontal="center"/>
    </xf>
    <xf numFmtId="1" fontId="23" fillId="0" borderId="22" applyFill="0" applyBorder="0">
      <alignment horizontal="center"/>
    </xf>
    <xf numFmtId="1" fontId="83" fillId="0" borderId="22" applyFill="0" applyBorder="0">
      <alignment horizontal="center"/>
    </xf>
    <xf numFmtId="0" fontId="74" fillId="65" borderId="0"/>
    <xf numFmtId="49" fontId="75" fillId="65" borderId="0"/>
    <xf numFmtId="49" fontId="76" fillId="65" borderId="23"/>
    <xf numFmtId="49" fontId="76" fillId="65" borderId="0"/>
    <xf numFmtId="0" fontId="74" fillId="59" borderId="23">
      <protection locked="0"/>
    </xf>
    <xf numFmtId="0" fontId="74" fillId="65" borderId="0"/>
    <xf numFmtId="0" fontId="77" fillId="66" borderId="0"/>
    <xf numFmtId="0" fontId="77" fillId="67" borderId="0"/>
    <xf numFmtId="0" fontId="77" fillId="68" borderId="0"/>
    <xf numFmtId="180" fontId="78" fillId="0" borderId="24">
      <alignment horizontal="center"/>
    </xf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30" fillId="0" borderId="0" applyNumberFormat="0" applyFill="0" applyBorder="0" applyProtection="0">
      <alignment wrapText="1"/>
    </xf>
    <xf numFmtId="0" fontId="30" fillId="0" borderId="0" applyNumberFormat="0" applyFill="0" applyBorder="0" applyProtection="0">
      <alignment wrapText="1"/>
    </xf>
    <xf numFmtId="0" fontId="30" fillId="0" borderId="0" applyNumberFormat="0" applyFill="0" applyBorder="0" applyProtection="0">
      <alignment wrapText="1"/>
    </xf>
    <xf numFmtId="0" fontId="30" fillId="0" borderId="0" applyNumberFormat="0" applyFill="0" applyBorder="0" applyProtection="0">
      <alignment wrapText="1"/>
    </xf>
    <xf numFmtId="0" fontId="30" fillId="0" borderId="0" applyNumberFormat="0" applyFill="0" applyBorder="0" applyProtection="0">
      <alignment wrapText="1"/>
    </xf>
    <xf numFmtId="0" fontId="30" fillId="0" borderId="0" applyNumberFormat="0" applyFill="0" applyBorder="0" applyProtection="0">
      <alignment wrapText="1"/>
    </xf>
    <xf numFmtId="183" fontId="23" fillId="0" borderId="0" applyFont="0" applyFill="0" applyBorder="0" applyProtection="0"/>
    <xf numFmtId="183" fontId="23" fillId="0" borderId="0" applyFont="0" applyFill="0" applyBorder="0" applyProtection="0"/>
    <xf numFmtId="183" fontId="23" fillId="0" borderId="0" applyFont="0" applyFill="0" applyBorder="0" applyProtection="0"/>
    <xf numFmtId="183" fontId="83" fillId="0" borderId="0" applyFont="0" applyFill="0" applyBorder="0" applyProtection="0"/>
    <xf numFmtId="2" fontId="23" fillId="0" borderId="0" applyFont="0" applyFill="0" applyBorder="0" applyProtection="0"/>
    <xf numFmtId="2" fontId="23" fillId="0" borderId="0" applyFont="0" applyFill="0" applyBorder="0" applyProtection="0"/>
    <xf numFmtId="2" fontId="23" fillId="0" borderId="0" applyFont="0" applyFill="0" applyBorder="0" applyProtection="0"/>
    <xf numFmtId="2" fontId="83" fillId="0" borderId="0" applyFont="0" applyFill="0" applyBorder="0" applyProtection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23" fillId="0" borderId="0"/>
    <xf numFmtId="0" fontId="23" fillId="0" borderId="0"/>
    <xf numFmtId="0" fontId="23" fillId="0" borderId="0"/>
    <xf numFmtId="0" fontId="83" fillId="0" borderId="0"/>
    <xf numFmtId="0" fontId="79" fillId="0" borderId="0" applyNumberFormat="0" applyFill="0" applyBorder="0" applyAlignment="0" applyProtection="0"/>
    <xf numFmtId="0" fontId="80" fillId="44" borderId="0">
      <alignment horizontal="right"/>
    </xf>
    <xf numFmtId="169" fontId="23" fillId="0" borderId="25">
      <protection locked="0"/>
    </xf>
    <xf numFmtId="169" fontId="23" fillId="0" borderId="25">
      <protection locked="0"/>
    </xf>
    <xf numFmtId="169" fontId="23" fillId="0" borderId="25">
      <protection locked="0"/>
    </xf>
    <xf numFmtId="169" fontId="23" fillId="0" borderId="25">
      <protection locked="0"/>
    </xf>
    <xf numFmtId="169" fontId="23" fillId="0" borderId="25">
      <protection locked="0"/>
    </xf>
    <xf numFmtId="169" fontId="83" fillId="0" borderId="25">
      <protection locked="0"/>
    </xf>
    <xf numFmtId="49" fontId="81" fillId="0" borderId="0"/>
    <xf numFmtId="37" fontId="30" fillId="47" borderId="0" applyNumberFormat="0" applyBorder="0" applyAlignment="0" applyProtection="0"/>
    <xf numFmtId="37" fontId="30" fillId="0" borderId="0"/>
    <xf numFmtId="37" fontId="30" fillId="0" borderId="0"/>
    <xf numFmtId="37" fontId="30" fillId="47" borderId="0" applyNumberFormat="0" applyBorder="0" applyAlignment="0" applyProtection="0"/>
    <xf numFmtId="3" fontId="53" fillId="0" borderId="15" applyProtection="0"/>
    <xf numFmtId="3" fontId="23" fillId="0" borderId="0">
      <protection locked="0"/>
    </xf>
    <xf numFmtId="3" fontId="23" fillId="0" borderId="0">
      <protection locked="0"/>
    </xf>
    <xf numFmtId="3" fontId="23" fillId="0" borderId="0">
      <protection locked="0"/>
    </xf>
    <xf numFmtId="3" fontId="83" fillId="0" borderId="0">
      <protection locked="0"/>
    </xf>
    <xf numFmtId="1" fontId="23" fillId="0" borderId="0" applyFont="0" applyFill="0" applyBorder="0">
      <alignment horizontal="center"/>
    </xf>
    <xf numFmtId="1" fontId="23" fillId="0" borderId="0" applyFont="0" applyFill="0" applyBorder="0">
      <alignment horizontal="center"/>
    </xf>
    <xf numFmtId="1" fontId="23" fillId="0" borderId="0" applyFont="0" applyFill="0" applyBorder="0">
      <alignment horizontal="center"/>
    </xf>
    <xf numFmtId="1" fontId="83" fillId="0" borderId="0" applyFont="0" applyFill="0" applyBorder="0">
      <alignment horizontal="center"/>
    </xf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1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3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quotePrefix="1" applyNumberFormat="1" applyFont="1" applyAlignment="1">
      <alignment horizontal="centerContinuous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Continuous"/>
    </xf>
    <xf numFmtId="0" fontId="3" fillId="0" borderId="0" xfId="1" applyNumberFormat="1" applyFont="1" applyAlignment="1">
      <alignment horizontal="right"/>
    </xf>
    <xf numFmtId="164" fontId="2" fillId="0" borderId="0" xfId="1" applyNumberFormat="1" applyFont="1"/>
    <xf numFmtId="0" fontId="2" fillId="0" borderId="0" xfId="0" applyNumberFormat="1" applyFont="1" applyAlignment="1">
      <alignment horizontal="left"/>
    </xf>
    <xf numFmtId="37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0" borderId="0" xfId="0" applyFont="1" applyBorder="1" applyAlignment="1">
      <alignment horizontal="centerContinuous"/>
    </xf>
    <xf numFmtId="164" fontId="3" fillId="0" borderId="0" xfId="0" applyNumberFormat="1" applyFont="1"/>
    <xf numFmtId="164" fontId="3" fillId="0" borderId="1" xfId="0" applyNumberFormat="1" applyFont="1" applyBorder="1"/>
    <xf numFmtId="2" fontId="3" fillId="0" borderId="0" xfId="0" applyNumberFormat="1" applyFont="1" applyAlignment="1">
      <alignment horizontal="right" indent="1"/>
    </xf>
    <xf numFmtId="0" fontId="20" fillId="0" borderId="0" xfId="0" quotePrefix="1" applyNumberFormat="1" applyFont="1" applyAlignment="1">
      <alignment horizontal="left"/>
    </xf>
    <xf numFmtId="0" fontId="20" fillId="0" borderId="0" xfId="1" applyNumberFormat="1" applyFont="1" applyAlignment="1">
      <alignment horizontal="left"/>
    </xf>
    <xf numFmtId="164" fontId="3" fillId="0" borderId="0" xfId="1" applyNumberFormat="1" applyFont="1" applyAlignment="1">
      <alignment horizontal="right" indent="1"/>
    </xf>
    <xf numFmtId="0" fontId="3" fillId="0" borderId="0" xfId="0" applyFont="1" applyBorder="1"/>
    <xf numFmtId="0" fontId="2" fillId="0" borderId="0" xfId="1" applyNumberFormat="1" applyFont="1" applyAlignment="1">
      <alignment horizontal="left"/>
    </xf>
    <xf numFmtId="164" fontId="3" fillId="0" borderId="0" xfId="1" applyNumberFormat="1" applyFont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right" indent="1"/>
    </xf>
    <xf numFmtId="164" fontId="3" fillId="0" borderId="0" xfId="1" applyNumberFormat="1" applyFont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5" fontId="3" fillId="0" borderId="0" xfId="0" applyNumberFormat="1" applyFont="1"/>
    <xf numFmtId="166" fontId="2" fillId="0" borderId="0" xfId="0" quotePrefix="1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4" fontId="20" fillId="0" borderId="0" xfId="1" applyNumberFormat="1" applyFont="1"/>
    <xf numFmtId="0" fontId="20" fillId="0" borderId="0" xfId="0" applyFont="1"/>
    <xf numFmtId="37" fontId="20" fillId="0" borderId="0" xfId="0" applyNumberFormat="1" applyFont="1" applyAlignment="1">
      <alignment horizontal="center"/>
    </xf>
    <xf numFmtId="164" fontId="20" fillId="0" borderId="0" xfId="0" applyNumberFormat="1" applyFont="1"/>
    <xf numFmtId="164" fontId="20" fillId="0" borderId="0" xfId="1" applyNumberFormat="1" applyFont="1" applyAlignment="1">
      <alignment horizontal="right"/>
    </xf>
    <xf numFmtId="0" fontId="0" fillId="0" borderId="0" xfId="0"/>
    <xf numFmtId="0" fontId="3" fillId="0" borderId="0" xfId="0" applyFont="1"/>
    <xf numFmtId="37" fontId="3" fillId="0" borderId="0" xfId="0" applyNumberFormat="1" applyFont="1" applyAlignment="1">
      <alignment horizontal="center"/>
    </xf>
    <xf numFmtId="164" fontId="3" fillId="0" borderId="0" xfId="0" applyNumberFormat="1" applyFont="1"/>
    <xf numFmtId="43" fontId="3" fillId="0" borderId="0" xfId="1" applyFont="1"/>
    <xf numFmtId="43" fontId="3" fillId="0" borderId="0" xfId="0" applyNumberFormat="1" applyFont="1"/>
    <xf numFmtId="0" fontId="20" fillId="0" borderId="0" xfId="0" applyFont="1"/>
    <xf numFmtId="164" fontId="20" fillId="0" borderId="0" xfId="1" applyNumberFormat="1" applyFont="1"/>
    <xf numFmtId="37" fontId="20" fillId="0" borderId="0" xfId="0" applyNumberFormat="1" applyFont="1" applyAlignment="1">
      <alignment horizontal="center"/>
    </xf>
    <xf numFmtId="164" fontId="20" fillId="0" borderId="0" xfId="0" applyNumberFormat="1" applyFont="1"/>
    <xf numFmtId="164" fontId="3" fillId="0" borderId="0" xfId="1" applyNumberFormat="1" applyFont="1" applyAlignment="1">
      <alignment horizontal="center"/>
    </xf>
    <xf numFmtId="0" fontId="3" fillId="0" borderId="0" xfId="0" applyFont="1"/>
    <xf numFmtId="37" fontId="3" fillId="0" borderId="0" xfId="0" applyNumberFormat="1" applyFont="1" applyAlignment="1">
      <alignment horizontal="center"/>
    </xf>
    <xf numFmtId="0" fontId="0" fillId="0" borderId="0" xfId="0"/>
    <xf numFmtId="164" fontId="20" fillId="0" borderId="26" xfId="1" applyNumberFormat="1" applyFont="1" applyBorder="1"/>
    <xf numFmtId="164" fontId="20" fillId="0" borderId="26" xfId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 indent="1"/>
    </xf>
    <xf numFmtId="37" fontId="3" fillId="0" borderId="0" xfId="0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right"/>
    </xf>
    <xf numFmtId="164" fontId="3" fillId="0" borderId="0" xfId="0" applyNumberFormat="1" applyFont="1" applyBorder="1"/>
    <xf numFmtId="37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2" fillId="0" borderId="0" xfId="1" applyNumberFormat="1" applyFont="1" applyAlignment="1">
      <alignment horizontal="right"/>
    </xf>
    <xf numFmtId="164" fontId="20" fillId="0" borderId="1" xfId="1" applyNumberFormat="1" applyFont="1" applyBorder="1"/>
    <xf numFmtId="164" fontId="20" fillId="0" borderId="1" xfId="1" applyNumberFormat="1" applyFont="1" applyBorder="1" applyAlignment="1">
      <alignment horizontal="right"/>
    </xf>
    <xf numFmtId="164" fontId="2" fillId="0" borderId="1" xfId="1" applyNumberFormat="1" applyFont="1" applyBorder="1"/>
    <xf numFmtId="164" fontId="2" fillId="0" borderId="27" xfId="1" applyNumberFormat="1" applyFont="1" applyBorder="1"/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0" fontId="2" fillId="0" borderId="0" xfId="0" applyFont="1" applyAlignment="1">
      <alignment horizontal="left" wrapText="1"/>
    </xf>
  </cellXfs>
  <cellStyles count="689">
    <cellStyle name="_x0013_" xfId="44"/>
    <cellStyle name="$0.00" xfId="45"/>
    <cellStyle name="$0.00 2" xfId="46"/>
    <cellStyle name="$0.00 3" xfId="47"/>
    <cellStyle name="$0.00 4" xfId="48"/>
    <cellStyle name="_x0013_,î3_x0001_N@4" xfId="49"/>
    <cellStyle name="_x0013_,î3_x0001_N@4 2" xfId="50"/>
    <cellStyle name="_x0013_,î3_x0001_N@4 3" xfId="51"/>
    <cellStyle name="_x0013_,î3_x0001_N@4 4" xfId="52"/>
    <cellStyle name=":¨áy¡’?(" xfId="53"/>
    <cellStyle name=":¨áy¡’?( 2" xfId="54"/>
    <cellStyle name=":¨áy¡’?( 3" xfId="55"/>
    <cellStyle name=":¨áy¡’?( 4" xfId="56"/>
    <cellStyle name="?? [0]_??" xfId="57"/>
    <cellStyle name="??_?.????" xfId="58"/>
    <cellStyle name="_0105FFU_lob_earningsWalk" xfId="59"/>
    <cellStyle name="_0305_URG_revenue_walk_v1" xfId="60"/>
    <cellStyle name="_0305_URG_revenue_walk_v1 2" xfId="61"/>
    <cellStyle name="_0305_URG_revenue_walk_v1 3" xfId="62"/>
    <cellStyle name="_0305_URG_revenue_walk_v1 4" xfId="63"/>
    <cellStyle name="_0306_URG_revenue_walk" xfId="64"/>
    <cellStyle name="_0306_URG_revenue_walk 2" xfId="65"/>
    <cellStyle name="_0306_URG_revenue_walk 3" xfId="66"/>
    <cellStyle name="_0306_URG_revenue_walk 4" xfId="67"/>
    <cellStyle name="_03Mar06_EDCS_RevenueEPS" xfId="68"/>
    <cellStyle name="_05_06 1823110 Analysis" xfId="69"/>
    <cellStyle name="_05_06 1823110 Analysis 2" xfId="70"/>
    <cellStyle name="_05_06 1823110 Analysis 3" xfId="71"/>
    <cellStyle name="_05_06 1823110 Analysis 4" xfId="72"/>
    <cellStyle name="_06_06 1823110 Analysis A" xfId="73"/>
    <cellStyle name="_06_06 1823110 Analysis A 2" xfId="74"/>
    <cellStyle name="_06_06 1823110 Analysis A 3" xfId="75"/>
    <cellStyle name="_06_06 1823110 Analysis A 4" xfId="76"/>
    <cellStyle name="_07_06 1823110 Analysis" xfId="77"/>
    <cellStyle name="_07_06 1823110 Analysis 2" xfId="78"/>
    <cellStyle name="_07_06 1823110 Analysis 3" xfId="79"/>
    <cellStyle name="_07_06 1823110 Analysis 4" xfId="80"/>
    <cellStyle name="_08_06 1823110 Analysis" xfId="81"/>
    <cellStyle name="_08_06 1823110 Analysis 2" xfId="82"/>
    <cellStyle name="_08_06 1823110 Analysis 3" xfId="83"/>
    <cellStyle name="_08_06 1823110 Analysis 4" xfId="84"/>
    <cellStyle name="_0806_URG_revenue_walk_Cy3" xfId="85"/>
    <cellStyle name="_0806_URG_revenue_walk_Cy3 2" xfId="86"/>
    <cellStyle name="_0806_URG_revenue_walk_Cy3 3" xfId="87"/>
    <cellStyle name="_0806_URG_revenue_walk_Cy3 4" xfId="88"/>
    <cellStyle name="_09_06 1823110 Analysis" xfId="89"/>
    <cellStyle name="_09_06 1823110 Analysis 2" xfId="90"/>
    <cellStyle name="_09_06 1823110 Analysis 3" xfId="91"/>
    <cellStyle name="_09_06 1823110 Analysis 4" xfId="92"/>
    <cellStyle name="_0906_OP_revenue_walk_2006_Budget DET" xfId="93"/>
    <cellStyle name="_10_06 1823110 Analysis" xfId="94"/>
    <cellStyle name="_10_06 1823110 Analysis 2" xfId="95"/>
    <cellStyle name="_10_06 1823110 Analysis 3" xfId="96"/>
    <cellStyle name="_10_06 1823110 Analysis 4" xfId="97"/>
    <cellStyle name="_11_06 1823110 Analysis" xfId="98"/>
    <cellStyle name="_11_06 1823110 Analysis 2" xfId="99"/>
    <cellStyle name="_11_06 1823110 Analysis 3" xfId="100"/>
    <cellStyle name="_11_06 1823110 Analysis 4" xfId="101"/>
    <cellStyle name="_12_06 1823110 Analysis" xfId="102"/>
    <cellStyle name="_12_06 1823110 Analysis 2" xfId="103"/>
    <cellStyle name="_12_06 1823110 Analysis 3" xfId="104"/>
    <cellStyle name="_12_06 1823110 Analysis 4" xfId="105"/>
    <cellStyle name="_1205_URG_revenue_walk_v2_Cycle4" xfId="106"/>
    <cellStyle name="_1205_URG_revenue_walk_v2_Cycle4 2" xfId="107"/>
    <cellStyle name="_1205_URG_revenue_walk_v2_Cycle4 3" xfId="108"/>
    <cellStyle name="_1205_URG_revenue_walk_v2_Cycle4 4" xfId="109"/>
    <cellStyle name="_1823110_04_2007" xfId="110"/>
    <cellStyle name="_1823110_04_2007 2" xfId="111"/>
    <cellStyle name="_1823110_04_2007 3" xfId="112"/>
    <cellStyle name="_1823110_04_2007 4" xfId="113"/>
    <cellStyle name="_1823110_05_2007" xfId="114"/>
    <cellStyle name="_1823110_05_2007 2" xfId="115"/>
    <cellStyle name="_1823110_05_2007 3" xfId="116"/>
    <cellStyle name="_1823110_05_2007 4" xfId="117"/>
    <cellStyle name="_1823110_06_2007" xfId="118"/>
    <cellStyle name="_1823110_06_2007 2" xfId="119"/>
    <cellStyle name="_1823110_06_2007 3" xfId="120"/>
    <cellStyle name="_1823110_06_2007 4" xfId="121"/>
    <cellStyle name="_1823110_09_2007" xfId="122"/>
    <cellStyle name="_1823110_09_2007 2" xfId="123"/>
    <cellStyle name="_1823110_09_2007 3" xfId="124"/>
    <cellStyle name="_1823110_09_2007 4" xfId="125"/>
    <cellStyle name="_2005Cycle1_URG_revenue_walk_v1" xfId="126"/>
    <cellStyle name="_2005Cycle1_URG_revenue_walk_v1 2" xfId="127"/>
    <cellStyle name="_2005Cycle1_URG_revenue_walk_v1 3" xfId="128"/>
    <cellStyle name="_2005Cycle1_URG_revenue_walk_v1 4" xfId="129"/>
    <cellStyle name="_2006Cy1_URG_revenue_walk" xfId="130"/>
    <cellStyle name="_2006Cy1_URG_revenue_walk 2" xfId="131"/>
    <cellStyle name="_2006Cy1_URG_revenue_walk 3" xfId="132"/>
    <cellStyle name="_2006Cy1_URG_revenue_walk 4" xfId="133"/>
    <cellStyle name="_2006Cy2_URG_revenue_walk" xfId="134"/>
    <cellStyle name="_2006Cy2_URG_revenue_walk 2" xfId="135"/>
    <cellStyle name="_2006Cy2_URG_revenue_walk 3" xfId="136"/>
    <cellStyle name="_2006Cy2_URG_revenue_walk 4" xfId="137"/>
    <cellStyle name="_2006Cy3_EDCS_RevenueEPS" xfId="138"/>
    <cellStyle name="_205FFU_lob_earningsWalk" xfId="139"/>
    <cellStyle name="_Acct 926 W1_W2Benefits" xfId="140"/>
    <cellStyle name="_Acct 926 W1_W2Benefits 2" xfId="141"/>
    <cellStyle name="_Acct 926 W1_W2Benefits 3" xfId="142"/>
    <cellStyle name="_Acct 926 W1_W2Benefits 4" xfId="143"/>
    <cellStyle name="_AFUDC" xfId="144"/>
    <cellStyle name="_AFUDC 2" xfId="145"/>
    <cellStyle name="_AFUDC 3" xfId="146"/>
    <cellStyle name="_AFUDC 4" xfId="147"/>
    <cellStyle name="_AFUDC_2009_Budget_01302009" xfId="148"/>
    <cellStyle name="_AFUDC_2009_Budget_01302009 2" xfId="149"/>
    <cellStyle name="_AFUDC_2009_Budget_01302009 3" xfId="150"/>
    <cellStyle name="_AFUDC_2009_Budget_01302009 4" xfId="151"/>
    <cellStyle name="_August Expense Reports" xfId="152"/>
    <cellStyle name="_August Expense Reports 2" xfId="153"/>
    <cellStyle name="_August Expense Reports 3" xfId="154"/>
    <cellStyle name="_August Expense Reports 4" xfId="155"/>
    <cellStyle name="_bal_acct_rcls_01_08" xfId="156"/>
    <cellStyle name="_bal_acct_rcls_01_08 2" xfId="157"/>
    <cellStyle name="_bal_acct_rcls_01_08 3" xfId="158"/>
    <cellStyle name="_bal_acct_rcls_01_08 4" xfId="159"/>
    <cellStyle name="_bal_acct_rcls_02_08" xfId="160"/>
    <cellStyle name="_bal_acct_rcls_02_08 2" xfId="161"/>
    <cellStyle name="_bal_acct_rcls_02_08 3" xfId="162"/>
    <cellStyle name="_bal_acct_rcls_02_08 4" xfId="163"/>
    <cellStyle name="_bal_acct_rcls_03_08_2nd close" xfId="164"/>
    <cellStyle name="_bal_acct_rcls_03_08_2nd close 2" xfId="165"/>
    <cellStyle name="_bal_acct_rcls_03_08_2nd close 3" xfId="166"/>
    <cellStyle name="_bal_acct_rcls_03_08_2nd close 4" xfId="167"/>
    <cellStyle name="_bal_acct_rcls_04_08" xfId="168"/>
    <cellStyle name="_bal_acct_rcls_04_08 2" xfId="169"/>
    <cellStyle name="_bal_acct_rcls_04_08 3" xfId="170"/>
    <cellStyle name="_bal_acct_rcls_04_08 4" xfId="171"/>
    <cellStyle name="_bal_acct_rcls_05_08" xfId="172"/>
    <cellStyle name="_bal_acct_rcls_05_08 2" xfId="173"/>
    <cellStyle name="_bal_acct_rcls_05_08 3" xfId="174"/>
    <cellStyle name="_bal_acct_rcls_05_08 4" xfId="175"/>
    <cellStyle name="_bal_acct_rcls_0507" xfId="176"/>
    <cellStyle name="_bal_acct_rcls_0507 2" xfId="177"/>
    <cellStyle name="_bal_acct_rcls_0507 3" xfId="178"/>
    <cellStyle name="_bal_acct_rcls_0507 4" xfId="179"/>
    <cellStyle name="_bal_acct_rcls_06_08 Close #2" xfId="180"/>
    <cellStyle name="_bal_acct_rcls_06_08 Close #2 2" xfId="181"/>
    <cellStyle name="_bal_acct_rcls_06_08 Close #2 3" xfId="182"/>
    <cellStyle name="_bal_acct_rcls_06_08 Close #2 4" xfId="183"/>
    <cellStyle name="_bal_acct_rcls_07_08" xfId="184"/>
    <cellStyle name="_bal_acct_rcls_07_08 2" xfId="185"/>
    <cellStyle name="_bal_acct_rcls_07_08 3" xfId="186"/>
    <cellStyle name="_bal_acct_rcls_07_08 4" xfId="187"/>
    <cellStyle name="_bal_acct_rcls_0707" xfId="188"/>
    <cellStyle name="_bal_acct_rcls_0707 2" xfId="189"/>
    <cellStyle name="_bal_acct_rcls_0707 3" xfId="190"/>
    <cellStyle name="_bal_acct_rcls_0707 4" xfId="191"/>
    <cellStyle name="_Bank Fees" xfId="192"/>
    <cellStyle name="_Bank Fees 2" xfId="193"/>
    <cellStyle name="_Bank Fees 3" xfId="194"/>
    <cellStyle name="_Bank Fees 4" xfId="195"/>
    <cellStyle name="_Book1 (2)" xfId="196"/>
    <cellStyle name="_Book15" xfId="197"/>
    <cellStyle name="_Book2" xfId="198"/>
    <cellStyle name="_Cap A&amp;G Dept Costs" xfId="199"/>
    <cellStyle name="_Cap A&amp;G Dept Costs 2" xfId="200"/>
    <cellStyle name="_Cap A&amp;G Dept Costs 3" xfId="201"/>
    <cellStyle name="_Cap A&amp;G Dept Costs 4" xfId="202"/>
    <cellStyle name="_Casualty" xfId="203"/>
    <cellStyle name="_Casualty 2" xfId="204"/>
    <cellStyle name="_Casualty 3" xfId="205"/>
    <cellStyle name="_Casualty 4" xfId="206"/>
    <cellStyle name="_CGT_IS1" xfId="207"/>
    <cellStyle name="_CGT_IS1 2" xfId="208"/>
    <cellStyle name="_CGT_IS1 3" xfId="209"/>
    <cellStyle name="_CGT_IS1 4" xfId="210"/>
    <cellStyle name="_CGTPerform_November03 (12-16-03)" xfId="211"/>
    <cellStyle name="_CGTPerform_November03 (12-16-03) 2" xfId="212"/>
    <cellStyle name="_CGTPerform_November03 (12-16-03) 3" xfId="213"/>
    <cellStyle name="_CGTPerform_November03 (12-16-03) 4" xfId="214"/>
    <cellStyle name="_CGTPerform_November03 (only IS revised) (Final used for TBK Meeting on 12-19-03)" xfId="215"/>
    <cellStyle name="_CGTPerform_November03 (only IS revised) (Final used for TBK Meeting on 12-19-03) 2" xfId="216"/>
    <cellStyle name="_CGTPerform_November03 (only IS revised) (Final used for TBK Meeting on 12-19-03) 3" xfId="217"/>
    <cellStyle name="_CGTPerform_November03 (only IS revised) (Final used for TBK Meeting on 12-19-03) 4" xfId="218"/>
    <cellStyle name="_Copy of Revenue Forecast 2006 Assumptions" xfId="219"/>
    <cellStyle name="_Copy of Revenue Forecast 2006 Assumptions 2" xfId="220"/>
    <cellStyle name="_Copy of Revenue Forecast 2006 Assumptions 3" xfId="221"/>
    <cellStyle name="_Copy of Revenue Forecast 2006 Assumptions 4" xfId="222"/>
    <cellStyle name="_Decommissioning (net)" xfId="223"/>
    <cellStyle name="_Decommissioning (net) 2" xfId="224"/>
    <cellStyle name="_Decommissioning (net) 3" xfId="225"/>
    <cellStyle name="_Decommissioning (net) 4" xfId="226"/>
    <cellStyle name="_Depreciation-Reg Assets" xfId="227"/>
    <cellStyle name="_Depreciation-Reg Assets 2" xfId="228"/>
    <cellStyle name="_Depreciation-Reg Assets 3" xfId="229"/>
    <cellStyle name="_Depreciation-Reg Assets 4" xfId="230"/>
    <cellStyle name="_ETRev_Aug04" xfId="231"/>
    <cellStyle name="_ETRev_Aug04 2" xfId="232"/>
    <cellStyle name="_ETRev_Aug04 3" xfId="233"/>
    <cellStyle name="_ETRev_Aug04 4" xfId="234"/>
    <cellStyle name="_ETRev_Aug04 5" xfId="235"/>
    <cellStyle name="_ETRev_Aug04 6" xfId="236"/>
    <cellStyle name="_ETRev_March06.Cycle1" xfId="237"/>
    <cellStyle name="_ETRev_March06.Cycle1 2" xfId="238"/>
    <cellStyle name="_ETRev_March06.Cycle1 3" xfId="239"/>
    <cellStyle name="_ETRev_March06.Cycle1 4" xfId="240"/>
    <cellStyle name="_ETRev_March06.Cycle1 5" xfId="241"/>
    <cellStyle name="_ETRev_March06.Cycle1 6" xfId="242"/>
    <cellStyle name="_ETRevC2_MRDept_July1" xfId="243"/>
    <cellStyle name="_ETRevC2_MRDept_July1 2" xfId="244"/>
    <cellStyle name="_ETRevC2_MRDept_July1 3" xfId="245"/>
    <cellStyle name="_ETRevC2_MRDept_July1 4" xfId="246"/>
    <cellStyle name="_ETRevC3_RevisedSep30" xfId="247"/>
    <cellStyle name="_ETRevC3_RevisedSep30 2" xfId="248"/>
    <cellStyle name="_ETRevC3_RevisedSep30 3" xfId="249"/>
    <cellStyle name="_ETRevC3_RevisedSep30 4" xfId="250"/>
    <cellStyle name="_HC Cycle I Summary" xfId="251"/>
    <cellStyle name="_HC Cycle I Summary 2" xfId="252"/>
    <cellStyle name="_HC Cycle I Summary 3" xfId="253"/>
    <cellStyle name="_HC Cycle I Summary 4" xfId="254"/>
    <cellStyle name="_Insurance" xfId="255"/>
    <cellStyle name="_Insurance 2" xfId="256"/>
    <cellStyle name="_Insurance 3" xfId="257"/>
    <cellStyle name="_Insurance 4" xfId="258"/>
    <cellStyle name="_Operating Interest" xfId="259"/>
    <cellStyle name="_Operating Interest 2" xfId="260"/>
    <cellStyle name="_Operating Interest 3" xfId="261"/>
    <cellStyle name="_Operating Interest 4" xfId="262"/>
    <cellStyle name="_Perm Tax" xfId="263"/>
    <cellStyle name="_Perm Tax 2" xfId="264"/>
    <cellStyle name="_Perm Tax 3" xfId="265"/>
    <cellStyle name="_Perm Tax 4" xfId="266"/>
    <cellStyle name="_Property Tax" xfId="267"/>
    <cellStyle name="_Property Tax 2" xfId="268"/>
    <cellStyle name="_Property Tax 3" xfId="269"/>
    <cellStyle name="_Property Tax 4" xfId="270"/>
    <cellStyle name="_Remaining Vacation" xfId="271"/>
    <cellStyle name="_Remaining Vacation 2" xfId="272"/>
    <cellStyle name="_Remaining Vacation 3" xfId="273"/>
    <cellStyle name="_Remaining Vacation 4" xfId="274"/>
    <cellStyle name="_Transfers - Adjustments" xfId="275"/>
    <cellStyle name="_Transfers - Adjustments 2" xfId="276"/>
    <cellStyle name="_Transfers - Adjustments 3" xfId="277"/>
    <cellStyle name="_Transfers - Adjustments 4" xfId="278"/>
    <cellStyle name="_Wave 2 GFOM Support" xfId="279"/>
    <cellStyle name="_Wave 2 GFOM Support 2" xfId="280"/>
    <cellStyle name="_Wave 2 GFOM Support 3" xfId="281"/>
    <cellStyle name="_Wave 2 GFOM Support 4" xfId="282"/>
    <cellStyle name="_x0010_“+ˆÉ•?pý¤" xfId="283"/>
    <cellStyle name="_x0010_“+ˆÉ•?pý¤ 2" xfId="284"/>
    <cellStyle name="_x0010_“+ˆÉ•?pý¤ 3" xfId="285"/>
    <cellStyle name="_x0010_“+ˆÉ•?pý¤ 4" xfId="286"/>
    <cellStyle name="0" xfId="287"/>
    <cellStyle name="0 2" xfId="288"/>
    <cellStyle name="0 3" xfId="289"/>
    <cellStyle name="0 4" xfId="290"/>
    <cellStyle name="0.00" xfId="291"/>
    <cellStyle name="0.00 2" xfId="292"/>
    <cellStyle name="0.00 3" xfId="293"/>
    <cellStyle name="0.00 4" xfId="294"/>
    <cellStyle name="10 in (Normal)" xfId="295"/>
    <cellStyle name="10 in (Normal) 2" xfId="296"/>
    <cellStyle name="10 in (Normal) 3" xfId="297"/>
    <cellStyle name="10 in (Normal) 4" xfId="298"/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5 in (Normal)" xfId="299"/>
    <cellStyle name="5 in (Normal) 2" xfId="300"/>
    <cellStyle name="5 in (Normal) 3" xfId="301"/>
    <cellStyle name="5 in (Normal) 4" xfId="302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ctual Date" xfId="303"/>
    <cellStyle name="Actual Date 2" xfId="304"/>
    <cellStyle name="Array" xfId="305"/>
    <cellStyle name="Bad" xfId="8" builtinId="27" customBuiltin="1"/>
    <cellStyle name="basic" xfId="306"/>
    <cellStyle name="Calculation" xfId="12" builtinId="22" customBuiltin="1"/>
    <cellStyle name="Check Cell" xfId="14" builtinId="23" customBuiltin="1"/>
    <cellStyle name="Comma" xfId="1" builtinId="3"/>
    <cellStyle name="Comma 2" xfId="307"/>
    <cellStyle name="Comma 3" xfId="308"/>
    <cellStyle name="Comma 3 2" xfId="309"/>
    <cellStyle name="Comma 4" xfId="310"/>
    <cellStyle name="Comma 4 2" xfId="311"/>
    <cellStyle name="Comma 4 3" xfId="312"/>
    <cellStyle name="Comma 4 4" xfId="313"/>
    <cellStyle name="Comma 4 5" xfId="314"/>
    <cellStyle name="Comma 4 6" xfId="315"/>
    <cellStyle name="Comma 5" xfId="316"/>
    <cellStyle name="Comma 6" xfId="317"/>
    <cellStyle name="Comma 6 2" xfId="318"/>
    <cellStyle name="Comma 6 3" xfId="319"/>
    <cellStyle name="Comma 7" xfId="320"/>
    <cellStyle name="Comma 8" xfId="321"/>
    <cellStyle name="Comma0" xfId="322"/>
    <cellStyle name="comma-2" xfId="323"/>
    <cellStyle name="Currency 2" xfId="324"/>
    <cellStyle name="Currency 2 2" xfId="325"/>
    <cellStyle name="Currency 2 2 2" xfId="326"/>
    <cellStyle name="Currency 2 2 3" xfId="327"/>
    <cellStyle name="Currency 2 2 4" xfId="328"/>
    <cellStyle name="Currency 2 2 5" xfId="329"/>
    <cellStyle name="Currency 2 2 6" xfId="330"/>
    <cellStyle name="Currency 3" xfId="331"/>
    <cellStyle name="Currency 3 2" xfId="332"/>
    <cellStyle name="Currency 3 3" xfId="333"/>
    <cellStyle name="Currency 3 4" xfId="334"/>
    <cellStyle name="Currency 3 5" xfId="335"/>
    <cellStyle name="Currency 3 6" xfId="336"/>
    <cellStyle name="Currency0" xfId="337"/>
    <cellStyle name="Date" xfId="338"/>
    <cellStyle name="Decimal  .0" xfId="339"/>
    <cellStyle name="Decimal  .0 2" xfId="340"/>
    <cellStyle name="Decimal  .0 3" xfId="341"/>
    <cellStyle name="Decimal  .0 4" xfId="342"/>
    <cellStyle name="Dollars &amp; Cents" xfId="343"/>
    <cellStyle name="Explanatory Text" xfId="17" builtinId="53" customBuiltin="1"/>
    <cellStyle name="Fixed" xfId="344"/>
    <cellStyle name="Fixed 2" xfId="345"/>
    <cellStyle name="Fixed 3" xfId="346"/>
    <cellStyle name="FORECAST TITLES" xfId="347"/>
    <cellStyle name="General" xfId="348"/>
    <cellStyle name="General 2" xfId="349"/>
    <cellStyle name="General 3" xfId="350"/>
    <cellStyle name="General 4" xfId="351"/>
    <cellStyle name="Good" xfId="7" builtinId="26" customBuiltin="1"/>
    <cellStyle name="Grey" xfId="352"/>
    <cellStyle name="Hand Input" xfId="353"/>
    <cellStyle name="HEADER" xfId="354"/>
    <cellStyle name="heading" xfId="355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356"/>
    <cellStyle name="Heading1 2" xfId="357"/>
    <cellStyle name="Heading1 3" xfId="358"/>
    <cellStyle name="Heading2" xfId="359"/>
    <cellStyle name="Heading2 2" xfId="360"/>
    <cellStyle name="Heading2 3" xfId="361"/>
    <cellStyle name="Hide" xfId="362"/>
    <cellStyle name="HIGHLIGHT" xfId="363"/>
    <cellStyle name="highlite" xfId="364"/>
    <cellStyle name="hilite" xfId="365"/>
    <cellStyle name="hilite 2" xfId="366"/>
    <cellStyle name="hilite 3" xfId="367"/>
    <cellStyle name="hilite 4" xfId="368"/>
    <cellStyle name="hilite 5" xfId="369"/>
    <cellStyle name="hilite 6" xfId="370"/>
    <cellStyle name="Input" xfId="10" builtinId="20" customBuiltin="1"/>
    <cellStyle name="Input [yellow]" xfId="371"/>
    <cellStyle name="INPUTPCT" xfId="372"/>
    <cellStyle name="INPUTPCT4" xfId="373"/>
    <cellStyle name="Linked Cell" xfId="13" builtinId="24" customBuiltin="1"/>
    <cellStyle name="Millares [0]_2AV_M_M " xfId="374"/>
    <cellStyle name="Millares_2AV_M_M " xfId="375"/>
    <cellStyle name="Moneda [0]_2AV_M_M " xfId="376"/>
    <cellStyle name="Moneda_2AV_M_M " xfId="377"/>
    <cellStyle name="MyHeading1" xfId="378"/>
    <cellStyle name="Neutral" xfId="9" builtinId="28" customBuiltin="1"/>
    <cellStyle name="no dec" xfId="379"/>
    <cellStyle name="No Entry" xfId="380"/>
    <cellStyle name="Normal" xfId="0" builtinId="0"/>
    <cellStyle name="Normal - Style1" xfId="381"/>
    <cellStyle name="Normal - Style1 2" xfId="382"/>
    <cellStyle name="Normal 10" xfId="383"/>
    <cellStyle name="Normal 11" xfId="384"/>
    <cellStyle name="Normal 11 2" xfId="385"/>
    <cellStyle name="Normal 11 3" xfId="386"/>
    <cellStyle name="Normal 12" xfId="387"/>
    <cellStyle name="Normal 13" xfId="388"/>
    <cellStyle name="Normal 14" xfId="389"/>
    <cellStyle name="Normal 15" xfId="390"/>
    <cellStyle name="Normal 16" xfId="391"/>
    <cellStyle name="Normal 17" xfId="392"/>
    <cellStyle name="Normal 18" xfId="393"/>
    <cellStyle name="Normal 19" xfId="394"/>
    <cellStyle name="Normal 2" xfId="43"/>
    <cellStyle name="Normal 2 2" xfId="395"/>
    <cellStyle name="Normal 20" xfId="396"/>
    <cellStyle name="Normal 21" xfId="397"/>
    <cellStyle name="Normal 22" xfId="398"/>
    <cellStyle name="Normal 23" xfId="399"/>
    <cellStyle name="Normal 24" xfId="400"/>
    <cellStyle name="Normal 25" xfId="401"/>
    <cellStyle name="Normal 26" xfId="402"/>
    <cellStyle name="Normal 27" xfId="403"/>
    <cellStyle name="Normal 28" xfId="404"/>
    <cellStyle name="Normal 29" xfId="405"/>
    <cellStyle name="Normal 3" xfId="406"/>
    <cellStyle name="Normal 30" xfId="407"/>
    <cellStyle name="Normal 31" xfId="408"/>
    <cellStyle name="Normal 32" xfId="409"/>
    <cellStyle name="Normal 33" xfId="410"/>
    <cellStyle name="Normal 34" xfId="411"/>
    <cellStyle name="Normal 35" xfId="412"/>
    <cellStyle name="Normal 36" xfId="413"/>
    <cellStyle name="Normal 37" xfId="414"/>
    <cellStyle name="Normal 38" xfId="415"/>
    <cellStyle name="Normal 39" xfId="416"/>
    <cellStyle name="Normal 4" xfId="417"/>
    <cellStyle name="Normal 4 2" xfId="418"/>
    <cellStyle name="Normal 40" xfId="419"/>
    <cellStyle name="Normal 41" xfId="420"/>
    <cellStyle name="Normal 42" xfId="421"/>
    <cellStyle name="Normal 43" xfId="422"/>
    <cellStyle name="Normal 44" xfId="423"/>
    <cellStyle name="Normal 45" xfId="424"/>
    <cellStyle name="Normal 46" xfId="425"/>
    <cellStyle name="Normal 47" xfId="426"/>
    <cellStyle name="Normal 48" xfId="427"/>
    <cellStyle name="Normal 49" xfId="428"/>
    <cellStyle name="Normal 5" xfId="429"/>
    <cellStyle name="Normal 5 2" xfId="430"/>
    <cellStyle name="Normal 50" xfId="431"/>
    <cellStyle name="Normal 51" xfId="432"/>
    <cellStyle name="Normal 52" xfId="433"/>
    <cellStyle name="Normal 53" xfId="434"/>
    <cellStyle name="Normal 54" xfId="435"/>
    <cellStyle name="Normal 55" xfId="436"/>
    <cellStyle name="Normal 56" xfId="437"/>
    <cellStyle name="Normal 57" xfId="438"/>
    <cellStyle name="Normal 58" xfId="439"/>
    <cellStyle name="Normal 59" xfId="440"/>
    <cellStyle name="Normal 6" xfId="441"/>
    <cellStyle name="Normal 60" xfId="442"/>
    <cellStyle name="Normal 61" xfId="443"/>
    <cellStyle name="Normal 62" xfId="444"/>
    <cellStyle name="Normal 63" xfId="445"/>
    <cellStyle name="Normal 64" xfId="446"/>
    <cellStyle name="Normal 65" xfId="447"/>
    <cellStyle name="Normal 66" xfId="448"/>
    <cellStyle name="Normal 66 2" xfId="449"/>
    <cellStyle name="Normal 67" xfId="450"/>
    <cellStyle name="Normal 68" xfId="451"/>
    <cellStyle name="Normal 68 2" xfId="452"/>
    <cellStyle name="Normal 69" xfId="453"/>
    <cellStyle name="Normal 69 2" xfId="454"/>
    <cellStyle name="Normal 7" xfId="455"/>
    <cellStyle name="Normal 70" xfId="456"/>
    <cellStyle name="Normal 71" xfId="457"/>
    <cellStyle name="Normal 72" xfId="458"/>
    <cellStyle name="Normal 73" xfId="459"/>
    <cellStyle name="Normal 74" xfId="460"/>
    <cellStyle name="Normal 75" xfId="461"/>
    <cellStyle name="Normal 76" xfId="462"/>
    <cellStyle name="Normal 77" xfId="463"/>
    <cellStyle name="Normal 78" xfId="464"/>
    <cellStyle name="Normal 79" xfId="465"/>
    <cellStyle name="Normal 8" xfId="466"/>
    <cellStyle name="Normal 80" xfId="467"/>
    <cellStyle name="Normal 81" xfId="468"/>
    <cellStyle name="Normal 82" xfId="469"/>
    <cellStyle name="Normal 83" xfId="470"/>
    <cellStyle name="Normal 84" xfId="471"/>
    <cellStyle name="Normal 9" xfId="472"/>
    <cellStyle name="Note" xfId="16" builtinId="10" customBuiltin="1"/>
    <cellStyle name="õˆ" xfId="473"/>
    <cellStyle name="Output" xfId="11" builtinId="21" customBuiltin="1"/>
    <cellStyle name="Percent [2]" xfId="474"/>
    <cellStyle name="Percent [2] 2" xfId="475"/>
    <cellStyle name="Percent [2] 3" xfId="476"/>
    <cellStyle name="Percent 2" xfId="477"/>
    <cellStyle name="Percent 3" xfId="478"/>
    <cellStyle name="Percent 4" xfId="479"/>
    <cellStyle name="Percent2" xfId="480"/>
    <cellStyle name="Percent-2" xfId="481"/>
    <cellStyle name="Percent2 10" xfId="482"/>
    <cellStyle name="Percent2 11" xfId="483"/>
    <cellStyle name="Percent2 12" xfId="484"/>
    <cellStyle name="Percent2 13" xfId="485"/>
    <cellStyle name="Percent2 14" xfId="486"/>
    <cellStyle name="Percent2 15" xfId="487"/>
    <cellStyle name="Percent2 2" xfId="488"/>
    <cellStyle name="Percent2 3" xfId="489"/>
    <cellStyle name="Percent2 4" xfId="490"/>
    <cellStyle name="Percent2 5" xfId="491"/>
    <cellStyle name="Percent2 6" xfId="492"/>
    <cellStyle name="Percent2 7" xfId="493"/>
    <cellStyle name="Percent2 8" xfId="494"/>
    <cellStyle name="Percent2 9" xfId="495"/>
    <cellStyle name="Revenue" xfId="496"/>
    <cellStyle name="s]_x000d__x000a_spooler=no_x000d__x000a_LOAD=C:\CONTROL\VIRUSCAN\VSHWIN.EXE_x000d__x000a_run=_x000d__x000a_Beep=yes_x000d__x000a_NullPort=None_x000d__x000a_BorderWidth=3_x000d__x000a_CursorBlinkRate=530_x000d_" xfId="497"/>
    <cellStyle name="SAPBEXaggData" xfId="498"/>
    <cellStyle name="SAPBEXaggData 2" xfId="499"/>
    <cellStyle name="SAPBEXaggDataEmph" xfId="500"/>
    <cellStyle name="SAPBEXaggExc1" xfId="501"/>
    <cellStyle name="SAPBEXaggExc1Emph" xfId="502"/>
    <cellStyle name="SAPBEXaggExc2" xfId="503"/>
    <cellStyle name="SAPBEXaggExc2Emph" xfId="504"/>
    <cellStyle name="SAPBEXaggItem" xfId="505"/>
    <cellStyle name="SAPBEXaggItem 2" xfId="506"/>
    <cellStyle name="SAPBEXaggItemX" xfId="507"/>
    <cellStyle name="SAPBEXchaText" xfId="508"/>
    <cellStyle name="SAPBEXchaText 2" xfId="509"/>
    <cellStyle name="SAPBEXchaText_1010303 1110303_08.2011" xfId="510"/>
    <cellStyle name="SAPBEXColoum_Header_SA" xfId="511"/>
    <cellStyle name="SAPBEXexcBad7" xfId="512"/>
    <cellStyle name="SAPBEXexcBad7 2" xfId="513"/>
    <cellStyle name="SAPBEXexcBad8" xfId="514"/>
    <cellStyle name="SAPBEXexcBad8 2" xfId="515"/>
    <cellStyle name="SAPBEXexcBad9" xfId="516"/>
    <cellStyle name="SAPBEXexcBad9 2" xfId="517"/>
    <cellStyle name="SAPBEXexcCritical4" xfId="518"/>
    <cellStyle name="SAPBEXexcCritical4 2" xfId="519"/>
    <cellStyle name="SAPBEXexcCritical5" xfId="520"/>
    <cellStyle name="SAPBEXexcCritical5 2" xfId="521"/>
    <cellStyle name="SAPBEXexcCritical6" xfId="522"/>
    <cellStyle name="SAPBEXexcCritical6 2" xfId="523"/>
    <cellStyle name="SAPBEXexcGood1" xfId="524"/>
    <cellStyle name="SAPBEXexcGood1 2" xfId="525"/>
    <cellStyle name="SAPBEXexcGood2" xfId="526"/>
    <cellStyle name="SAPBEXexcGood2 2" xfId="527"/>
    <cellStyle name="SAPBEXexcGood3" xfId="528"/>
    <cellStyle name="SAPBEXexcGood3 2" xfId="529"/>
    <cellStyle name="SAPBEXfilterDrill" xfId="530"/>
    <cellStyle name="SAPBEXfilterDrill 2" xfId="531"/>
    <cellStyle name="SAPBEXfilterItem" xfId="532"/>
    <cellStyle name="SAPBEXfilterItem 2" xfId="533"/>
    <cellStyle name="SAPBEXfilterText" xfId="534"/>
    <cellStyle name="SAPBEXfilterText 2" xfId="535"/>
    <cellStyle name="SAPBEXformats" xfId="536"/>
    <cellStyle name="SAPBEXheaderData" xfId="537"/>
    <cellStyle name="SAPBEXheaderItem" xfId="538"/>
    <cellStyle name="SAPBEXheaderItem 2" xfId="539"/>
    <cellStyle name="SAPBEXheaderItem 3" xfId="540"/>
    <cellStyle name="SAPBEXheaderText" xfId="541"/>
    <cellStyle name="SAPBEXheaderText 2" xfId="542"/>
    <cellStyle name="SAPBEXHLevel0" xfId="543"/>
    <cellStyle name="SAPBEXHLevel0 2" xfId="544"/>
    <cellStyle name="SAPBEXHLevel0 3" xfId="545"/>
    <cellStyle name="SAPBEXHLevel0X" xfId="546"/>
    <cellStyle name="SAPBEXHLevel0X 2" xfId="547"/>
    <cellStyle name="SAPBEXHLevel0X 3" xfId="548"/>
    <cellStyle name="SAPBEXHLevel1" xfId="549"/>
    <cellStyle name="SAPBEXHLevel1 2" xfId="550"/>
    <cellStyle name="SAPBEXHLevel1 3" xfId="551"/>
    <cellStyle name="SAPBEXHLevel1 4" xfId="552"/>
    <cellStyle name="SAPBEXHLevel1 5" xfId="553"/>
    <cellStyle name="SAPBEXHLevel1 6" xfId="554"/>
    <cellStyle name="SAPBEXHLevel1 7" xfId="555"/>
    <cellStyle name="SAPBEXHLevel1X" xfId="556"/>
    <cellStyle name="SAPBEXHLevel1X 2" xfId="557"/>
    <cellStyle name="SAPBEXHLevel1X 3" xfId="558"/>
    <cellStyle name="SAPBEXHLevel2" xfId="559"/>
    <cellStyle name="SAPBEXHLevel2 2" xfId="560"/>
    <cellStyle name="SAPBEXHLevel2 3" xfId="561"/>
    <cellStyle name="SAPBEXHLevel2 4" xfId="562"/>
    <cellStyle name="SAPBEXHLevel2 5" xfId="563"/>
    <cellStyle name="SAPBEXHLevel2 6" xfId="564"/>
    <cellStyle name="SAPBEXHLevel2 7" xfId="565"/>
    <cellStyle name="SAPBEXHLevel2X" xfId="566"/>
    <cellStyle name="SAPBEXHLevel2X 2" xfId="567"/>
    <cellStyle name="SAPBEXHLevel2X 3" xfId="568"/>
    <cellStyle name="SAPBEXHLevel3" xfId="569"/>
    <cellStyle name="SAPBEXHLevel3 2" xfId="570"/>
    <cellStyle name="SAPBEXHLevel3 3" xfId="571"/>
    <cellStyle name="SAPBEXHLevel3 4" xfId="572"/>
    <cellStyle name="SAPBEXHLevel3 5" xfId="573"/>
    <cellStyle name="SAPBEXHLevel3 6" xfId="574"/>
    <cellStyle name="SAPBEXHLevel3 7" xfId="575"/>
    <cellStyle name="SAPBEXHLevel3X" xfId="576"/>
    <cellStyle name="SAPBEXHLevel3X 2" xfId="577"/>
    <cellStyle name="SAPBEXHLevel3X 3" xfId="578"/>
    <cellStyle name="SAPBEXresData" xfId="579"/>
    <cellStyle name="SAPBEXresData 2" xfId="580"/>
    <cellStyle name="SAPBEXresDataEmph" xfId="581"/>
    <cellStyle name="SAPBEXresExc1" xfId="582"/>
    <cellStyle name="SAPBEXresExc1Emph" xfId="583"/>
    <cellStyle name="SAPBEXresExc2" xfId="584"/>
    <cellStyle name="SAPBEXresExc2Emph" xfId="585"/>
    <cellStyle name="SAPBEXresItem" xfId="586"/>
    <cellStyle name="SAPBEXresItemX" xfId="587"/>
    <cellStyle name="SAPBEXresItemX 2" xfId="588"/>
    <cellStyle name="SAPBEXRow_Headings_SA" xfId="589"/>
    <cellStyle name="SAPBEXRowResults_SA" xfId="590"/>
    <cellStyle name="SAPBEXstdData" xfId="591"/>
    <cellStyle name="SAPBEXstdData 2" xfId="592"/>
    <cellStyle name="SAPBEXstdData_1010303 1110303_08.2011" xfId="593"/>
    <cellStyle name="SAPBEXstdDataEmph" xfId="594"/>
    <cellStyle name="SAPBEXstdExc1" xfId="595"/>
    <cellStyle name="SAPBEXstdExc1Emph" xfId="596"/>
    <cellStyle name="SAPBEXstdExc2" xfId="597"/>
    <cellStyle name="SAPBEXstdExc2Emph" xfId="598"/>
    <cellStyle name="SAPBEXstdItem" xfId="599"/>
    <cellStyle name="SAPBEXstdItem 2" xfId="600"/>
    <cellStyle name="SAPBEXstdItem_1010303 1110303_08.2011" xfId="601"/>
    <cellStyle name="SAPBEXstdItemX" xfId="602"/>
    <cellStyle name="SAPBEXstdItemX 2" xfId="603"/>
    <cellStyle name="SAPBEXstdItemX_1010303 1110303_08.2011" xfId="604"/>
    <cellStyle name="SAPBEXsubData" xfId="605"/>
    <cellStyle name="SAPBEXsubDataEmph" xfId="606"/>
    <cellStyle name="SAPBEXsubExc1" xfId="607"/>
    <cellStyle name="SAPBEXsubExc1Emph" xfId="608"/>
    <cellStyle name="SAPBEXsubExc2" xfId="609"/>
    <cellStyle name="SAPBEXsubExc2Emph" xfId="610"/>
    <cellStyle name="SAPBEXsubItem" xfId="611"/>
    <cellStyle name="SAPBEXtitle" xfId="612"/>
    <cellStyle name="SAPBEXtitle 2" xfId="613"/>
    <cellStyle name="SAPBEXundefined" xfId="614"/>
    <cellStyle name="Sched" xfId="615"/>
    <cellStyle name="Sched 2" xfId="616"/>
    <cellStyle name="Sched 3" xfId="617"/>
    <cellStyle name="Sched 4" xfId="618"/>
    <cellStyle name="SEM-BPS-data" xfId="619"/>
    <cellStyle name="SEM-BPS-head" xfId="620"/>
    <cellStyle name="SEM-BPS-headdata" xfId="621"/>
    <cellStyle name="SEM-BPS-headkey" xfId="622"/>
    <cellStyle name="SEM-BPS-input-on" xfId="623"/>
    <cellStyle name="SEM-BPS-key" xfId="624"/>
    <cellStyle name="SEM-BPS-sub1" xfId="625"/>
    <cellStyle name="SEM-BPS-sub2" xfId="626"/>
    <cellStyle name="SEM-BPS-total" xfId="627"/>
    <cellStyle name="small" xfId="628"/>
    <cellStyle name="Style 1" xfId="629"/>
    <cellStyle name="Style 1 2" xfId="630"/>
    <cellStyle name="Style 1 3" xfId="631"/>
    <cellStyle name="Style 1 4" xfId="632"/>
    <cellStyle name="Style 2" xfId="633"/>
    <cellStyle name="Style 2 2" xfId="634"/>
    <cellStyle name="Style 2 3" xfId="635"/>
    <cellStyle name="Style 2 4" xfId="636"/>
    <cellStyle name="Style 22" xfId="637"/>
    <cellStyle name="Style 22 2" xfId="638"/>
    <cellStyle name="Style 22 3" xfId="639"/>
    <cellStyle name="Style 22 4" xfId="640"/>
    <cellStyle name="Style 22 5" xfId="641"/>
    <cellStyle name="Style 22 6" xfId="642"/>
    <cellStyle name="Style 23" xfId="643"/>
    <cellStyle name="Style 23 2" xfId="644"/>
    <cellStyle name="Style 23 3" xfId="645"/>
    <cellStyle name="Style 23 4" xfId="646"/>
    <cellStyle name="Style 24" xfId="647"/>
    <cellStyle name="Style 24 2" xfId="648"/>
    <cellStyle name="Style 24 3" xfId="649"/>
    <cellStyle name="Style 24 4" xfId="650"/>
    <cellStyle name="Style 3" xfId="651"/>
    <cellStyle name="Style 3 2" xfId="652"/>
    <cellStyle name="Style 3 3" xfId="653"/>
    <cellStyle name="Style 3 4" xfId="654"/>
    <cellStyle name="Style 4" xfId="655"/>
    <cellStyle name="Style 4 2" xfId="656"/>
    <cellStyle name="Style 4 3" xfId="657"/>
    <cellStyle name="Style 4 4" xfId="658"/>
    <cellStyle name="Style 5" xfId="659"/>
    <cellStyle name="Style 5 2" xfId="660"/>
    <cellStyle name="Style 5 3" xfId="661"/>
    <cellStyle name="Style 5 4" xfId="662"/>
    <cellStyle name="Style 6" xfId="663"/>
    <cellStyle name="Style 6 2" xfId="664"/>
    <cellStyle name="Style 6 3" xfId="665"/>
    <cellStyle name="Style 6 4" xfId="666"/>
    <cellStyle name="Style 7" xfId="667"/>
    <cellStyle name="Title" xfId="2" builtinId="15" customBuiltin="1"/>
    <cellStyle name="Title Row" xfId="668"/>
    <cellStyle name="Total" xfId="18" builtinId="25" customBuiltin="1"/>
    <cellStyle name="Total 2" xfId="669"/>
    <cellStyle name="Total 3" xfId="670"/>
    <cellStyle name="Total 3 2" xfId="671"/>
    <cellStyle name="Total 3 3" xfId="672"/>
    <cellStyle name="Total 4" xfId="673"/>
    <cellStyle name="Total 5" xfId="674"/>
    <cellStyle name="T's Heading1" xfId="675"/>
    <cellStyle name="Unprot" xfId="676"/>
    <cellStyle name="Unprot$" xfId="677"/>
    <cellStyle name="Unprot$ 2" xfId="678"/>
    <cellStyle name="Unprot_01 05 Reports" xfId="679"/>
    <cellStyle name="Unprotect" xfId="680"/>
    <cellStyle name="Unprotected" xfId="681"/>
    <cellStyle name="Unprotected 2" xfId="682"/>
    <cellStyle name="Unprotected 3" xfId="683"/>
    <cellStyle name="Unprotected 4" xfId="684"/>
    <cellStyle name="Warning Text" xfId="15" builtinId="11" customBuiltin="1"/>
    <cellStyle name="Year" xfId="685"/>
    <cellStyle name="Year 2" xfId="686"/>
    <cellStyle name="Year 3" xfId="687"/>
    <cellStyle name="Year 4" xfId="6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9"/>
  <sheetViews>
    <sheetView tabSelected="1" zoomScale="85" zoomScaleNormal="85" workbookViewId="0">
      <selection activeCell="C3" sqref="C3"/>
    </sheetView>
  </sheetViews>
  <sheetFormatPr defaultColWidth="9.109375" defaultRowHeight="13.2"/>
  <cols>
    <col min="1" max="1" width="11.88671875" style="2" customWidth="1"/>
    <col min="2" max="2" width="2.6640625" style="2" customWidth="1"/>
    <col min="3" max="3" width="46.6640625" style="2" customWidth="1"/>
    <col min="4" max="4" width="2.88671875" style="2" customWidth="1"/>
    <col min="5" max="5" width="20.109375" style="2" bestFit="1" customWidth="1"/>
    <col min="6" max="6" width="2" style="2" customWidth="1"/>
    <col min="7" max="7" width="24.44140625" style="2" customWidth="1"/>
    <col min="8" max="8" width="2.6640625" style="2" customWidth="1"/>
    <col min="9" max="9" width="12.88671875" style="2" customWidth="1"/>
    <col min="10" max="10" width="5.109375" style="2" customWidth="1"/>
    <col min="11" max="11" width="17" style="2" bestFit="1" customWidth="1"/>
    <col min="12" max="12" width="2.109375" style="2" customWidth="1"/>
    <col min="13" max="13" width="12.109375" style="2" customWidth="1"/>
    <col min="14" max="14" width="2.6640625" style="2" customWidth="1"/>
    <col min="15" max="15" width="17.33203125" style="2" bestFit="1" customWidth="1"/>
    <col min="16" max="16" width="5" style="2" customWidth="1"/>
    <col min="17" max="17" width="18" style="2" bestFit="1" customWidth="1"/>
    <col min="18" max="18" width="5" style="2" customWidth="1"/>
    <col min="19" max="19" width="18.88671875" style="2" bestFit="1" customWidth="1"/>
    <col min="20" max="20" width="4.109375" style="2" customWidth="1"/>
    <col min="21" max="21" width="16" style="2" customWidth="1"/>
    <col min="22" max="22" width="14.5546875" style="2" customWidth="1"/>
    <col min="23" max="23" width="16.5546875" style="2" bestFit="1" customWidth="1"/>
    <col min="24" max="24" width="11.33203125" style="2" bestFit="1" customWidth="1"/>
    <col min="25" max="16384" width="9.109375" style="2"/>
  </cols>
  <sheetData>
    <row r="1" spans="1:2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>
      <c r="A2" s="6" t="s">
        <v>24</v>
      </c>
      <c r="B2" s="6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6.4">
      <c r="A3" s="71" t="s">
        <v>44</v>
      </c>
      <c r="B3" s="6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>
      <c r="A4" s="6" t="s">
        <v>25</v>
      </c>
      <c r="B4" s="6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>
      <c r="A5" s="6" t="s">
        <v>23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7" spans="1:21">
      <c r="E7" s="7" t="s">
        <v>0</v>
      </c>
      <c r="F7" s="7"/>
      <c r="G7" s="7"/>
      <c r="H7" s="19"/>
      <c r="I7" s="19"/>
      <c r="K7" s="7" t="s">
        <v>5</v>
      </c>
      <c r="L7" s="7"/>
      <c r="M7" s="7"/>
      <c r="N7" s="7"/>
      <c r="O7" s="7"/>
      <c r="Q7" s="12" t="s">
        <v>8</v>
      </c>
      <c r="T7" s="26"/>
      <c r="U7" s="12" t="s">
        <v>10</v>
      </c>
    </row>
    <row r="8" spans="1:21">
      <c r="A8" s="4"/>
      <c r="B8" s="4"/>
      <c r="C8" s="4"/>
      <c r="D8" s="4"/>
      <c r="E8" s="11" t="s">
        <v>2</v>
      </c>
      <c r="F8" s="5"/>
      <c r="G8" s="11" t="s">
        <v>4</v>
      </c>
      <c r="H8" s="12"/>
      <c r="I8" s="11" t="s">
        <v>4</v>
      </c>
      <c r="J8" s="4"/>
      <c r="K8" s="12" t="s">
        <v>2</v>
      </c>
      <c r="L8" s="5"/>
      <c r="M8" s="12" t="s">
        <v>4</v>
      </c>
      <c r="N8" s="12"/>
      <c r="O8" s="12" t="s">
        <v>4</v>
      </c>
      <c r="P8" s="4"/>
      <c r="Q8" s="12" t="s">
        <v>4</v>
      </c>
      <c r="R8" s="4"/>
      <c r="S8" s="12" t="s">
        <v>8</v>
      </c>
      <c r="T8" s="5"/>
      <c r="U8" s="12" t="s">
        <v>4</v>
      </c>
    </row>
    <row r="9" spans="1:21">
      <c r="A9" s="7" t="s">
        <v>1</v>
      </c>
      <c r="B9" s="7"/>
      <c r="C9" s="7"/>
      <c r="D9" s="4"/>
      <c r="E9" s="9" t="s">
        <v>9</v>
      </c>
      <c r="F9" s="12"/>
      <c r="G9" s="9" t="s">
        <v>9</v>
      </c>
      <c r="H9" s="12"/>
      <c r="I9" s="9" t="s">
        <v>3</v>
      </c>
      <c r="J9" s="4"/>
      <c r="K9" s="9" t="s">
        <v>9</v>
      </c>
      <c r="L9" s="12"/>
      <c r="M9" s="9" t="s">
        <v>3</v>
      </c>
      <c r="N9" s="12"/>
      <c r="O9" s="9" t="s">
        <v>9</v>
      </c>
      <c r="P9" s="4"/>
      <c r="Q9" s="9" t="s">
        <v>9</v>
      </c>
      <c r="R9" s="4"/>
      <c r="S9" s="9" t="s">
        <v>2</v>
      </c>
      <c r="T9" s="12"/>
      <c r="U9" s="9" t="s">
        <v>3</v>
      </c>
    </row>
    <row r="10" spans="1:21">
      <c r="A10" s="10" t="s">
        <v>6</v>
      </c>
      <c r="B10" s="10"/>
      <c r="C10" s="6"/>
      <c r="D10" s="1"/>
      <c r="E10" s="34">
        <v>-2</v>
      </c>
      <c r="F10" s="35"/>
      <c r="G10" s="34">
        <v>-3</v>
      </c>
      <c r="H10" s="34"/>
      <c r="I10" s="35" t="s">
        <v>7</v>
      </c>
      <c r="J10" s="35"/>
      <c r="K10" s="34">
        <v>-5</v>
      </c>
      <c r="L10" s="35"/>
      <c r="M10" s="34">
        <v>-6</v>
      </c>
      <c r="N10" s="34"/>
      <c r="O10" s="35" t="s">
        <v>42</v>
      </c>
      <c r="P10" s="35"/>
      <c r="Q10" s="35" t="s">
        <v>12</v>
      </c>
      <c r="R10" s="35"/>
      <c r="S10" s="35" t="s">
        <v>13</v>
      </c>
      <c r="T10" s="35"/>
      <c r="U10" s="35" t="s">
        <v>43</v>
      </c>
    </row>
    <row r="12" spans="1:21" s="52" customFormat="1">
      <c r="A12" s="16" t="s">
        <v>15</v>
      </c>
      <c r="B12" s="10"/>
      <c r="C12" s="6"/>
      <c r="G12" s="33"/>
    </row>
    <row r="13" spans="1:21" s="52" customFormat="1">
      <c r="A13" s="16"/>
      <c r="B13" s="10"/>
      <c r="C13" s="6"/>
      <c r="G13" s="33"/>
    </row>
    <row r="14" spans="1:21" s="52" customFormat="1">
      <c r="A14" s="24" t="s">
        <v>26</v>
      </c>
      <c r="B14" s="23"/>
      <c r="C14" s="3"/>
      <c r="E14" s="22"/>
      <c r="G14" s="53"/>
      <c r="H14" s="53"/>
      <c r="I14" s="53"/>
      <c r="K14" s="22"/>
      <c r="M14" s="53"/>
      <c r="N14" s="53"/>
      <c r="O14" s="53"/>
    </row>
    <row r="15" spans="1:21" s="52" customFormat="1">
      <c r="A15" s="14">
        <v>311</v>
      </c>
      <c r="B15" s="8"/>
      <c r="C15" s="3" t="s">
        <v>31</v>
      </c>
      <c r="E15" s="25">
        <v>383523327.59000015</v>
      </c>
      <c r="G15" s="69">
        <v>0</v>
      </c>
      <c r="H15" s="53"/>
      <c r="I15" s="53">
        <v>0</v>
      </c>
      <c r="J15" s="46"/>
      <c r="K15" s="25">
        <v>25705480.549999986</v>
      </c>
      <c r="M15" s="53">
        <v>-15</v>
      </c>
      <c r="N15" s="53"/>
      <c r="O15" s="51">
        <f>-K15*M15/100</f>
        <v>3855822.0824999977</v>
      </c>
      <c r="Q15" s="31">
        <f>-E15*I15/100+O15</f>
        <v>3855822.0824999977</v>
      </c>
      <c r="S15" s="44">
        <f>+E15+K15</f>
        <v>409228808.14000016</v>
      </c>
      <c r="U15" s="53">
        <f t="shared" ref="U15:U19" si="0">-ROUND(Q15/S15*100,0)</f>
        <v>-1</v>
      </c>
    </row>
    <row r="16" spans="1:21" s="52" customFormat="1">
      <c r="A16" s="14">
        <v>312</v>
      </c>
      <c r="B16" s="8"/>
      <c r="C16" s="3" t="s">
        <v>32</v>
      </c>
      <c r="E16" s="25">
        <v>766438712.17999995</v>
      </c>
      <c r="G16" s="69">
        <v>0</v>
      </c>
      <c r="H16" s="53"/>
      <c r="I16" s="53">
        <v>0</v>
      </c>
      <c r="J16" s="46"/>
      <c r="K16" s="25">
        <v>122329105.35999982</v>
      </c>
      <c r="M16" s="53">
        <v>-15</v>
      </c>
      <c r="N16" s="53"/>
      <c r="O16" s="51">
        <f t="shared" ref="O16:O19" si="1">-K16*M16/100</f>
        <v>18349365.803999972</v>
      </c>
      <c r="Q16" s="31">
        <f>-E16*I16/100+O16</f>
        <v>18349365.803999972</v>
      </c>
      <c r="S16" s="44">
        <f t="shared" ref="S16:S19" si="2">+E16+K16</f>
        <v>888767817.53999972</v>
      </c>
      <c r="U16" s="53">
        <f t="shared" si="0"/>
        <v>-2</v>
      </c>
    </row>
    <row r="17" spans="1:24" s="52" customFormat="1">
      <c r="A17" s="14">
        <v>314</v>
      </c>
      <c r="B17" s="8"/>
      <c r="C17" s="3" t="s">
        <v>33</v>
      </c>
      <c r="E17" s="25">
        <v>348651428.93999964</v>
      </c>
      <c r="G17" s="69">
        <v>0</v>
      </c>
      <c r="H17" s="53"/>
      <c r="I17" s="53">
        <v>0</v>
      </c>
      <c r="J17" s="46"/>
      <c r="K17" s="25">
        <v>46929641.669999987</v>
      </c>
      <c r="M17" s="53">
        <v>-5</v>
      </c>
      <c r="N17" s="53"/>
      <c r="O17" s="51">
        <f t="shared" si="1"/>
        <v>2346482.0834999993</v>
      </c>
      <c r="Q17" s="31">
        <f>-E17*I17/100+O17</f>
        <v>2346482.0834999993</v>
      </c>
      <c r="S17" s="44">
        <f t="shared" si="2"/>
        <v>395581070.60999966</v>
      </c>
      <c r="U17" s="53">
        <f t="shared" si="0"/>
        <v>-1</v>
      </c>
    </row>
    <row r="18" spans="1:24" s="52" customFormat="1">
      <c r="A18" s="14">
        <v>315</v>
      </c>
      <c r="B18" s="8"/>
      <c r="C18" s="3" t="s">
        <v>34</v>
      </c>
      <c r="E18" s="25">
        <v>96435098.779999986</v>
      </c>
      <c r="G18" s="69">
        <v>0</v>
      </c>
      <c r="H18" s="53"/>
      <c r="I18" s="53">
        <v>0</v>
      </c>
      <c r="J18" s="46"/>
      <c r="K18" s="25">
        <v>10125320.249999983</v>
      </c>
      <c r="M18" s="53">
        <v>-20</v>
      </c>
      <c r="N18" s="53"/>
      <c r="O18" s="51">
        <f t="shared" si="1"/>
        <v>2025064.0499999968</v>
      </c>
      <c r="Q18" s="31">
        <f>-E18*I18/100+O18</f>
        <v>2025064.0499999968</v>
      </c>
      <c r="S18" s="44">
        <f t="shared" si="2"/>
        <v>106560419.02999997</v>
      </c>
      <c r="U18" s="53">
        <f t="shared" si="0"/>
        <v>-2</v>
      </c>
    </row>
    <row r="19" spans="1:24" s="52" customFormat="1">
      <c r="A19" s="14">
        <v>316</v>
      </c>
      <c r="B19" s="8"/>
      <c r="C19" s="3" t="s">
        <v>35</v>
      </c>
      <c r="E19" s="30">
        <v>20914928.790000007</v>
      </c>
      <c r="G19" s="70">
        <v>0</v>
      </c>
      <c r="H19" s="53"/>
      <c r="I19" s="53">
        <v>0</v>
      </c>
      <c r="J19" s="46"/>
      <c r="K19" s="30">
        <v>2207288.9099999974</v>
      </c>
      <c r="M19" s="53">
        <v>-5</v>
      </c>
      <c r="N19" s="53"/>
      <c r="O19" s="29">
        <f t="shared" si="1"/>
        <v>110364.44549999986</v>
      </c>
      <c r="Q19" s="32">
        <f>-E19*I19/100+O19</f>
        <v>110364.44549999986</v>
      </c>
      <c r="S19" s="21">
        <f t="shared" si="2"/>
        <v>23122217.700000003</v>
      </c>
      <c r="U19" s="53">
        <f t="shared" si="0"/>
        <v>0</v>
      </c>
    </row>
    <row r="20" spans="1:24" s="52" customFormat="1">
      <c r="A20" s="24" t="s">
        <v>27</v>
      </c>
      <c r="B20" s="24"/>
      <c r="E20" s="48">
        <f>+SUBTOTAL(9,E15:E19)</f>
        <v>1615963496.2799995</v>
      </c>
      <c r="F20" s="47"/>
      <c r="G20" s="48">
        <f>+SUBTOTAL(9,G15:G19)</f>
        <v>0</v>
      </c>
      <c r="H20" s="48"/>
      <c r="I20" s="49"/>
      <c r="J20" s="50"/>
      <c r="K20" s="48">
        <f>+SUBTOTAL(9,K15:K19)</f>
        <v>207296836.73999977</v>
      </c>
      <c r="L20" s="47"/>
      <c r="M20" s="47"/>
      <c r="N20" s="47"/>
      <c r="O20" s="48">
        <f>+SUBTOTAL(9,O15:O19)</f>
        <v>26687098.465499967</v>
      </c>
      <c r="P20" s="47"/>
      <c r="Q20" s="40">
        <f>+SUBTOTAL(9,Q15:Q19)</f>
        <v>26687098.465499967</v>
      </c>
      <c r="R20" s="47"/>
      <c r="S20" s="48">
        <f>+SUBTOTAL(9,S15:S19)</f>
        <v>1823260333.0199995</v>
      </c>
      <c r="T20" s="47"/>
      <c r="U20" s="53"/>
    </row>
    <row r="21" spans="1:24" s="52" customFormat="1">
      <c r="A21" s="14"/>
      <c r="B21" s="24"/>
      <c r="E21" s="48"/>
      <c r="F21" s="47"/>
      <c r="G21" s="48"/>
      <c r="H21" s="48"/>
      <c r="I21" s="49"/>
      <c r="J21" s="50"/>
      <c r="K21" s="48"/>
      <c r="L21" s="47"/>
      <c r="M21" s="47"/>
      <c r="N21" s="47"/>
      <c r="O21" s="48"/>
      <c r="P21" s="47"/>
      <c r="Q21" s="40"/>
      <c r="R21" s="47"/>
      <c r="S21" s="48"/>
      <c r="T21" s="47"/>
      <c r="U21" s="53"/>
    </row>
    <row r="22" spans="1:24" s="52" customFormat="1">
      <c r="A22" s="24" t="s">
        <v>17</v>
      </c>
      <c r="B22" s="24"/>
      <c r="E22" s="48"/>
      <c r="F22" s="47"/>
      <c r="G22" s="48"/>
      <c r="H22" s="48"/>
      <c r="I22" s="49"/>
      <c r="J22" s="50"/>
      <c r="K22" s="48"/>
      <c r="L22" s="47"/>
      <c r="M22" s="47"/>
      <c r="N22" s="47"/>
      <c r="O22" s="48"/>
      <c r="P22" s="47"/>
      <c r="Q22" s="40"/>
      <c r="R22" s="47"/>
      <c r="S22" s="48"/>
      <c r="T22" s="47"/>
      <c r="U22" s="53"/>
    </row>
    <row r="23" spans="1:24" s="52" customFormat="1">
      <c r="A23" s="14">
        <v>311</v>
      </c>
      <c r="B23" s="8"/>
      <c r="C23" s="3" t="s">
        <v>31</v>
      </c>
      <c r="E23" s="25">
        <v>240197572.16999972</v>
      </c>
      <c r="G23" s="69">
        <v>0</v>
      </c>
      <c r="H23" s="53"/>
      <c r="I23" s="53">
        <v>0</v>
      </c>
      <c r="J23" s="46"/>
      <c r="K23" s="25">
        <v>19904435.800000101</v>
      </c>
      <c r="M23" s="53">
        <v>-15</v>
      </c>
      <c r="N23" s="53"/>
      <c r="O23" s="51">
        <f>-K23*M23/100</f>
        <v>2985665.3700000155</v>
      </c>
      <c r="Q23" s="31">
        <f>-E23*I23/100+O23</f>
        <v>2985665.3700000155</v>
      </c>
      <c r="S23" s="44">
        <f>+E23+K23</f>
        <v>260102007.96999982</v>
      </c>
      <c r="U23" s="53">
        <f t="shared" ref="U23:U27" si="3">-ROUND(Q23/S23*100,0)</f>
        <v>-1</v>
      </c>
    </row>
    <row r="24" spans="1:24" s="52" customFormat="1">
      <c r="A24" s="14">
        <v>312</v>
      </c>
      <c r="B24" s="8"/>
      <c r="C24" s="3" t="s">
        <v>32</v>
      </c>
      <c r="E24" s="25">
        <v>728509467.82000172</v>
      </c>
      <c r="G24" s="69">
        <v>0</v>
      </c>
      <c r="H24" s="53"/>
      <c r="I24" s="53">
        <v>0</v>
      </c>
      <c r="J24" s="46"/>
      <c r="K24" s="25">
        <v>244204816.0999997</v>
      </c>
      <c r="M24" s="53">
        <v>-15</v>
      </c>
      <c r="N24" s="53"/>
      <c r="O24" s="51">
        <f t="shared" ref="O24:O27" si="4">-K24*M24/100</f>
        <v>36630722.414999954</v>
      </c>
      <c r="Q24" s="31">
        <f>-E24*I24/100+O24</f>
        <v>36630722.414999954</v>
      </c>
      <c r="S24" s="44">
        <f t="shared" ref="S24:S27" si="5">+E24+K24</f>
        <v>972714283.92000139</v>
      </c>
      <c r="U24" s="53">
        <f t="shared" si="3"/>
        <v>-4</v>
      </c>
    </row>
    <row r="25" spans="1:24" s="52" customFormat="1">
      <c r="A25" s="14">
        <v>314</v>
      </c>
      <c r="B25" s="8"/>
      <c r="C25" s="3" t="s">
        <v>33</v>
      </c>
      <c r="E25" s="25">
        <v>150304222.72999996</v>
      </c>
      <c r="G25" s="69">
        <v>0</v>
      </c>
      <c r="H25" s="53"/>
      <c r="I25" s="53">
        <v>0</v>
      </c>
      <c r="J25" s="46"/>
      <c r="K25" s="25">
        <v>44298352.209999956</v>
      </c>
      <c r="M25" s="53">
        <v>-5</v>
      </c>
      <c r="N25" s="53"/>
      <c r="O25" s="51">
        <f t="shared" si="4"/>
        <v>2214917.6104999976</v>
      </c>
      <c r="Q25" s="31">
        <f>-E25*I25/100+O25</f>
        <v>2214917.6104999976</v>
      </c>
      <c r="S25" s="44">
        <f t="shared" si="5"/>
        <v>194602574.93999991</v>
      </c>
      <c r="U25" s="53">
        <f t="shared" si="3"/>
        <v>-1</v>
      </c>
    </row>
    <row r="26" spans="1:24" s="52" customFormat="1">
      <c r="A26" s="14">
        <v>315</v>
      </c>
      <c r="B26" s="8"/>
      <c r="C26" s="3" t="s">
        <v>34</v>
      </c>
      <c r="E26" s="25">
        <v>71439730.430000007</v>
      </c>
      <c r="G26" s="69">
        <v>0</v>
      </c>
      <c r="H26" s="53"/>
      <c r="I26" s="53">
        <v>0</v>
      </c>
      <c r="J26" s="46"/>
      <c r="K26" s="25">
        <v>15110045.160000011</v>
      </c>
      <c r="M26" s="53">
        <v>-20</v>
      </c>
      <c r="N26" s="53"/>
      <c r="O26" s="51">
        <f t="shared" si="4"/>
        <v>3022009.0320000025</v>
      </c>
      <c r="Q26" s="31">
        <f>-E26*I26/100+O26</f>
        <v>3022009.0320000025</v>
      </c>
      <c r="S26" s="44">
        <f t="shared" si="5"/>
        <v>86549775.590000018</v>
      </c>
      <c r="U26" s="53">
        <f t="shared" si="3"/>
        <v>-3</v>
      </c>
    </row>
    <row r="27" spans="1:24" s="52" customFormat="1">
      <c r="A27" s="14">
        <v>316</v>
      </c>
      <c r="B27" s="8"/>
      <c r="C27" s="3" t="s">
        <v>35</v>
      </c>
      <c r="E27" s="30">
        <v>12007590.589999976</v>
      </c>
      <c r="G27" s="70">
        <v>0</v>
      </c>
      <c r="H27" s="53"/>
      <c r="I27" s="53">
        <v>0</v>
      </c>
      <c r="J27" s="46"/>
      <c r="K27" s="30">
        <v>2585109.4599999995</v>
      </c>
      <c r="M27" s="53">
        <v>-5</v>
      </c>
      <c r="N27" s="53"/>
      <c r="O27" s="29">
        <f t="shared" si="4"/>
        <v>129255.47299999997</v>
      </c>
      <c r="Q27" s="32">
        <f>-E27*I27/100+O27</f>
        <v>129255.47299999997</v>
      </c>
      <c r="S27" s="21">
        <f t="shared" si="5"/>
        <v>14592700.049999975</v>
      </c>
      <c r="U27" s="53">
        <f t="shared" si="3"/>
        <v>-1</v>
      </c>
    </row>
    <row r="28" spans="1:24" s="52" customFormat="1">
      <c r="A28" s="24" t="s">
        <v>28</v>
      </c>
      <c r="B28" s="24"/>
      <c r="E28" s="55">
        <f>+SUBTOTAL(9,E23:E27)</f>
        <v>1202458583.7400014</v>
      </c>
      <c r="F28" s="47"/>
      <c r="G28" s="55">
        <f>+SUBTOTAL(9,G23:G27)</f>
        <v>0</v>
      </c>
      <c r="H28" s="48"/>
      <c r="I28" s="49"/>
      <c r="J28" s="50"/>
      <c r="K28" s="55">
        <f>+SUBTOTAL(9,K23:K27)</f>
        <v>326102758.72999978</v>
      </c>
      <c r="L28" s="47"/>
      <c r="M28" s="47"/>
      <c r="N28" s="47"/>
      <c r="O28" s="55">
        <f>+SUBTOTAL(9,O23:O27)</f>
        <v>44982569.90049997</v>
      </c>
      <c r="P28" s="47"/>
      <c r="Q28" s="56">
        <f>+SUBTOTAL(9,Q23:Q27)</f>
        <v>44982569.90049997</v>
      </c>
      <c r="R28" s="47"/>
      <c r="S28" s="55">
        <f>+SUBTOTAL(9,S23:S27)</f>
        <v>1528561342.470001</v>
      </c>
      <c r="T28" s="47"/>
      <c r="U28" s="53"/>
      <c r="X28" s="44"/>
    </row>
    <row r="29" spans="1:24" s="52" customFormat="1">
      <c r="A29" s="14"/>
      <c r="B29" s="24"/>
      <c r="E29" s="48"/>
      <c r="F29" s="47"/>
      <c r="G29" s="48"/>
      <c r="H29" s="48"/>
      <c r="I29" s="49"/>
      <c r="J29" s="50"/>
      <c r="K29" s="48"/>
      <c r="L29" s="47"/>
      <c r="M29" s="47"/>
      <c r="N29" s="47"/>
      <c r="O29" s="48"/>
      <c r="P29" s="47"/>
      <c r="Q29" s="40"/>
      <c r="R29" s="47"/>
      <c r="S29" s="48"/>
      <c r="T29" s="47"/>
      <c r="U29" s="53"/>
      <c r="W29" s="45"/>
    </row>
    <row r="30" spans="1:24" s="52" customFormat="1">
      <c r="A30" s="27" t="s">
        <v>19</v>
      </c>
      <c r="B30" s="24"/>
      <c r="E30" s="15">
        <f>+SUBTOTAL(9,E14:E29)</f>
        <v>2818422080.0200009</v>
      </c>
      <c r="F30" s="47"/>
      <c r="G30" s="15">
        <f>+SUBTOTAL(9,G14:G29)</f>
        <v>0</v>
      </c>
      <c r="H30" s="48"/>
      <c r="I30" s="49"/>
      <c r="J30" s="50"/>
      <c r="K30" s="15">
        <f>+SUBTOTAL(9,K14:K29)</f>
        <v>533399595.46999955</v>
      </c>
      <c r="L30" s="47"/>
      <c r="M30" s="47"/>
      <c r="N30" s="47"/>
      <c r="O30" s="15">
        <f>+SUBTOTAL(9,O14:O29)</f>
        <v>71669668.365999937</v>
      </c>
      <c r="P30" s="47"/>
      <c r="Q30" s="15">
        <f>+SUBTOTAL(9,Q14:Q29)</f>
        <v>71669668.365999937</v>
      </c>
      <c r="R30" s="47"/>
      <c r="S30" s="15">
        <f>+SUBTOTAL(9,S14:S29)</f>
        <v>3351821675.4900012</v>
      </c>
      <c r="T30" s="47"/>
      <c r="U30" s="53"/>
      <c r="W30" s="45"/>
    </row>
    <row r="31" spans="1:24" s="52" customFormat="1">
      <c r="A31" s="27"/>
      <c r="B31" s="24"/>
      <c r="E31" s="15"/>
      <c r="F31" s="47"/>
      <c r="G31" s="15"/>
      <c r="H31" s="48"/>
      <c r="I31" s="49"/>
      <c r="J31" s="50"/>
      <c r="K31" s="15"/>
      <c r="L31" s="47"/>
      <c r="M31" s="47"/>
      <c r="N31" s="47"/>
      <c r="O31" s="15"/>
      <c r="P31" s="47"/>
      <c r="Q31" s="15"/>
      <c r="R31" s="47"/>
      <c r="S31" s="15"/>
      <c r="T31" s="47"/>
      <c r="U31" s="53"/>
      <c r="W31" s="45"/>
    </row>
    <row r="32" spans="1:24" s="52" customFormat="1">
      <c r="A32" s="14"/>
      <c r="B32" s="24"/>
      <c r="E32" s="48"/>
      <c r="F32" s="47"/>
      <c r="G32" s="48"/>
      <c r="H32" s="48"/>
      <c r="I32" s="49"/>
      <c r="J32" s="50"/>
      <c r="K32" s="48"/>
      <c r="L32" s="47"/>
      <c r="M32" s="47"/>
      <c r="N32" s="47"/>
      <c r="O32" s="48"/>
      <c r="P32" s="47"/>
      <c r="Q32" s="40"/>
      <c r="R32" s="47"/>
      <c r="S32" s="48"/>
      <c r="T32" s="47"/>
      <c r="U32" s="53"/>
      <c r="W32" s="45"/>
    </row>
    <row r="33" spans="1:23">
      <c r="A33" s="16" t="s">
        <v>14</v>
      </c>
      <c r="B33" s="10"/>
      <c r="C33" s="6"/>
      <c r="G33" s="33"/>
      <c r="U33" s="52"/>
    </row>
    <row r="34" spans="1:23">
      <c r="A34" s="14"/>
      <c r="B34" s="23"/>
      <c r="C34" s="3"/>
      <c r="E34" s="22"/>
      <c r="G34" s="17"/>
      <c r="H34" s="17"/>
      <c r="I34" s="17"/>
      <c r="K34" s="22"/>
      <c r="M34" s="17"/>
      <c r="N34" s="17"/>
      <c r="O34" s="17"/>
      <c r="U34" s="52"/>
    </row>
    <row r="35" spans="1:23">
      <c r="A35" s="14">
        <v>321</v>
      </c>
      <c r="B35" s="8"/>
      <c r="C35" s="3" t="s">
        <v>31</v>
      </c>
      <c r="E35" s="25">
        <v>1477650909.7900007</v>
      </c>
      <c r="G35" s="69">
        <v>0</v>
      </c>
      <c r="H35" s="17"/>
      <c r="I35" s="17">
        <v>0</v>
      </c>
      <c r="J35" s="18"/>
      <c r="K35" s="25">
        <v>111222108.64000024</v>
      </c>
      <c r="M35" s="53">
        <v>-10</v>
      </c>
      <c r="N35" s="17"/>
      <c r="O35" s="28">
        <f>-K35*M35/100</f>
        <v>11122210.864000024</v>
      </c>
      <c r="Q35" s="31">
        <f>-E35*I35/100+O35</f>
        <v>11122210.864000024</v>
      </c>
      <c r="S35" s="20">
        <f>+E35+K35</f>
        <v>1588873018.430001</v>
      </c>
      <c r="U35" s="53">
        <f t="shared" ref="U35:U39" si="6">-ROUND(Q35/S35*100,0)</f>
        <v>-1</v>
      </c>
    </row>
    <row r="36" spans="1:23">
      <c r="A36" s="14">
        <v>322</v>
      </c>
      <c r="B36" s="8"/>
      <c r="C36" s="3" t="s">
        <v>36</v>
      </c>
      <c r="E36" s="25">
        <v>2709792705.1799989</v>
      </c>
      <c r="G36" s="69">
        <v>0</v>
      </c>
      <c r="H36" s="17"/>
      <c r="I36" s="53">
        <v>0</v>
      </c>
      <c r="J36" s="18"/>
      <c r="K36" s="25">
        <v>507504722.48000085</v>
      </c>
      <c r="M36" s="53">
        <v>-15</v>
      </c>
      <c r="N36" s="17"/>
      <c r="O36" s="28">
        <f t="shared" ref="O36:O39" si="7">-K36*M36/100</f>
        <v>76125708.372000128</v>
      </c>
      <c r="Q36" s="31">
        <f>-E36*I36/100+O36</f>
        <v>76125708.372000128</v>
      </c>
      <c r="S36" s="20">
        <f t="shared" ref="S36:S38" si="8">+E36+K36</f>
        <v>3217297427.6599998</v>
      </c>
      <c r="U36" s="53">
        <f t="shared" si="6"/>
        <v>-2</v>
      </c>
    </row>
    <row r="37" spans="1:23">
      <c r="A37" s="14">
        <v>323</v>
      </c>
      <c r="B37" s="8"/>
      <c r="C37" s="3" t="s">
        <v>33</v>
      </c>
      <c r="E37" s="25">
        <v>1747707708.1700001</v>
      </c>
      <c r="G37" s="69">
        <v>0</v>
      </c>
      <c r="H37" s="17"/>
      <c r="I37" s="53">
        <v>0</v>
      </c>
      <c r="J37" s="18"/>
      <c r="K37" s="25">
        <v>411571060.86999983</v>
      </c>
      <c r="M37" s="53">
        <v>0</v>
      </c>
      <c r="N37" s="17"/>
      <c r="O37" s="28">
        <f t="shared" si="7"/>
        <v>0</v>
      </c>
      <c r="Q37" s="31">
        <f>-E37*I37/100+O37</f>
        <v>0</v>
      </c>
      <c r="S37" s="20">
        <f t="shared" si="8"/>
        <v>2159278769.04</v>
      </c>
      <c r="U37" s="53">
        <f t="shared" si="6"/>
        <v>0</v>
      </c>
    </row>
    <row r="38" spans="1:23">
      <c r="A38" s="14">
        <v>324</v>
      </c>
      <c r="B38" s="8"/>
      <c r="C38" s="3" t="s">
        <v>34</v>
      </c>
      <c r="E38" s="25">
        <v>666606860.8900001</v>
      </c>
      <c r="G38" s="69">
        <v>0</v>
      </c>
      <c r="H38" s="17"/>
      <c r="I38" s="53">
        <v>0</v>
      </c>
      <c r="J38" s="18"/>
      <c r="K38" s="25">
        <v>66499596.850000076</v>
      </c>
      <c r="M38" s="53">
        <v>-10</v>
      </c>
      <c r="N38" s="17"/>
      <c r="O38" s="28">
        <f t="shared" si="7"/>
        <v>6649959.685000007</v>
      </c>
      <c r="Q38" s="31">
        <f>-E38*I38/100+O38</f>
        <v>6649959.685000007</v>
      </c>
      <c r="S38" s="20">
        <f t="shared" si="8"/>
        <v>733106457.74000013</v>
      </c>
      <c r="U38" s="53">
        <f t="shared" si="6"/>
        <v>-1</v>
      </c>
    </row>
    <row r="39" spans="1:23">
      <c r="A39" s="14">
        <v>325</v>
      </c>
      <c r="B39" s="8"/>
      <c r="C39" s="3" t="s">
        <v>35</v>
      </c>
      <c r="E39" s="30">
        <v>92010424.689999983</v>
      </c>
      <c r="G39" s="70">
        <v>0</v>
      </c>
      <c r="H39" s="17"/>
      <c r="I39" s="53">
        <v>0</v>
      </c>
      <c r="J39" s="18"/>
      <c r="K39" s="30">
        <v>31807829.550000004</v>
      </c>
      <c r="M39" s="53">
        <v>-10</v>
      </c>
      <c r="N39" s="17"/>
      <c r="O39" s="29">
        <f t="shared" si="7"/>
        <v>3180782.9550000005</v>
      </c>
      <c r="Q39" s="32">
        <f>-E39*I39/100+O39</f>
        <v>3180782.9550000005</v>
      </c>
      <c r="S39" s="21">
        <f>+E39+K39</f>
        <v>123818254.23999998</v>
      </c>
      <c r="U39" s="53">
        <f t="shared" si="6"/>
        <v>-3</v>
      </c>
    </row>
    <row r="40" spans="1:23" s="52" customFormat="1">
      <c r="A40" s="14"/>
      <c r="B40" s="8"/>
      <c r="C40" s="3"/>
      <c r="E40" s="57"/>
      <c r="G40" s="58"/>
      <c r="H40" s="53"/>
      <c r="I40" s="53"/>
      <c r="J40" s="46"/>
      <c r="K40" s="57"/>
      <c r="M40" s="53"/>
      <c r="N40" s="53"/>
      <c r="O40" s="59"/>
      <c r="Q40" s="60"/>
      <c r="S40" s="61"/>
      <c r="U40" s="53"/>
    </row>
    <row r="41" spans="1:23">
      <c r="A41" s="27" t="s">
        <v>20</v>
      </c>
      <c r="B41" s="24"/>
      <c r="E41" s="15">
        <f>+SUBTOTAL(9,E35:E39)</f>
        <v>6693768608.7199993</v>
      </c>
      <c r="F41" s="1"/>
      <c r="G41" s="15">
        <f>+SUBTOTAL(9,G35:G39)</f>
        <v>0</v>
      </c>
      <c r="H41" s="15"/>
      <c r="I41" s="62"/>
      <c r="J41" s="63"/>
      <c r="K41" s="15">
        <f>+SUBTOTAL(9,K35:K39)</f>
        <v>1128605318.3900011</v>
      </c>
      <c r="L41" s="1"/>
      <c r="M41" s="1"/>
      <c r="N41" s="1"/>
      <c r="O41" s="15">
        <f>+SUBTOTAL(9,O35:O39)</f>
        <v>97078661.876000151</v>
      </c>
      <c r="P41" s="1"/>
      <c r="Q41" s="64">
        <f>+SUBTOTAL(9,Q35:Q39)</f>
        <v>97078661.876000151</v>
      </c>
      <c r="R41" s="1"/>
      <c r="S41" s="15">
        <f>+SUBTOTAL(9,S35:S39)</f>
        <v>7822373927.1100006</v>
      </c>
      <c r="T41" s="37"/>
      <c r="U41" s="53"/>
    </row>
    <row r="42" spans="1:23" s="52" customFormat="1">
      <c r="A42" s="14"/>
      <c r="B42" s="24"/>
      <c r="E42" s="48"/>
      <c r="F42" s="47"/>
      <c r="G42" s="48"/>
      <c r="H42" s="48"/>
      <c r="I42" s="49"/>
      <c r="J42" s="50"/>
      <c r="K42" s="48"/>
      <c r="L42" s="47"/>
      <c r="M42" s="47"/>
      <c r="N42" s="47"/>
      <c r="O42" s="48"/>
      <c r="P42" s="47"/>
      <c r="Q42" s="40"/>
      <c r="R42" s="47"/>
      <c r="S42" s="48"/>
      <c r="T42" s="47"/>
      <c r="U42" s="53"/>
    </row>
    <row r="43" spans="1:23" s="52" customFormat="1">
      <c r="A43" s="14"/>
      <c r="B43" s="24"/>
      <c r="E43" s="48"/>
      <c r="F43" s="47"/>
      <c r="G43" s="48"/>
      <c r="H43" s="48"/>
      <c r="I43" s="49"/>
      <c r="J43" s="50"/>
      <c r="K43" s="48"/>
      <c r="L43" s="47"/>
      <c r="M43" s="47"/>
      <c r="N43" s="47"/>
      <c r="O43" s="48"/>
      <c r="P43" s="47"/>
      <c r="Q43" s="40"/>
      <c r="R43" s="47"/>
      <c r="S43" s="48"/>
      <c r="T43" s="47"/>
      <c r="U43" s="53"/>
    </row>
    <row r="44" spans="1:23">
      <c r="A44" s="16" t="s">
        <v>16</v>
      </c>
      <c r="U44" s="52"/>
    </row>
    <row r="45" spans="1:23" s="52" customFormat="1">
      <c r="A45" s="16"/>
    </row>
    <row r="46" spans="1:23">
      <c r="A46" s="24" t="s">
        <v>29</v>
      </c>
      <c r="B46" s="23"/>
      <c r="C46" s="3"/>
      <c r="E46" s="22"/>
      <c r="G46" s="17"/>
      <c r="H46" s="17"/>
      <c r="I46" s="17"/>
      <c r="K46" s="22"/>
      <c r="M46" s="17"/>
      <c r="N46" s="17"/>
      <c r="O46" s="17"/>
      <c r="U46" s="52"/>
    </row>
    <row r="47" spans="1:23" ht="14.4">
      <c r="A47" s="14">
        <v>341</v>
      </c>
      <c r="B47" s="8"/>
      <c r="C47" s="3" t="s">
        <v>31</v>
      </c>
      <c r="E47" s="25">
        <v>50744793.959999986</v>
      </c>
      <c r="G47" s="69">
        <v>0</v>
      </c>
      <c r="H47" s="17"/>
      <c r="I47" s="53">
        <v>0</v>
      </c>
      <c r="J47" s="18"/>
      <c r="K47" s="25">
        <v>5304283.9499999965</v>
      </c>
      <c r="M47" s="53">
        <v>-25</v>
      </c>
      <c r="N47" s="17"/>
      <c r="O47" s="28">
        <f>-K47*M47/100</f>
        <v>1326070.9874999991</v>
      </c>
      <c r="Q47" s="31">
        <f t="shared" ref="Q47:Q53" si="9">-E47*I47/100+O47</f>
        <v>1326070.9874999991</v>
      </c>
      <c r="S47" s="20">
        <f>+E47+K47</f>
        <v>56049077.909999982</v>
      </c>
      <c r="U47" s="53">
        <f t="shared" ref="U47:U53" si="10">-ROUND(Q47/S47*100,0)</f>
        <v>-2</v>
      </c>
      <c r="V47"/>
      <c r="W47"/>
    </row>
    <row r="48" spans="1:23" ht="14.4">
      <c r="A48" s="14">
        <v>342</v>
      </c>
      <c r="B48" s="8"/>
      <c r="C48" s="3" t="s">
        <v>37</v>
      </c>
      <c r="E48" s="25">
        <v>30542250.630000003</v>
      </c>
      <c r="G48" s="69">
        <v>0</v>
      </c>
      <c r="H48" s="17"/>
      <c r="I48" s="53">
        <v>0</v>
      </c>
      <c r="J48" s="18"/>
      <c r="K48" s="25">
        <v>10281015.239999993</v>
      </c>
      <c r="M48" s="53">
        <v>-10</v>
      </c>
      <c r="N48" s="17"/>
      <c r="O48" s="28">
        <f t="shared" ref="O48:O53" si="11">-K48*M48/100</f>
        <v>1028101.5239999993</v>
      </c>
      <c r="Q48" s="31">
        <f t="shared" si="9"/>
        <v>1028101.5239999993</v>
      </c>
      <c r="S48" s="20">
        <f t="shared" ref="S48:S53" si="12">+E48+K48</f>
        <v>40823265.869999997</v>
      </c>
      <c r="U48" s="53">
        <f t="shared" si="10"/>
        <v>-3</v>
      </c>
      <c r="V48"/>
      <c r="W48"/>
    </row>
    <row r="49" spans="1:23" s="42" customFormat="1" ht="14.4">
      <c r="A49" s="14">
        <v>343</v>
      </c>
      <c r="B49" s="8"/>
      <c r="C49" s="3" t="s">
        <v>38</v>
      </c>
      <c r="E49" s="25">
        <v>313561247.54000002</v>
      </c>
      <c r="G49" s="69">
        <v>0</v>
      </c>
      <c r="H49" s="43"/>
      <c r="I49" s="53">
        <v>0</v>
      </c>
      <c r="J49" s="46"/>
      <c r="K49" s="25">
        <v>106971493.07999994</v>
      </c>
      <c r="M49" s="53">
        <v>-10</v>
      </c>
      <c r="N49" s="43"/>
      <c r="O49" s="51">
        <f t="shared" ref="O49" si="13">-K49*M49/100</f>
        <v>10697149.307999993</v>
      </c>
      <c r="Q49" s="31">
        <f t="shared" si="9"/>
        <v>10697149.307999993</v>
      </c>
      <c r="S49" s="44">
        <f t="shared" ref="S49" si="14">+E49+K49</f>
        <v>420532740.61999995</v>
      </c>
      <c r="U49" s="53">
        <f t="shared" si="10"/>
        <v>-3</v>
      </c>
      <c r="V49" s="41"/>
      <c r="W49" s="41"/>
    </row>
    <row r="50" spans="1:23" ht="14.4">
      <c r="A50" s="14">
        <v>343.2</v>
      </c>
      <c r="B50" s="8"/>
      <c r="C50" s="3" t="s">
        <v>39</v>
      </c>
      <c r="E50" s="25">
        <v>19721414.859999999</v>
      </c>
      <c r="G50" s="69">
        <v>0</v>
      </c>
      <c r="H50" s="17"/>
      <c r="I50" s="53">
        <v>0</v>
      </c>
      <c r="J50" s="18"/>
      <c r="K50" s="25">
        <v>89092435.400000051</v>
      </c>
      <c r="M50" s="53">
        <v>35</v>
      </c>
      <c r="N50" s="17"/>
      <c r="O50" s="28">
        <f t="shared" si="11"/>
        <v>-31182352.390000019</v>
      </c>
      <c r="Q50" s="31">
        <f t="shared" si="9"/>
        <v>-31182352.390000019</v>
      </c>
      <c r="S50" s="20">
        <f t="shared" si="12"/>
        <v>108813850.26000005</v>
      </c>
      <c r="U50" s="53">
        <f t="shared" si="10"/>
        <v>29</v>
      </c>
      <c r="V50"/>
      <c r="W50"/>
    </row>
    <row r="51" spans="1:23" s="52" customFormat="1" ht="14.4">
      <c r="A51" s="14">
        <v>344</v>
      </c>
      <c r="B51" s="8"/>
      <c r="C51" s="3" t="s">
        <v>40</v>
      </c>
      <c r="E51" s="25">
        <v>80025931.789999992</v>
      </c>
      <c r="G51" s="69">
        <v>0</v>
      </c>
      <c r="H51" s="53"/>
      <c r="I51" s="53">
        <v>0</v>
      </c>
      <c r="J51" s="46"/>
      <c r="K51" s="25">
        <v>12620271.359999994</v>
      </c>
      <c r="M51" s="53">
        <v>-20</v>
      </c>
      <c r="N51" s="53"/>
      <c r="O51" s="51">
        <f t="shared" ref="O51" si="15">-K51*M51/100</f>
        <v>2524054.2719999985</v>
      </c>
      <c r="Q51" s="31">
        <f t="shared" ref="Q51" si="16">-E51*I51/100+O51</f>
        <v>2524054.2719999985</v>
      </c>
      <c r="S51" s="44">
        <f t="shared" ref="S51" si="17">+E51+K51</f>
        <v>92646203.149999991</v>
      </c>
      <c r="U51" s="53">
        <f t="shared" si="10"/>
        <v>-3</v>
      </c>
      <c r="V51" s="54"/>
      <c r="W51" s="54"/>
    </row>
    <row r="52" spans="1:23" ht="14.4">
      <c r="A52" s="14">
        <v>345</v>
      </c>
      <c r="B52" s="8"/>
      <c r="C52" s="3" t="s">
        <v>34</v>
      </c>
      <c r="E52" s="25">
        <v>79184947.409999996</v>
      </c>
      <c r="G52" s="69">
        <v>0</v>
      </c>
      <c r="H52" s="17"/>
      <c r="I52" s="53">
        <v>0</v>
      </c>
      <c r="J52" s="18"/>
      <c r="K52" s="25">
        <v>19151531.180000011</v>
      </c>
      <c r="M52" s="53">
        <v>-10</v>
      </c>
      <c r="N52" s="17"/>
      <c r="O52" s="28">
        <f t="shared" si="11"/>
        <v>1915153.1180000009</v>
      </c>
      <c r="Q52" s="31">
        <f t="shared" si="9"/>
        <v>1915153.1180000009</v>
      </c>
      <c r="S52" s="20">
        <f t="shared" si="12"/>
        <v>98336478.590000004</v>
      </c>
      <c r="U52" s="53">
        <f t="shared" si="10"/>
        <v>-2</v>
      </c>
      <c r="V52"/>
      <c r="W52"/>
    </row>
    <row r="53" spans="1:23" ht="14.4">
      <c r="A53" s="14">
        <v>346</v>
      </c>
      <c r="B53" s="8"/>
      <c r="C53" s="3" t="s">
        <v>41</v>
      </c>
      <c r="E53" s="30">
        <v>5196359.72</v>
      </c>
      <c r="G53" s="70">
        <v>0</v>
      </c>
      <c r="H53" s="17"/>
      <c r="I53" s="53">
        <v>0</v>
      </c>
      <c r="J53" s="18"/>
      <c r="K53" s="30">
        <v>2230719.569999997</v>
      </c>
      <c r="M53" s="53">
        <v>-5</v>
      </c>
      <c r="N53" s="17"/>
      <c r="O53" s="29">
        <f t="shared" si="11"/>
        <v>111535.97849999985</v>
      </c>
      <c r="Q53" s="32">
        <f t="shared" si="9"/>
        <v>111535.97849999985</v>
      </c>
      <c r="S53" s="21">
        <f t="shared" si="12"/>
        <v>7427079.2899999972</v>
      </c>
      <c r="U53" s="53">
        <f t="shared" si="10"/>
        <v>-2</v>
      </c>
      <c r="V53"/>
      <c r="W53"/>
    </row>
    <row r="54" spans="1:23" ht="14.4">
      <c r="A54" s="24" t="s">
        <v>30</v>
      </c>
      <c r="B54" s="24"/>
      <c r="E54" s="36">
        <f>+SUBTOTAL(9,E47:E53)</f>
        <v>578976945.90999997</v>
      </c>
      <c r="F54" s="37"/>
      <c r="G54" s="36">
        <f>+SUBTOTAL(9,G47:G53)</f>
        <v>0</v>
      </c>
      <c r="H54" s="36"/>
      <c r="I54" s="38"/>
      <c r="J54" s="39"/>
      <c r="K54" s="36">
        <f>+SUBTOTAL(9,K47:K53)</f>
        <v>245651749.77999994</v>
      </c>
      <c r="L54" s="37"/>
      <c r="M54" s="37"/>
      <c r="N54" s="37"/>
      <c r="O54" s="36">
        <f>+SUBTOTAL(9,O47:O53)</f>
        <v>-13580287.202000029</v>
      </c>
      <c r="P54" s="37"/>
      <c r="Q54" s="40">
        <f>+SUBTOTAL(9,Q47:Q53)</f>
        <v>-13580287.202000029</v>
      </c>
      <c r="R54" s="37"/>
      <c r="S54" s="36">
        <f>+SUBTOTAL(9,S47:S53)</f>
        <v>824628695.68999994</v>
      </c>
      <c r="T54" s="37"/>
      <c r="U54" s="53"/>
      <c r="V54"/>
      <c r="W54"/>
    </row>
    <row r="55" spans="1:23" s="52" customFormat="1" ht="14.4">
      <c r="A55" s="14"/>
      <c r="B55" s="24"/>
      <c r="E55" s="48"/>
      <c r="F55" s="47"/>
      <c r="G55" s="48"/>
      <c r="H55" s="48"/>
      <c r="I55" s="49"/>
      <c r="J55" s="50"/>
      <c r="K55" s="48"/>
      <c r="L55" s="47"/>
      <c r="M55" s="47"/>
      <c r="N55" s="47"/>
      <c r="O55" s="48"/>
      <c r="P55" s="47"/>
      <c r="Q55" s="40"/>
      <c r="R55" s="47"/>
      <c r="S55" s="48"/>
      <c r="T55" s="47"/>
      <c r="U55" s="53"/>
      <c r="V55" s="54"/>
      <c r="W55" s="54"/>
    </row>
    <row r="56" spans="1:23" s="52" customFormat="1" ht="14.4">
      <c r="A56" s="14"/>
      <c r="B56" s="24"/>
      <c r="E56" s="48"/>
      <c r="F56" s="47"/>
      <c r="G56" s="48"/>
      <c r="H56" s="48"/>
      <c r="I56" s="49"/>
      <c r="J56" s="50"/>
      <c r="K56" s="48"/>
      <c r="L56" s="47"/>
      <c r="M56" s="47"/>
      <c r="N56" s="47"/>
      <c r="O56" s="48"/>
      <c r="P56" s="47"/>
      <c r="Q56" s="40"/>
      <c r="R56" s="47"/>
      <c r="S56" s="48"/>
      <c r="T56" s="47"/>
      <c r="U56" s="53"/>
      <c r="V56" s="54"/>
      <c r="W56" s="54"/>
    </row>
    <row r="57" spans="1:23" s="52" customFormat="1" ht="14.4">
      <c r="A57" s="24" t="s">
        <v>18</v>
      </c>
      <c r="B57" s="24"/>
      <c r="E57" s="48"/>
      <c r="F57" s="47"/>
      <c r="G57" s="48"/>
      <c r="H57" s="48"/>
      <c r="I57" s="49"/>
      <c r="J57" s="50"/>
      <c r="K57" s="48"/>
      <c r="L57" s="47"/>
      <c r="M57" s="47"/>
      <c r="N57" s="47"/>
      <c r="O57" s="48"/>
      <c r="P57" s="47"/>
      <c r="Q57" s="40"/>
      <c r="R57" s="47"/>
      <c r="S57" s="48"/>
      <c r="T57" s="47"/>
      <c r="U57" s="53"/>
      <c r="V57" s="54"/>
      <c r="W57" s="54"/>
    </row>
    <row r="58" spans="1:23" s="52" customFormat="1" ht="14.4">
      <c r="A58" s="14">
        <v>341</v>
      </c>
      <c r="B58" s="8"/>
      <c r="C58" s="3" t="s">
        <v>31</v>
      </c>
      <c r="E58" s="25">
        <v>771105807.70999968</v>
      </c>
      <c r="G58" s="69">
        <v>0</v>
      </c>
      <c r="H58" s="53"/>
      <c r="I58" s="53">
        <v>0</v>
      </c>
      <c r="J58" s="46"/>
      <c r="K58" s="25">
        <v>78603389.760000065</v>
      </c>
      <c r="M58" s="53">
        <v>-25</v>
      </c>
      <c r="N58" s="53"/>
      <c r="O58" s="51">
        <f>-K58*M58/100</f>
        <v>19650847.440000016</v>
      </c>
      <c r="Q58" s="31">
        <f t="shared" ref="Q58:Q64" si="18">-E58*I58/100+O58</f>
        <v>19650847.440000016</v>
      </c>
      <c r="S58" s="44">
        <f>+E58+K58</f>
        <v>849709197.46999979</v>
      </c>
      <c r="U58" s="53">
        <f t="shared" ref="U58:U64" si="19">-ROUND(Q58/S58*100,0)</f>
        <v>-2</v>
      </c>
      <c r="V58" s="54"/>
      <c r="W58" s="54"/>
    </row>
    <row r="59" spans="1:23" s="52" customFormat="1" ht="14.4">
      <c r="A59" s="14">
        <v>342</v>
      </c>
      <c r="B59" s="8"/>
      <c r="C59" s="3" t="s">
        <v>37</v>
      </c>
      <c r="E59" s="25">
        <v>308994861.11999995</v>
      </c>
      <c r="G59" s="69">
        <v>0</v>
      </c>
      <c r="H59" s="53"/>
      <c r="I59" s="53">
        <v>0</v>
      </c>
      <c r="J59" s="46"/>
      <c r="K59" s="25">
        <v>120154800.3000001</v>
      </c>
      <c r="M59" s="53">
        <v>-10</v>
      </c>
      <c r="N59" s="53"/>
      <c r="O59" s="51">
        <f t="shared" ref="O59:O64" si="20">-K59*M59/100</f>
        <v>12015480.030000009</v>
      </c>
      <c r="Q59" s="31">
        <f t="shared" si="18"/>
        <v>12015480.030000009</v>
      </c>
      <c r="S59" s="44">
        <f t="shared" ref="S59:S64" si="21">+E59+K59</f>
        <v>429149661.42000008</v>
      </c>
      <c r="U59" s="53">
        <f t="shared" si="19"/>
        <v>-3</v>
      </c>
      <c r="V59" s="54"/>
      <c r="W59" s="54"/>
    </row>
    <row r="60" spans="1:23" s="52" customFormat="1" ht="14.4">
      <c r="A60" s="14">
        <v>343</v>
      </c>
      <c r="B60" s="8"/>
      <c r="C60" s="3" t="s">
        <v>38</v>
      </c>
      <c r="E60" s="25">
        <v>3624241499.9199996</v>
      </c>
      <c r="G60" s="69">
        <v>0</v>
      </c>
      <c r="H60" s="53"/>
      <c r="I60" s="53">
        <v>0</v>
      </c>
      <c r="J60" s="46"/>
      <c r="K60" s="25">
        <v>1315086885.9600008</v>
      </c>
      <c r="M60" s="53">
        <v>-10</v>
      </c>
      <c r="N60" s="53"/>
      <c r="O60" s="51">
        <f t="shared" si="20"/>
        <v>131508688.59600008</v>
      </c>
      <c r="Q60" s="31">
        <f t="shared" si="18"/>
        <v>131508688.59600008</v>
      </c>
      <c r="S60" s="44">
        <f t="shared" si="21"/>
        <v>4939328385.8800001</v>
      </c>
      <c r="U60" s="53">
        <f t="shared" si="19"/>
        <v>-3</v>
      </c>
      <c r="V60" s="54"/>
      <c r="W60" s="54"/>
    </row>
    <row r="61" spans="1:23" s="52" customFormat="1" ht="14.4">
      <c r="A61" s="14">
        <v>343.2</v>
      </c>
      <c r="B61" s="8"/>
      <c r="C61" s="3" t="s">
        <v>39</v>
      </c>
      <c r="E61" s="25">
        <v>22374064.510000017</v>
      </c>
      <c r="G61" s="69">
        <v>0</v>
      </c>
      <c r="H61" s="53"/>
      <c r="I61" s="53">
        <v>0</v>
      </c>
      <c r="J61" s="46"/>
      <c r="K61" s="25">
        <v>2517807389.7299953</v>
      </c>
      <c r="M61" s="53">
        <v>35</v>
      </c>
      <c r="N61" s="53"/>
      <c r="O61" s="51">
        <f t="shared" si="20"/>
        <v>-881232586.40549839</v>
      </c>
      <c r="Q61" s="31">
        <f t="shared" si="18"/>
        <v>-881232586.40549839</v>
      </c>
      <c r="S61" s="44">
        <f t="shared" si="21"/>
        <v>2540181454.2399955</v>
      </c>
      <c r="U61" s="53">
        <f t="shared" si="19"/>
        <v>35</v>
      </c>
      <c r="V61" s="54"/>
      <c r="W61" s="54"/>
    </row>
    <row r="62" spans="1:23" s="52" customFormat="1" ht="14.4">
      <c r="A62" s="14">
        <v>344</v>
      </c>
      <c r="B62" s="8"/>
      <c r="C62" s="3" t="s">
        <v>40</v>
      </c>
      <c r="E62" s="25">
        <v>662910224.09000015</v>
      </c>
      <c r="G62" s="69">
        <v>0</v>
      </c>
      <c r="H62" s="53"/>
      <c r="I62" s="53">
        <v>0</v>
      </c>
      <c r="J62" s="46"/>
      <c r="K62" s="25">
        <v>123712828.85999997</v>
      </c>
      <c r="M62" s="53">
        <v>-20</v>
      </c>
      <c r="N62" s="53"/>
      <c r="O62" s="51">
        <f t="shared" si="20"/>
        <v>24742565.771999992</v>
      </c>
      <c r="Q62" s="31">
        <f t="shared" si="18"/>
        <v>24742565.771999992</v>
      </c>
      <c r="S62" s="44">
        <f t="shared" si="21"/>
        <v>786623052.95000017</v>
      </c>
      <c r="U62" s="53">
        <f t="shared" si="19"/>
        <v>-3</v>
      </c>
      <c r="V62" s="54"/>
      <c r="W62" s="54"/>
    </row>
    <row r="63" spans="1:23" s="52" customFormat="1" ht="14.4">
      <c r="A63" s="14">
        <v>345</v>
      </c>
      <c r="B63" s="8"/>
      <c r="C63" s="3" t="s">
        <v>34</v>
      </c>
      <c r="E63" s="25">
        <v>717578043.81000006</v>
      </c>
      <c r="G63" s="69">
        <v>0</v>
      </c>
      <c r="H63" s="53"/>
      <c r="I63" s="53">
        <v>0</v>
      </c>
      <c r="J63" s="46"/>
      <c r="K63" s="25">
        <v>200917232.64999995</v>
      </c>
      <c r="M63" s="53">
        <v>-10</v>
      </c>
      <c r="N63" s="53"/>
      <c r="O63" s="51">
        <f t="shared" si="20"/>
        <v>20091723.264999997</v>
      </c>
      <c r="Q63" s="31">
        <f t="shared" si="18"/>
        <v>20091723.264999997</v>
      </c>
      <c r="S63" s="44">
        <f t="shared" si="21"/>
        <v>918495276.46000004</v>
      </c>
      <c r="U63" s="53">
        <f t="shared" si="19"/>
        <v>-2</v>
      </c>
      <c r="V63" s="54"/>
      <c r="W63" s="54"/>
    </row>
    <row r="64" spans="1:23" s="52" customFormat="1" ht="14.4">
      <c r="A64" s="14">
        <v>346</v>
      </c>
      <c r="B64" s="8"/>
      <c r="C64" s="3" t="s">
        <v>41</v>
      </c>
      <c r="E64" s="30">
        <v>86475957.89000003</v>
      </c>
      <c r="G64" s="70">
        <v>0</v>
      </c>
      <c r="H64" s="53"/>
      <c r="I64" s="53">
        <v>0</v>
      </c>
      <c r="J64" s="46"/>
      <c r="K64" s="30">
        <v>37513181.830000035</v>
      </c>
      <c r="M64" s="53">
        <v>-5</v>
      </c>
      <c r="N64" s="53"/>
      <c r="O64" s="29">
        <f t="shared" si="20"/>
        <v>1875659.091500002</v>
      </c>
      <c r="Q64" s="32">
        <f t="shared" si="18"/>
        <v>1875659.091500002</v>
      </c>
      <c r="S64" s="21">
        <f t="shared" si="21"/>
        <v>123989139.72000006</v>
      </c>
      <c r="U64" s="53">
        <f t="shared" si="19"/>
        <v>-2</v>
      </c>
      <c r="V64" s="54"/>
      <c r="W64" s="54"/>
    </row>
    <row r="65" spans="1:23" s="52" customFormat="1" ht="14.4">
      <c r="A65" s="24" t="s">
        <v>21</v>
      </c>
      <c r="B65" s="24"/>
      <c r="E65" s="65">
        <f>+SUBTOTAL(9,E58:E64)</f>
        <v>6193680459.0500002</v>
      </c>
      <c r="F65" s="47"/>
      <c r="G65" s="65">
        <f>+SUBTOTAL(9,G58:G64)</f>
        <v>0</v>
      </c>
      <c r="H65" s="48"/>
      <c r="I65" s="49"/>
      <c r="J65" s="50"/>
      <c r="K65" s="65">
        <f>+SUBTOTAL(9,K58:K64)</f>
        <v>4393795709.0899963</v>
      </c>
      <c r="L65" s="47"/>
      <c r="M65" s="47"/>
      <c r="N65" s="47"/>
      <c r="O65" s="65">
        <f>+SUBTOTAL(9,O58:O64)</f>
        <v>-671347622.2109983</v>
      </c>
      <c r="P65" s="47"/>
      <c r="Q65" s="66">
        <f>+SUBTOTAL(9,Q58:Q64)</f>
        <v>-671347622.2109983</v>
      </c>
      <c r="R65" s="47"/>
      <c r="S65" s="65">
        <f>+SUBTOTAL(9,S58:S64)</f>
        <v>10587476168.139997</v>
      </c>
      <c r="T65" s="47"/>
      <c r="U65" s="53"/>
      <c r="V65" s="54"/>
      <c r="W65" s="54"/>
    </row>
    <row r="66" spans="1:23" s="52" customFormat="1" ht="14.4">
      <c r="A66" s="14"/>
      <c r="B66" s="24"/>
      <c r="E66" s="48"/>
      <c r="F66" s="47"/>
      <c r="G66" s="48"/>
      <c r="H66" s="48"/>
      <c r="I66" s="49"/>
      <c r="J66" s="50"/>
      <c r="K66" s="48"/>
      <c r="L66" s="47"/>
      <c r="M66" s="47"/>
      <c r="N66" s="47"/>
      <c r="O66" s="48"/>
      <c r="P66" s="47"/>
      <c r="Q66" s="40"/>
      <c r="R66" s="47"/>
      <c r="S66" s="48"/>
      <c r="T66" s="47"/>
      <c r="U66" s="49"/>
      <c r="V66" s="54"/>
      <c r="W66" s="54"/>
    </row>
    <row r="67" spans="1:23" s="52" customFormat="1" ht="14.4">
      <c r="A67" s="27" t="s">
        <v>22</v>
      </c>
      <c r="B67" s="24"/>
      <c r="E67" s="67">
        <f>+SUBTOTAL(9,E46:E66)</f>
        <v>6772657404.96</v>
      </c>
      <c r="F67" s="47"/>
      <c r="G67" s="67">
        <f>+SUBTOTAL(9,G46:G66)</f>
        <v>0</v>
      </c>
      <c r="H67" s="48"/>
      <c r="I67" s="49"/>
      <c r="J67" s="50"/>
      <c r="K67" s="67">
        <f>+SUBTOTAL(9,K46:K66)</f>
        <v>4639447458.8699951</v>
      </c>
      <c r="L67" s="47"/>
      <c r="M67" s="47"/>
      <c r="N67" s="47"/>
      <c r="O67" s="67">
        <f>+SUBTOTAL(9,O46:O66)</f>
        <v>-684927909.41299832</v>
      </c>
      <c r="P67" s="47"/>
      <c r="Q67" s="67">
        <f>+SUBTOTAL(9,Q46:Q66)</f>
        <v>-684927909.41299832</v>
      </c>
      <c r="R67" s="47"/>
      <c r="S67" s="67">
        <f>+SUBTOTAL(9,S46:S66)</f>
        <v>11412104863.829996</v>
      </c>
      <c r="T67" s="47"/>
      <c r="U67" s="49"/>
      <c r="V67" s="54"/>
      <c r="W67" s="54"/>
    </row>
    <row r="68" spans="1:23" s="52" customFormat="1" ht="14.4">
      <c r="A68" s="14"/>
      <c r="B68" s="24"/>
      <c r="E68" s="48"/>
      <c r="F68" s="47"/>
      <c r="G68" s="48"/>
      <c r="H68" s="48"/>
      <c r="I68" s="49"/>
      <c r="J68" s="50"/>
      <c r="K68" s="48"/>
      <c r="L68" s="47"/>
      <c r="M68" s="47"/>
      <c r="N68" s="47"/>
      <c r="O68" s="48"/>
      <c r="P68" s="47"/>
      <c r="Q68" s="40"/>
      <c r="R68" s="47"/>
      <c r="S68" s="48"/>
      <c r="T68" s="47"/>
      <c r="U68" s="49"/>
      <c r="V68" s="54"/>
      <c r="W68" s="54"/>
    </row>
    <row r="69" spans="1:23" ht="13.8" thickBot="1">
      <c r="A69" s="27" t="s">
        <v>11</v>
      </c>
      <c r="B69" s="1"/>
      <c r="C69" s="1"/>
      <c r="D69" s="1"/>
      <c r="E69" s="68">
        <f>+SUBTOTAL(9,E15:E68)</f>
        <v>16284848093.699999</v>
      </c>
      <c r="F69" s="1"/>
      <c r="G69" s="68">
        <f>+SUBTOTAL(9,G15:G68)</f>
        <v>0</v>
      </c>
      <c r="H69" s="1"/>
      <c r="I69" s="1"/>
      <c r="J69" s="1"/>
      <c r="K69" s="68">
        <f>+SUBTOTAL(9,K15:K68)</f>
        <v>6301452372.7299967</v>
      </c>
      <c r="L69" s="1"/>
      <c r="M69" s="1"/>
      <c r="N69" s="1"/>
      <c r="O69" s="68">
        <f>+SUBTOTAL(9,O15:O68)</f>
        <v>-516179579.17099828</v>
      </c>
      <c r="P69" s="1"/>
      <c r="Q69" s="68">
        <f>+SUBTOTAL(9,Q15:Q68)</f>
        <v>-516179579.17099828</v>
      </c>
      <c r="R69" s="1"/>
      <c r="S69" s="68">
        <f>+SUBTOTAL(9,S15:S68)</f>
        <v>22586300466.43</v>
      </c>
      <c r="T69" s="1"/>
      <c r="U69" s="1"/>
    </row>
    <row r="70" spans="1:23" ht="13.8" thickTop="1">
      <c r="A70" s="14"/>
    </row>
    <row r="71" spans="1:23">
      <c r="A71" s="14"/>
    </row>
    <row r="72" spans="1:23">
      <c r="A72" s="14"/>
    </row>
    <row r="73" spans="1:23">
      <c r="A73" s="14"/>
    </row>
    <row r="74" spans="1:23">
      <c r="A74" s="14"/>
    </row>
    <row r="75" spans="1:23">
      <c r="A75" s="14"/>
    </row>
    <row r="76" spans="1:23">
      <c r="A76" s="14"/>
    </row>
    <row r="77" spans="1:23">
      <c r="A77" s="14"/>
    </row>
    <row r="78" spans="1:23">
      <c r="A78" s="14"/>
    </row>
    <row r="79" spans="1:23">
      <c r="A79" s="14"/>
    </row>
  </sheetData>
  <pageMargins left="0.7" right="0.7" top="1" bottom="0.75" header="0.3" footer="0.3"/>
  <pageSetup scale="4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Weighted NS-% of Total Ret.</vt:lpstr>
      <vt:lpstr>'Weighted NS-% of Total Ret.'!Print_Area</vt:lpstr>
      <vt:lpstr>'Weighted NS-% of Total Ret.'!Print_Titles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2016-04-06T15:16:07Z</dcterms:created>
  <dcterms:modified xsi:type="dcterms:W3CDTF">2016-04-06T16:21:26Z</dcterms:modified>
</cp:coreProperties>
</file>