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48" windowWidth="18192" windowHeight="9780"/>
  </bookViews>
  <sheets>
    <sheet name="NEL_WN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hidden="1">'[1]ST Corrections'!#REF!</definedName>
    <definedName name="_ATPRegress_Range2" hidden="1">'[1]ST Corrections'!#REF!</definedName>
    <definedName name="_ATPRegress_Range3" hidden="1">'[1]ST Corrections'!#REF!</definedName>
    <definedName name="_ATPRegress_Range4" hidden="1">"="</definedName>
    <definedName name="_ATPRegress_Range5" hidden="1">"="</definedName>
    <definedName name="_AtRisk_FitDataRange_FIT_1378A_92120" hidden="1">'[2]Original DATA'!$D$2:$D$42</definedName>
    <definedName name="_AtRisk_FitDataRange_FIT_36F6D_33C7E" hidden="1">'[3]Original DATA'!$F$2:$F$41</definedName>
    <definedName name="_AtRisk_FitDataRange_FIT_588B6_BE712" hidden="1">'[2]Original DATA'!$G$2:$G$41</definedName>
    <definedName name="_AtRisk_FitDataRange_FIT_6A583_2CCDA" hidden="1">'[2]Original DATA'!$I$2:$I$41</definedName>
    <definedName name="_AtRisk_FitDataRange_FIT_84F84_1FF" hidden="1">'[3]Original DATA'!$D$2:$D$41</definedName>
    <definedName name="_AtRisk_FitDataRange_FIT_C8C6A_3CAA6" hidden="1">'[2]Original DATA'!$F$2:$F$42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ill" hidden="1">'[4]TXSCHD Download'!#REF!</definedName>
    <definedName name="DRI_Mnemonics">#REF!</definedName>
    <definedName name="e_CompanyTotal_4500">#REF!</definedName>
    <definedName name="e_Meters_5570">#REF!</definedName>
    <definedName name="e_MSNumber_5970">#REF!</definedName>
    <definedName name="e_RateClass_3871">#REF!</definedName>
    <definedName name="e_RateCode_5743">#REF!</definedName>
    <definedName name="ID_sorted">#REF!</definedName>
    <definedName name="l_LineLossAllocationofEnergyLossesUnaccountedForEtcStep4_5900">#REF!</definedName>
    <definedName name="l_LineLossAllocationofEnergyLossesUnaccountForEtcStep4_25189">#REF!</definedName>
    <definedName name="l_LineLossDemandLossExpansionFactorsStep3_17981">#REF!</definedName>
    <definedName name="l_LineLossDistributionGCPforECRCActualDemandLossExpansionFactors_19770">#REF!</definedName>
    <definedName name="l_LineLossDistributionGCPforECRCActualEnergyLossExpansionFactors_19372">#REF!</definedName>
    <definedName name="l_LineLossEnergyAnalysis_18987">#REF!</definedName>
    <definedName name="l_LineLossEnergyLossesbyRateClass_26818">#REF!</definedName>
    <definedName name="l_LineLossEnergyLossesbyRateClassTotals_27376">#REF!</definedName>
    <definedName name="l_LineLossEnergyLossExpansionFactorsStep2_17190">#REF!</definedName>
    <definedName name="l_LineLossInputsStep1_17170">#REF!</definedName>
    <definedName name="l_LineLossKWHAnalysisDeliveredSalesbyRateClassVoltageLevel_26770">#REF!</definedName>
    <definedName name="l_LineLossKWHAnalysisDeliveredtoBilledSalesFactor_26371">#REF!</definedName>
    <definedName name="l_LineLossLossFactorLeeCounty_18970">#REF!</definedName>
    <definedName name="l_LineLossSummaryLossExpansionFactorsPercentagesStep5_25191">#REF!</definedName>
    <definedName name="l_LineLossSummaryLossExpansionFactorsPercentageStep5_5951">#REF!</definedName>
    <definedName name="l_MeterCostsAdjustedCILCMeterCostsSummaryStep7_16910">#REF!</definedName>
    <definedName name="l_MeterCostsInputsMaterialCostsbyMSNumberStep3_9994">#REF!</definedName>
    <definedName name="l_MeterCostsMeterCostsbyRateCodeandMeterStep5_9970">#REF!</definedName>
    <definedName name="l_MeterCostsWtdAvgMeterCostsandAdjustedCILCbyRateClassStep6_11970">#REF!</definedName>
    <definedName name="l_RateRevenueImport_25770">#REF!</definedName>
    <definedName name="l_VoltageLevelbyRateClassStep2_7770">#REF!</definedName>
    <definedName name="l_VoltageLevelbyRateCodeStep1_6173">#REF!</definedName>
    <definedName name="Name">'[5]Weekly NEL Report'!#REF!</definedName>
    <definedName name="Pal_Workbook_GUID" hidden="1">"8JHMH9DXSMHNF44G668W66ZD"</definedName>
    <definedName name="pig_dig5" hidden="1">{#N/A,#N/A,FALSE,"T COST";#N/A,#N/A,FALSE,"COST_FH"}</definedName>
    <definedName name="pig_dog" hidden="1">{2;#N/A;"R13C16:R17C16";#N/A;"R13C14:R17C15";FALSE;FALSE;FALSE;95;#N/A;#N/A;"R13C19";#N/A;FALSE;FALSE;FALSE;FALSE;#N/A;"";#N/A;FALSE;"";"";#N/A;#N/A;#N/A}</definedName>
    <definedName name="pig_dog\" hidden="1">{"EXCELHLP.HLP!1802";5;10;5;10;13;13;13;8;5;5;10;14;13;13;13;13;5;10;14;13;5;10;1;2;24}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hidden="1">{#N/A,#N/A,FALSE,"SUMMARY";#N/A,#N/A,FALSE,"INPUTDATA";#N/A,#N/A,FALSE,"Condenser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hidden="1">{#N/A,#N/A,FALSE,"INPUTDATA";#N/A,#N/A,FALSE,"SUMMARY"}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_xlnm.Print_Area" localSheetId="0">NEL_WN!$A$4:$V$56</definedName>
    <definedName name="_xlnm.Print_Area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PBEXhrIndnt" hidden="1">1</definedName>
    <definedName name="SAPBEXrevision" hidden="1">1</definedName>
    <definedName name="SAPBEXsysID" hidden="1">"GP1"</definedName>
    <definedName name="SAPBEXwbID" hidden="1">"3VOBL88ZUH0TJHQP6RXNFLORZ"</definedName>
    <definedName name="test" hidden="1">{2;#N/A;"R13C16:R17C16";#N/A;"R13C14:R17C15";FALSE;FALSE;FALSE;95;#N/A;#N/A;"R13C19";#N/A;FALSE;FALSE;FALSE;FALSE;#N/A;"";#N/A;FALSE;"";"";#N/A;#N/A;#N/A}</definedName>
    <definedName name="UI_Entity_Groups">#REF!</definedName>
    <definedName name="UI_Reports">#REF!</definedName>
    <definedName name="UI_Scenarios">#REF!</definedName>
    <definedName name="wrn.AFUDC." hidden="1">{#N/A,#N/A,FALSE,"AFDC"}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hidden="1">{#N/A,#N/A,FALSE,"SUMMARY";#N/A,#N/A,FALSE,"INPUTDATA";#N/A,#N/A,FALSE,"Condenser Performance"}</definedName>
    <definedName name="wrn.COST." hidden="1">{#N/A,#N/A,FALSE,"T COST";#N/A,#N/A,FALSE,"COST_FH"}</definedName>
    <definedName name="wrn.Detail._.Support._.and._.Summary.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EFRT." hidden="1">{"EFRT Pg 1",#N/A,FALSE,"EFRT (2)";"EFRT Pg 2",#N/A,FALSE,"EFRT (2)"}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hidden="1">{#N/A,#N/A,FALSE,"INPUTDATA";#N/A,#N/A,FALSE,"SUMMARY"}</definedName>
    <definedName name="wrn.FPL._.Cnsl._.Inc._.State._.Pg._.3A." hidden="1">{"FPL Consol Inc State Pg 3A",#N/A,FALSE,"ISFPLSUB"}</definedName>
    <definedName name="wrn.FPL._.Cnsl._.Inc._.State._.Pg._.3M." hidden="1">{"FPL Consol Inc State Pg 3M",#N/A,FALSE,"ISFPLSUB"}</definedName>
    <definedName name="wrn.FPL._.Cnsl._.Inc._.State._.Pg._.3Y." hidden="1">{"FPL Consol Inc State Pg 3Y",#N/A,FALSE,"ISFPLSUB"}</definedName>
    <definedName name="wrn.FPL._.Consolidated." hidden="1">{"Fpl Consol Pg 1",#N/A,FALSE,"FPL Consolidated";"FPL Consol Pg 2",#N/A,FALSE,"FPL Consolidated"}</definedName>
    <definedName name="wrn.LITIGATION." hidden="1">{"LI AFUDC DEBT 10282",#N/A,FALSE,"TXFORCST.XLS";"LIT AFUDC 10280",#N/A,FALSE,"TXFORCST.XLS";"LIT DEPR EXP 10281",#N/A,FALSE,"TXFORCST.XLS"}</definedName>
    <definedName name="wrn.OBO._.12._.MO._.ENDED." hidden="1">{"OBO 12 Month Ended",#N/A,FALSE,"OBO 12 Months"}</definedName>
    <definedName name="wrn.OBO._.MONTHLY." hidden="1">{"obo monthly",#N/A,FALSE,"OBO Monthly"}</definedName>
    <definedName name="wrn.OBO._.Summary." hidden="1">{"OBO Deferred Tax Sum",#N/A,FALSE,"OBO DEF TAX"}</definedName>
    <definedName name="wrn.Out._.of._.Period." hidden="1">{"Out of Period",#N/A,FALSE,"Out of Period"}</definedName>
    <definedName name="wrn.Reconcil._.Bk._.Depr._.to._.47G." hidden="1">{"By Account",#N/A,FALSE,"Reconcil Deprec Book to Tax   ";"Correction of JV 47G",#N/A,FALSE,"Reconcil Deprec Book to Tax   ";"Recalculation of JV 47G",#N/A,FALSE,"Reconcil Deprec Book to Tax   "}</definedName>
    <definedName name="wrn.Statement._.of._.Income._.Taxes." hidden="1">{"Consolidated",#N/A,FALSE,"SITRP";"FPL Pure",#N/A,FALSE,"SITRP";"FPL Subsidiaries Consol",#N/A,FALSE,"SITRP"}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UTIL." hidden="1">{"Twelve Mo Ended Pg 2",#N/A,TRUE,"Utility";"YTD Adj _ Pg 1",#N/A,TRUE,"Utility"}</definedName>
    <definedName name="xxxxx" hidden="1">{2;#N/A;"R13C16:R17C16";#N/A;"R13C14:R17C15";FALSE;FALSE;FALSE;95;#N/A;#N/A;"R13C19";#N/A;FALSE;FALSE;FALSE;FALSE;#N/A;"";#N/A;FALSE;"";"";#N/A;#N/A;#N/A}</definedName>
  </definedNames>
  <calcPr calcId="145621"/>
</workbook>
</file>

<file path=xl/calcChain.xml><?xml version="1.0" encoding="utf-8"?>
<calcChain xmlns="http://schemas.openxmlformats.org/spreadsheetml/2006/main">
  <c r="B107" i="1" l="1"/>
  <c r="B106" i="1"/>
  <c r="B105" i="1"/>
  <c r="B104" i="1"/>
  <c r="B103" i="1"/>
  <c r="B102" i="1"/>
  <c r="B101" i="1"/>
  <c r="B100" i="1"/>
  <c r="W99" i="1"/>
  <c r="B99" i="1"/>
  <c r="U98" i="1"/>
  <c r="B98" i="1"/>
  <c r="R88" i="1"/>
  <c r="R100" i="1" s="1"/>
  <c r="R86" i="1"/>
  <c r="R98" i="1" s="1"/>
  <c r="W81" i="1"/>
  <c r="W93" i="1" s="1"/>
  <c r="W105" i="1" s="1"/>
  <c r="V81" i="1"/>
  <c r="V94" i="1" s="1"/>
  <c r="V106" i="1" s="1"/>
  <c r="AA80" i="1"/>
  <c r="AA88" i="1" s="1"/>
  <c r="AA100" i="1" s="1"/>
  <c r="W80" i="1"/>
  <c r="W92" i="1" s="1"/>
  <c r="W104" i="1" s="1"/>
  <c r="U80" i="1"/>
  <c r="U94" i="1" s="1"/>
  <c r="U106" i="1" s="1"/>
  <c r="Z79" i="1"/>
  <c r="Z88" i="1" s="1"/>
  <c r="Z100" i="1" s="1"/>
  <c r="V79" i="1"/>
  <c r="V92" i="1" s="1"/>
  <c r="V104" i="1" s="1"/>
  <c r="Y78" i="1"/>
  <c r="Y88" i="1" s="1"/>
  <c r="Y100" i="1" s="1"/>
  <c r="V78" i="1"/>
  <c r="V91" i="1" s="1"/>
  <c r="V103" i="1" s="1"/>
  <c r="U78" i="1"/>
  <c r="U92" i="1" s="1"/>
  <c r="U104" i="1" s="1"/>
  <c r="B78" i="1"/>
  <c r="X77" i="1"/>
  <c r="X88" i="1" s="1"/>
  <c r="X100" i="1" s="1"/>
  <c r="B77" i="1"/>
  <c r="Y76" i="1"/>
  <c r="Y86" i="1" s="1"/>
  <c r="Y98" i="1" s="1"/>
  <c r="U76" i="1"/>
  <c r="U90" i="1" s="1"/>
  <c r="U102" i="1" s="1"/>
  <c r="R76" i="1"/>
  <c r="R93" i="1" s="1"/>
  <c r="R105" i="1" s="1"/>
  <c r="Q76" i="1"/>
  <c r="Q94" i="1" s="1"/>
  <c r="Q106" i="1" s="1"/>
  <c r="X75" i="1"/>
  <c r="X86" i="1" s="1"/>
  <c r="W75" i="1"/>
  <c r="W87" i="1" s="1"/>
  <c r="T75" i="1"/>
  <c r="T90" i="1" s="1"/>
  <c r="T102" i="1" s="1"/>
  <c r="S75" i="1"/>
  <c r="S91" i="1" s="1"/>
  <c r="S103" i="1" s="1"/>
  <c r="P75" i="1"/>
  <c r="P94" i="1" s="1"/>
  <c r="P106" i="1" s="1"/>
  <c r="O75" i="1"/>
  <c r="O95" i="1" s="1"/>
  <c r="O107" i="1" s="1"/>
  <c r="V74" i="1"/>
  <c r="V87" i="1" s="1"/>
  <c r="V99" i="1" s="1"/>
  <c r="P73" i="1"/>
  <c r="P92" i="1" s="1"/>
  <c r="P104" i="1" s="1"/>
  <c r="O73" i="1"/>
  <c r="O93" i="1" s="1"/>
  <c r="O105" i="1" s="1"/>
  <c r="B73" i="1"/>
  <c r="U72" i="1"/>
  <c r="U86" i="1" s="1"/>
  <c r="R72" i="1"/>
  <c r="R89" i="1" s="1"/>
  <c r="R101" i="1" s="1"/>
  <c r="Q72" i="1"/>
  <c r="Q90" i="1" s="1"/>
  <c r="Q102" i="1" s="1"/>
  <c r="O72" i="1"/>
  <c r="O92" i="1" s="1"/>
  <c r="O104" i="1" s="1"/>
  <c r="B72" i="1"/>
  <c r="P71" i="1"/>
  <c r="P90" i="1" s="1"/>
  <c r="P102" i="1" s="1"/>
  <c r="O71" i="1"/>
  <c r="O91" i="1" s="1"/>
  <c r="O103" i="1" s="1"/>
  <c r="B71" i="1"/>
  <c r="R70" i="1"/>
  <c r="R87" i="1" s="1"/>
  <c r="R99" i="1" s="1"/>
  <c r="Q70" i="1"/>
  <c r="Q88" i="1" s="1"/>
  <c r="Q100" i="1" s="1"/>
  <c r="O70" i="1"/>
  <c r="O90" i="1" s="1"/>
  <c r="B70" i="1"/>
  <c r="P69" i="1"/>
  <c r="P88" i="1" s="1"/>
  <c r="P100" i="1" s="1"/>
  <c r="O69" i="1"/>
  <c r="O89" i="1" s="1"/>
  <c r="B69" i="1"/>
  <c r="Q68" i="1"/>
  <c r="Q86" i="1" s="1"/>
  <c r="Q98" i="1" s="1"/>
  <c r="O68" i="1"/>
  <c r="O88" i="1" s="1"/>
  <c r="B68" i="1"/>
  <c r="O67" i="1"/>
  <c r="O87" i="1" s="1"/>
  <c r="B67" i="1"/>
  <c r="O66" i="1"/>
  <c r="O86" i="1" s="1"/>
  <c r="O98" i="1" s="1"/>
  <c r="B66" i="1"/>
  <c r="B65" i="1"/>
  <c r="B64" i="1"/>
  <c r="B63" i="1"/>
  <c r="B62" i="1"/>
  <c r="B61" i="1"/>
  <c r="B60" i="1"/>
  <c r="B59" i="1"/>
  <c r="B57" i="1"/>
  <c r="B55" i="1"/>
  <c r="AA81" i="1"/>
  <c r="AA89" i="1" s="1"/>
  <c r="AA101" i="1" s="1"/>
  <c r="U79" i="1"/>
  <c r="U93" i="1" s="1"/>
  <c r="U105" i="1" s="1"/>
  <c r="W77" i="1"/>
  <c r="W89" i="1" s="1"/>
  <c r="W101" i="1" s="1"/>
  <c r="S77" i="1"/>
  <c r="S93" i="1" s="1"/>
  <c r="S105" i="1" s="1"/>
  <c r="A32" i="1"/>
  <c r="A33" i="1" s="1"/>
  <c r="A34" i="1" s="1"/>
  <c r="A35" i="1" s="1"/>
  <c r="A36" i="1" s="1"/>
  <c r="A37" i="1" s="1"/>
  <c r="V75" i="1"/>
  <c r="V88" i="1" s="1"/>
  <c r="V100" i="1" s="1"/>
  <c r="R74" i="1"/>
  <c r="R91" i="1" s="1"/>
  <c r="R103" i="1" s="1"/>
  <c r="V73" i="1"/>
  <c r="V86" i="1" s="1"/>
  <c r="V98" i="1" s="1"/>
  <c r="U73" i="1"/>
  <c r="U87" i="1" s="1"/>
  <c r="U99" i="1" s="1"/>
  <c r="T73" i="1"/>
  <c r="T88" i="1" s="1"/>
  <c r="T100" i="1" s="1"/>
  <c r="S73" i="1"/>
  <c r="S89" i="1" s="1"/>
  <c r="S101" i="1" s="1"/>
  <c r="R73" i="1"/>
  <c r="R90" i="1" s="1"/>
  <c r="R102" i="1" s="1"/>
  <c r="Q73" i="1"/>
  <c r="Q91" i="1" s="1"/>
  <c r="Q103" i="1" s="1"/>
  <c r="T72" i="1"/>
  <c r="T87" i="1" s="1"/>
  <c r="T99" i="1" s="1"/>
  <c r="S72" i="1"/>
  <c r="S88" i="1" s="1"/>
  <c r="S100" i="1" s="1"/>
  <c r="P72" i="1"/>
  <c r="P91" i="1" s="1"/>
  <c r="P103" i="1" s="1"/>
  <c r="T71" i="1"/>
  <c r="T86" i="1" s="1"/>
  <c r="T98" i="1" s="1"/>
  <c r="S71" i="1"/>
  <c r="S87" i="1" s="1"/>
  <c r="S99" i="1" s="1"/>
  <c r="R71" i="1"/>
  <c r="Q71" i="1"/>
  <c r="Q89" i="1" s="1"/>
  <c r="Q101" i="1" s="1"/>
  <c r="S70" i="1"/>
  <c r="S86" i="1" s="1"/>
  <c r="S98" i="1" s="1"/>
  <c r="P70" i="1"/>
  <c r="P89" i="1" s="1"/>
  <c r="P101" i="1" s="1"/>
  <c r="R69" i="1"/>
  <c r="Q69" i="1"/>
  <c r="Q87" i="1" s="1"/>
  <c r="Q99" i="1" s="1"/>
  <c r="P68" i="1"/>
  <c r="P87" i="1" s="1"/>
  <c r="P99" i="1" s="1"/>
  <c r="P67" i="1"/>
  <c r="P86" i="1" s="1"/>
  <c r="P98" i="1" s="1"/>
  <c r="B58" i="1"/>
  <c r="O99" i="1" l="1"/>
  <c r="Q74" i="1"/>
  <c r="Q92" i="1" s="1"/>
  <c r="Q104" i="1" s="1"/>
  <c r="B56" i="1"/>
  <c r="X76" i="1"/>
  <c r="X87" i="1" s="1"/>
  <c r="T76" i="1"/>
  <c r="T91" i="1" s="1"/>
  <c r="T103" i="1" s="1"/>
  <c r="P76" i="1"/>
  <c r="P95" i="1" s="1"/>
  <c r="P107" i="1" s="1"/>
  <c r="W76" i="1"/>
  <c r="W88" i="1" s="1"/>
  <c r="W100" i="1" s="1"/>
  <c r="S76" i="1"/>
  <c r="S92" i="1" s="1"/>
  <c r="S104" i="1" s="1"/>
  <c r="B76" i="1"/>
  <c r="Z77" i="1"/>
  <c r="Z86" i="1" s="1"/>
  <c r="Z98" i="1" s="1"/>
  <c r="V77" i="1"/>
  <c r="V90" i="1" s="1"/>
  <c r="V102" i="1" s="1"/>
  <c r="R77" i="1"/>
  <c r="R94" i="1" s="1"/>
  <c r="R106" i="1" s="1"/>
  <c r="Y77" i="1"/>
  <c r="Y87" i="1" s="1"/>
  <c r="Y99" i="1" s="1"/>
  <c r="U77" i="1"/>
  <c r="U91" i="1" s="1"/>
  <c r="U103" i="1" s="1"/>
  <c r="Q77" i="1"/>
  <c r="Q95" i="1" s="1"/>
  <c r="Q107" i="1" s="1"/>
  <c r="Z78" i="1"/>
  <c r="Z87" i="1" s="1"/>
  <c r="Z99" i="1" s="1"/>
  <c r="X78" i="1"/>
  <c r="X89" i="1" s="1"/>
  <c r="T78" i="1"/>
  <c r="T93" i="1" s="1"/>
  <c r="T105" i="1" s="1"/>
  <c r="W78" i="1"/>
  <c r="W90" i="1" s="1"/>
  <c r="W102" i="1" s="1"/>
  <c r="S78" i="1"/>
  <c r="S94" i="1" s="1"/>
  <c r="S106" i="1" s="1"/>
  <c r="AB79" i="1"/>
  <c r="AB86" i="1" s="1"/>
  <c r="AB98" i="1" s="1"/>
  <c r="X79" i="1"/>
  <c r="X90" i="1" s="1"/>
  <c r="T79" i="1"/>
  <c r="T94" i="1" s="1"/>
  <c r="T106" i="1" s="1"/>
  <c r="Y79" i="1"/>
  <c r="Y89" i="1" s="1"/>
  <c r="Y101" i="1" s="1"/>
  <c r="S79" i="1"/>
  <c r="S95" i="1" s="1"/>
  <c r="S107" i="1" s="1"/>
  <c r="W79" i="1"/>
  <c r="W91" i="1" s="1"/>
  <c r="W103" i="1" s="1"/>
  <c r="B79" i="1"/>
  <c r="Z80" i="1"/>
  <c r="Z89" i="1" s="1"/>
  <c r="Z101" i="1" s="1"/>
  <c r="V80" i="1"/>
  <c r="V93" i="1" s="1"/>
  <c r="V105" i="1" s="1"/>
  <c r="Y80" i="1"/>
  <c r="Y90" i="1" s="1"/>
  <c r="Y102" i="1" s="1"/>
  <c r="T80" i="1"/>
  <c r="T95" i="1" s="1"/>
  <c r="T107" i="1" s="1"/>
  <c r="AC80" i="1"/>
  <c r="AC86" i="1" s="1"/>
  <c r="AC98" i="1" s="1"/>
  <c r="X80" i="1"/>
  <c r="X91" i="1" s="1"/>
  <c r="X103" i="1" s="1"/>
  <c r="B80" i="1"/>
  <c r="AB81" i="1"/>
  <c r="AB88" i="1" s="1"/>
  <c r="AB100" i="1" s="1"/>
  <c r="AF100" i="1" s="1"/>
  <c r="X81" i="1"/>
  <c r="X92" i="1" s="1"/>
  <c r="X104" i="1" s="1"/>
  <c r="B81" i="1"/>
  <c r="Z81" i="1"/>
  <c r="Z90" i="1" s="1"/>
  <c r="Z102" i="1" s="1"/>
  <c r="U81" i="1"/>
  <c r="U95" i="1" s="1"/>
  <c r="U107" i="1" s="1"/>
  <c r="AD81" i="1"/>
  <c r="AD86" i="1" s="1"/>
  <c r="AD98" i="1" s="1"/>
  <c r="Y81" i="1"/>
  <c r="Y91" i="1" s="1"/>
  <c r="Y103" i="1" s="1"/>
  <c r="O100" i="1"/>
  <c r="AF86" i="1"/>
  <c r="X98" i="1"/>
  <c r="V76" i="1"/>
  <c r="V89" i="1" s="1"/>
  <c r="V101" i="1" s="1"/>
  <c r="T77" i="1"/>
  <c r="T92" i="1" s="1"/>
  <c r="T104" i="1" s="1"/>
  <c r="R78" i="1"/>
  <c r="R95" i="1" s="1"/>
  <c r="R107" i="1" s="1"/>
  <c r="AA78" i="1"/>
  <c r="AA86" i="1" s="1"/>
  <c r="AA98" i="1" s="1"/>
  <c r="AA79" i="1"/>
  <c r="AA87" i="1" s="1"/>
  <c r="AA99" i="1" s="1"/>
  <c r="AB80" i="1"/>
  <c r="AB87" i="1" s="1"/>
  <c r="AB99" i="1" s="1"/>
  <c r="AC81" i="1"/>
  <c r="AC87" i="1" s="1"/>
  <c r="AC99" i="1" s="1"/>
  <c r="AF88" i="1"/>
  <c r="T74" i="1"/>
  <c r="T89" i="1" s="1"/>
  <c r="T101" i="1" s="1"/>
  <c r="P74" i="1"/>
  <c r="P93" i="1" s="1"/>
  <c r="P105" i="1" s="1"/>
  <c r="W74" i="1"/>
  <c r="W86" i="1" s="1"/>
  <c r="W98" i="1" s="1"/>
  <c r="AG98" i="1" s="1"/>
  <c r="S74" i="1"/>
  <c r="S90" i="1" s="1"/>
  <c r="S102" i="1" s="1"/>
  <c r="O74" i="1"/>
  <c r="O94" i="1" s="1"/>
  <c r="O106" i="1" s="1"/>
  <c r="O101" i="1"/>
  <c r="B74" i="1"/>
  <c r="U74" i="1"/>
  <c r="U88" i="1" s="1"/>
  <c r="U100" i="1" s="1"/>
  <c r="Q75" i="1"/>
  <c r="Q93" i="1" s="1"/>
  <c r="Q105" i="1" s="1"/>
  <c r="U75" i="1"/>
  <c r="U89" i="1" s="1"/>
  <c r="U101" i="1" s="1"/>
  <c r="O102" i="1"/>
  <c r="B75" i="1"/>
  <c r="R75" i="1"/>
  <c r="R92" i="1" s="1"/>
  <c r="R104" i="1" s="1"/>
  <c r="X99" i="1" l="1"/>
  <c r="AF99" i="1" s="1"/>
  <c r="AF87" i="1"/>
  <c r="AG88" i="1"/>
  <c r="AG89" i="1"/>
  <c r="AG100" i="1"/>
  <c r="X102" i="1"/>
  <c r="AF102" i="1" s="1"/>
  <c r="AF90" i="1"/>
  <c r="AG87" i="1"/>
  <c r="AG102" i="1"/>
  <c r="AG90" i="1"/>
  <c r="AF98" i="1"/>
  <c r="X101" i="1"/>
  <c r="AF101" i="1" s="1"/>
  <c r="AF89" i="1"/>
  <c r="AG86" i="1"/>
  <c r="AG99" i="1" l="1"/>
  <c r="AG101" i="1"/>
  <c r="H88" i="1" l="1"/>
  <c r="H100" i="1" s="1"/>
  <c r="K88" i="1"/>
  <c r="K100" i="1" s="1"/>
  <c r="K102" i="1"/>
  <c r="L86" i="1"/>
  <c r="L98" i="1" s="1"/>
  <c r="J93" i="1"/>
  <c r="J105" i="1" s="1"/>
  <c r="M99" i="1"/>
  <c r="L106" i="1"/>
  <c r="F100" i="1"/>
  <c r="M73" i="1"/>
  <c r="M95" i="1" s="1"/>
  <c r="M107" i="1" s="1"/>
  <c r="M103" i="1"/>
  <c r="I65" i="1"/>
  <c r="I91" i="1" s="1"/>
  <c r="I103" i="1" s="1"/>
  <c r="M72" i="1"/>
  <c r="M94" i="1"/>
  <c r="M106" i="1"/>
  <c r="E63" i="1"/>
  <c r="E93" i="1" s="1"/>
  <c r="E105" i="1"/>
  <c r="E65" i="1"/>
  <c r="E95" i="1"/>
  <c r="E107" i="1" s="1"/>
  <c r="J70" i="1"/>
  <c r="J95" i="1" s="1"/>
  <c r="J107" i="1" s="1"/>
  <c r="F87" i="1"/>
  <c r="F99" i="1" s="1"/>
  <c r="D91" i="1"/>
  <c r="D103" i="1" s="1"/>
  <c r="D59" i="1"/>
  <c r="D90" i="1" s="1"/>
  <c r="D102" i="1" s="1"/>
  <c r="J64" i="1"/>
  <c r="J89" i="1" s="1"/>
  <c r="J101" i="1"/>
  <c r="E60" i="1"/>
  <c r="E90" i="1" s="1"/>
  <c r="E102" i="1" s="1"/>
  <c r="K70" i="1"/>
  <c r="K94" i="1" s="1"/>
  <c r="K106" i="1" s="1"/>
  <c r="J67" i="1"/>
  <c r="J92" i="1"/>
  <c r="J104" i="1" s="1"/>
  <c r="I61" i="1"/>
  <c r="I87" i="1" s="1"/>
  <c r="I99" i="1" s="1"/>
  <c r="L63" i="1"/>
  <c r="E101" i="1"/>
  <c r="D60" i="1"/>
  <c r="D56" i="1"/>
  <c r="D87" i="1" s="1"/>
  <c r="D99" i="1" s="1"/>
  <c r="I68" i="1"/>
  <c r="I94" i="1"/>
  <c r="I106" i="1" s="1"/>
  <c r="K98" i="1"/>
  <c r="D94" i="1"/>
  <c r="D106" i="1" s="1"/>
  <c r="K65" i="1"/>
  <c r="K89" i="1" s="1"/>
  <c r="K101" i="1" s="1"/>
  <c r="N65" i="1"/>
  <c r="N86" i="1"/>
  <c r="N98" i="1" s="1"/>
  <c r="N73" i="1"/>
  <c r="N94" i="1"/>
  <c r="N106" i="1" s="1"/>
  <c r="D55" i="1"/>
  <c r="D86" i="1" s="1"/>
  <c r="D98" i="1" s="1"/>
  <c r="L70" i="1"/>
  <c r="L93" i="1" s="1"/>
  <c r="L105" i="1" s="1"/>
  <c r="F65" i="1"/>
  <c r="F94" i="1" s="1"/>
  <c r="F106" i="1" s="1"/>
  <c r="F59" i="1"/>
  <c r="F88" i="1" s="1"/>
  <c r="H68" i="1"/>
  <c r="H95" i="1" s="1"/>
  <c r="H107" i="1" s="1"/>
  <c r="K66" i="1"/>
  <c r="K90" i="1" s="1"/>
  <c r="H66" i="1"/>
  <c r="H93" i="1"/>
  <c r="H105" i="1" s="1"/>
  <c r="D64" i="1"/>
  <c r="D95" i="1" s="1"/>
  <c r="D107" i="1" s="1"/>
  <c r="H59" i="1"/>
  <c r="H86" i="1" s="1"/>
  <c r="H98" i="1" s="1"/>
  <c r="F61" i="1"/>
  <c r="F90" i="1" s="1"/>
  <c r="F102" i="1" s="1"/>
  <c r="G66" i="1"/>
  <c r="G94" i="1" s="1"/>
  <c r="G106" i="1" s="1"/>
  <c r="D63" i="1"/>
  <c r="N70" i="1"/>
  <c r="N91" i="1" s="1"/>
  <c r="N103" i="1" s="1"/>
  <c r="N68" i="1"/>
  <c r="N89" i="1"/>
  <c r="N101" i="1" s="1"/>
  <c r="J65" i="1"/>
  <c r="J90" i="1" s="1"/>
  <c r="J102" i="1" s="1"/>
  <c r="M68" i="1"/>
  <c r="M90" i="1" s="1"/>
  <c r="M102" i="1" s="1"/>
  <c r="I62" i="1"/>
  <c r="I88" i="1" s="1"/>
  <c r="I100" i="1" s="1"/>
  <c r="F57" i="1"/>
  <c r="F86" i="1" s="1"/>
  <c r="F98" i="1" s="1"/>
  <c r="L68" i="1"/>
  <c r="L91" i="1" s="1"/>
  <c r="L103" i="1" s="1"/>
  <c r="L66" i="1"/>
  <c r="L89" i="1"/>
  <c r="L101" i="1" s="1"/>
  <c r="D57" i="1"/>
  <c r="D88" i="1" s="1"/>
  <c r="D100" i="1" s="1"/>
  <c r="J61" i="1"/>
  <c r="J86" i="1"/>
  <c r="J98" i="1"/>
  <c r="L69" i="1"/>
  <c r="L92" i="1"/>
  <c r="L104" i="1" s="1"/>
  <c r="N72" i="1"/>
  <c r="N93" i="1" s="1"/>
  <c r="N105" i="1" s="1"/>
  <c r="H64" i="1"/>
  <c r="H91" i="1" s="1"/>
  <c r="H103" i="1" s="1"/>
  <c r="M69" i="1"/>
  <c r="M91" i="1"/>
  <c r="F63" i="1"/>
  <c r="F92" i="1"/>
  <c r="F104" i="1" s="1"/>
  <c r="J68" i="1"/>
  <c r="L71" i="1"/>
  <c r="L94" i="1" s="1"/>
  <c r="D61" i="1"/>
  <c r="D92" i="1" s="1"/>
  <c r="D104" i="1" s="1"/>
  <c r="F64" i="1"/>
  <c r="F93" i="1" s="1"/>
  <c r="F105" i="1" s="1"/>
  <c r="J62" i="1"/>
  <c r="J87" i="1"/>
  <c r="J99" i="1" s="1"/>
  <c r="H62" i="1"/>
  <c r="H89" i="1" s="1"/>
  <c r="H101" i="1" s="1"/>
  <c r="H65" i="1"/>
  <c r="H92" i="1" s="1"/>
  <c r="H104" i="1" s="1"/>
  <c r="L72" i="1"/>
  <c r="L95" i="1"/>
  <c r="L107" i="1" s="1"/>
  <c r="F62" i="1"/>
  <c r="F91" i="1"/>
  <c r="F103" i="1"/>
  <c r="I69" i="1"/>
  <c r="I95" i="1" s="1"/>
  <c r="I107" i="1" s="1"/>
  <c r="I66" i="1"/>
  <c r="I92" i="1"/>
  <c r="I104" i="1" s="1"/>
  <c r="J66" i="1"/>
  <c r="J91" i="1" s="1"/>
  <c r="J103" i="1" s="1"/>
  <c r="E62" i="1"/>
  <c r="E92" i="1" s="1"/>
  <c r="E104" i="1" s="1"/>
  <c r="G62" i="1"/>
  <c r="G90" i="1" s="1"/>
  <c r="G102" i="1" s="1"/>
  <c r="N69" i="1"/>
  <c r="N90" i="1" s="1"/>
  <c r="N102" i="1" s="1"/>
  <c r="M70" i="1"/>
  <c r="M92" i="1" s="1"/>
  <c r="M104" i="1"/>
  <c r="K68" i="1"/>
  <c r="K92" i="1" s="1"/>
  <c r="K104" i="1" s="1"/>
  <c r="K64" i="1"/>
  <c r="K63" i="1"/>
  <c r="K87" i="1" s="1"/>
  <c r="K99" i="1" s="1"/>
  <c r="G67" i="1"/>
  <c r="G95" i="1" s="1"/>
  <c r="G107" i="1" s="1"/>
  <c r="F66" i="1"/>
  <c r="F95" i="1" s="1"/>
  <c r="F107" i="1" s="1"/>
  <c r="M66" i="1"/>
  <c r="M88" i="1" s="1"/>
  <c r="M100" i="1"/>
  <c r="E61" i="1"/>
  <c r="E91" i="1" s="1"/>
  <c r="E103" i="1" s="1"/>
  <c r="K62" i="1"/>
  <c r="K86" i="1" s="1"/>
  <c r="G58" i="1"/>
  <c r="G86" i="1" s="1"/>
  <c r="G98" i="1" s="1"/>
  <c r="F58" i="1"/>
  <c r="D58" i="1"/>
  <c r="D89" i="1" s="1"/>
  <c r="D101" i="1" s="1"/>
  <c r="G101" i="1"/>
  <c r="I63" i="1"/>
  <c r="I89" i="1" s="1"/>
  <c r="I101" i="1" s="1"/>
  <c r="G59" i="1"/>
  <c r="G87" i="1" s="1"/>
  <c r="G99" i="1" s="1"/>
  <c r="I60" i="1"/>
  <c r="I86" i="1"/>
  <c r="I98" i="1"/>
  <c r="G64" i="1"/>
  <c r="G92" i="1" s="1"/>
  <c r="G104" i="1" s="1"/>
  <c r="H63" i="1"/>
  <c r="H90" i="1" s="1"/>
  <c r="H102" i="1" s="1"/>
  <c r="I67" i="1"/>
  <c r="I93" i="1"/>
  <c r="I105" i="1" s="1"/>
  <c r="J69" i="1"/>
  <c r="J94" i="1"/>
  <c r="J106" i="1" s="1"/>
  <c r="D62" i="1"/>
  <c r="D93" i="1" s="1"/>
  <c r="D105" i="1" s="1"/>
  <c r="E59" i="1"/>
  <c r="E89" i="1" s="1"/>
  <c r="K71" i="1"/>
  <c r="K95" i="1" s="1"/>
  <c r="K107" i="1" s="1"/>
  <c r="E58" i="1"/>
  <c r="E88" i="1" s="1"/>
  <c r="E100" i="1" s="1"/>
  <c r="L65" i="1"/>
  <c r="L88" i="1" s="1"/>
  <c r="L100" i="1" s="1"/>
  <c r="G60" i="1"/>
  <c r="G88" i="1" s="1"/>
  <c r="G100" i="1" s="1"/>
  <c r="N66" i="1"/>
  <c r="N87" i="1" s="1"/>
  <c r="N99" i="1" s="1"/>
  <c r="M89" i="1"/>
  <c r="M101" i="1"/>
  <c r="F60" i="1"/>
  <c r="F89" i="1" s="1"/>
  <c r="F101" i="1" s="1"/>
  <c r="E56" i="1"/>
  <c r="E86" i="1"/>
  <c r="E98" i="1" s="1"/>
  <c r="M67" i="1"/>
  <c r="G65" i="1"/>
  <c r="G93" i="1" s="1"/>
  <c r="G105" i="1" s="1"/>
  <c r="G61" i="1"/>
  <c r="G89" i="1"/>
  <c r="E87" i="1"/>
  <c r="E99" i="1" s="1"/>
  <c r="K69" i="1"/>
  <c r="K93" i="1" s="1"/>
  <c r="K105" i="1" s="1"/>
  <c r="M71" i="1"/>
  <c r="M93" i="1"/>
  <c r="M105" i="1"/>
  <c r="K67" i="1"/>
  <c r="K91" i="1" s="1"/>
  <c r="K103" i="1" s="1"/>
  <c r="L64" i="1"/>
  <c r="L87" i="1" s="1"/>
  <c r="L99" i="1" s="1"/>
  <c r="M65" i="1"/>
  <c r="M87" i="1"/>
  <c r="N74" i="1"/>
  <c r="N95" i="1" s="1"/>
  <c r="N107" i="1" s="1"/>
  <c r="J63" i="1"/>
  <c r="J88" i="1" s="1"/>
  <c r="J100" i="1" s="1"/>
  <c r="I64" i="1"/>
  <c r="I90" i="1"/>
  <c r="I102" i="1" s="1"/>
  <c r="H61" i="1"/>
  <c r="L67" i="1"/>
  <c r="L90" i="1" s="1"/>
  <c r="L102" i="1" s="1"/>
  <c r="M64" i="1"/>
  <c r="M86" i="1" s="1"/>
  <c r="M98" i="1" s="1"/>
  <c r="H67" i="1"/>
  <c r="H94" i="1" s="1"/>
  <c r="H106" i="1" s="1"/>
  <c r="E57" i="1"/>
  <c r="G63" i="1"/>
  <c r="G91" i="1"/>
  <c r="G103" i="1" s="1"/>
  <c r="H60" i="1"/>
  <c r="H87" i="1" s="1"/>
  <c r="H99" i="1" s="1"/>
  <c r="N71" i="1"/>
  <c r="N92" i="1" s="1"/>
  <c r="N104" i="1" s="1"/>
  <c r="N67" i="1"/>
  <c r="N88" i="1" s="1"/>
  <c r="N100" i="1" s="1"/>
  <c r="E64" i="1"/>
  <c r="E94" i="1" s="1"/>
  <c r="E106" i="1" s="1"/>
</calcChain>
</file>

<file path=xl/sharedStrings.xml><?xml version="1.0" encoding="utf-8"?>
<sst xmlns="http://schemas.openxmlformats.org/spreadsheetml/2006/main" count="80" uniqueCount="51">
  <si>
    <t>NET ENERGY FOR LOAD</t>
  </si>
  <si>
    <t>(GWH)</t>
  </si>
  <si>
    <t>TYSP</t>
  </si>
  <si>
    <t>YEAR</t>
  </si>
  <si>
    <t>WN</t>
  </si>
  <si>
    <t>1989-1998</t>
  </si>
  <si>
    <t>1990-1999</t>
  </si>
  <si>
    <t>1991-2000</t>
  </si>
  <si>
    <t>1992-2001</t>
  </si>
  <si>
    <t>1993-2002</t>
  </si>
  <si>
    <t xml:space="preserve">1994-2003 </t>
  </si>
  <si>
    <t>1995-2004</t>
  </si>
  <si>
    <t>1996-2005</t>
  </si>
  <si>
    <t>1997-2006</t>
  </si>
  <si>
    <t>1998-2007</t>
  </si>
  <si>
    <t>1999-2008</t>
  </si>
  <si>
    <t>2000-2009</t>
  </si>
  <si>
    <t>2001-2010</t>
  </si>
  <si>
    <t>2002-2011</t>
  </si>
  <si>
    <t>2003-2012</t>
  </si>
  <si>
    <t>2004-2013</t>
  </si>
  <si>
    <t>2005-2014</t>
  </si>
  <si>
    <t>2006-2015</t>
  </si>
  <si>
    <t>2007-2016</t>
  </si>
  <si>
    <t>2008-2017</t>
  </si>
  <si>
    <t>2009-2019</t>
  </si>
  <si>
    <t>2010-2020</t>
  </si>
  <si>
    <t>2011-2021</t>
  </si>
  <si>
    <t>2012-2021</t>
  </si>
  <si>
    <t>2013-2022</t>
  </si>
  <si>
    <t>2014-2023</t>
  </si>
  <si>
    <t>2015-2024</t>
  </si>
  <si>
    <t>FORECAST ERROR</t>
  </si>
  <si>
    <t>(PERCENT)</t>
  </si>
  <si>
    <t>FORECAST YEAR</t>
  </si>
  <si>
    <t>ACTUAL</t>
  </si>
  <si>
    <t>Avg Since 2009 TYSP</t>
  </si>
  <si>
    <t>Avg Since 2000 TYSP</t>
  </si>
  <si>
    <t>1 yr</t>
  </si>
  <si>
    <t>2 yr</t>
  </si>
  <si>
    <t>3 yr</t>
  </si>
  <si>
    <t>4 yr</t>
  </si>
  <si>
    <t>5 yr</t>
  </si>
  <si>
    <t>6 yr</t>
  </si>
  <si>
    <t>7 yr</t>
  </si>
  <si>
    <t>8 yr</t>
  </si>
  <si>
    <t>9 yr</t>
  </si>
  <si>
    <t>10 yr</t>
  </si>
  <si>
    <t>Absolute Forecasting Variance</t>
  </si>
  <si>
    <t>STAFF 001139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</si>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</sst>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.000_);_(* \(#,##0.000\);_(* &quot;-&quot;??_);_(@_)"/>
    <numFmt numFmtId="166" formatCode="_(* #,##0_);_(* \(#,##0\);_(* &quot;-&quot;??_);_(@_)"/>
    <numFmt numFmtId="167" formatCode="0.000_)"/>
    <numFmt numFmtId="168" formatCode="0.00_)"/>
    <numFmt numFmtId="169" formatCode="General_)"/>
    <numFmt numFmtId="170" formatCode="0.00000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MS Sans Serif"/>
      <family val="2"/>
    </font>
    <font>
      <sz val="8.5"/>
      <name val="Arial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color rgb="FFFF0000"/>
      <name val="Arial"/>
      <family val="2"/>
    </font>
    <font>
      <b/>
      <sz val="8.5"/>
      <name val="Arial"/>
      <family val="2"/>
    </font>
    <font>
      <sz val="11"/>
      <name val="Tms Rmn"/>
      <family val="1"/>
    </font>
    <font>
      <sz val="10"/>
      <name val="MS Sans Serif"/>
      <family val="2"/>
    </font>
    <font>
      <b/>
      <i/>
      <sz val="16"/>
      <name val="Helv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u val="singleAccounting"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10"/>
      <color indexed="39"/>
      <name val="Arial"/>
      <family val="2"/>
    </font>
    <font>
      <b/>
      <u val="singleAccounting"/>
      <sz val="14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9"/>
      <name val="Verdana"/>
      <family val="2"/>
    </font>
    <font>
      <sz val="10"/>
      <color indexed="8"/>
      <name val="Verdana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9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medium">
        <color indexed="4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71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168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169" fontId="11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4" fontId="12" fillId="3" borderId="9" applyNumberFormat="0" applyProtection="0">
      <alignment vertical="center"/>
    </xf>
    <xf numFmtId="4" fontId="13" fillId="4" borderId="9" applyNumberFormat="0" applyProtection="0">
      <alignment vertical="center"/>
    </xf>
    <xf numFmtId="4" fontId="12" fillId="4" borderId="9" applyNumberFormat="0" applyProtection="0">
      <alignment horizontal="left" vertical="center" indent="1"/>
    </xf>
    <xf numFmtId="0" fontId="12" fillId="4" borderId="9" applyNumberFormat="0" applyProtection="0">
      <alignment horizontal="left" vertical="top" indent="1"/>
    </xf>
    <xf numFmtId="4" fontId="14" fillId="0" borderId="0" applyNumberFormat="0" applyProtection="0">
      <alignment horizontal="left"/>
    </xf>
    <xf numFmtId="4" fontId="15" fillId="5" borderId="9" applyNumberFormat="0" applyProtection="0">
      <alignment horizontal="right" vertical="center"/>
    </xf>
    <xf numFmtId="4" fontId="15" fillId="6" borderId="9" applyNumberFormat="0" applyProtection="0">
      <alignment horizontal="right" vertical="center"/>
    </xf>
    <xf numFmtId="4" fontId="15" fillId="7" borderId="9" applyNumberFormat="0" applyProtection="0">
      <alignment horizontal="right" vertical="center"/>
    </xf>
    <xf numFmtId="4" fontId="15" fillId="8" borderId="9" applyNumberFormat="0" applyProtection="0">
      <alignment horizontal="right" vertical="center"/>
    </xf>
    <xf numFmtId="4" fontId="15" fillId="9" borderId="9" applyNumberFormat="0" applyProtection="0">
      <alignment horizontal="right" vertical="center"/>
    </xf>
    <xf numFmtId="4" fontId="15" fillId="10" borderId="9" applyNumberFormat="0" applyProtection="0">
      <alignment horizontal="right" vertical="center"/>
    </xf>
    <xf numFmtId="4" fontId="15" fillId="11" borderId="9" applyNumberFormat="0" applyProtection="0">
      <alignment horizontal="right" vertical="center"/>
    </xf>
    <xf numFmtId="4" fontId="15" fillId="12" borderId="9" applyNumberFormat="0" applyProtection="0">
      <alignment horizontal="right" vertical="center"/>
    </xf>
    <xf numFmtId="4" fontId="15" fillId="13" borderId="9" applyNumberFormat="0" applyProtection="0">
      <alignment horizontal="right" vertical="center"/>
    </xf>
    <xf numFmtId="4" fontId="12" fillId="14" borderId="10" applyNumberFormat="0" applyProtection="0">
      <alignment horizontal="left" vertical="center" indent="1"/>
    </xf>
    <xf numFmtId="4" fontId="15" fillId="0" borderId="0" applyNumberFormat="0" applyProtection="0">
      <alignment horizontal="left" vertical="center" indent="1"/>
    </xf>
    <xf numFmtId="4" fontId="16" fillId="15" borderId="0" applyNumberFormat="0" applyProtection="0">
      <alignment horizontal="left" vertical="center" indent="1"/>
    </xf>
    <xf numFmtId="4" fontId="15" fillId="16" borderId="9" applyNumberFormat="0" applyProtection="0">
      <alignment horizontal="right" vertical="center"/>
    </xf>
    <xf numFmtId="4" fontId="15" fillId="0" borderId="0" applyNumberFormat="0" applyProtection="0">
      <alignment horizontal="left" vertical="center" indent="1"/>
    </xf>
    <xf numFmtId="4" fontId="15" fillId="17" borderId="0" applyNumberFormat="0" applyProtection="0">
      <alignment horizontal="left" vertical="center" indent="1"/>
    </xf>
    <xf numFmtId="0" fontId="17" fillId="15" borderId="9" applyNumberFormat="0" applyProtection="0">
      <alignment horizontal="left" vertical="center" indent="1"/>
    </xf>
    <xf numFmtId="0" fontId="5" fillId="15" borderId="9" applyNumberFormat="0" applyProtection="0">
      <alignment horizontal="left" vertical="top" indent="1"/>
    </xf>
    <xf numFmtId="0" fontId="5" fillId="17" borderId="9" applyNumberFormat="0" applyProtection="0">
      <alignment horizontal="left" vertical="center" indent="1"/>
    </xf>
    <xf numFmtId="0" fontId="5" fillId="17" borderId="9" applyNumberFormat="0" applyProtection="0">
      <alignment horizontal="left" vertical="top" indent="1"/>
    </xf>
    <xf numFmtId="0" fontId="5" fillId="18" borderId="9" applyNumberFormat="0" applyProtection="0">
      <alignment horizontal="left" vertical="center" indent="1"/>
    </xf>
    <xf numFmtId="0" fontId="5" fillId="18" borderId="9" applyNumberFormat="0" applyProtection="0">
      <alignment horizontal="left" vertical="top" indent="1"/>
    </xf>
    <xf numFmtId="0" fontId="5" fillId="19" borderId="9" applyNumberFormat="0" applyProtection="0">
      <alignment horizontal="left" vertical="center" indent="1"/>
    </xf>
    <xf numFmtId="0" fontId="5" fillId="19" borderId="9" applyNumberFormat="0" applyProtection="0">
      <alignment horizontal="left" vertical="top" indent="1"/>
    </xf>
    <xf numFmtId="0" fontId="5" fillId="0" borderId="0"/>
    <xf numFmtId="4" fontId="15" fillId="20" borderId="9" applyNumberFormat="0" applyProtection="0">
      <alignment vertical="center"/>
    </xf>
    <xf numFmtId="4" fontId="18" fillId="20" borderId="9" applyNumberFormat="0" applyProtection="0">
      <alignment vertical="center"/>
    </xf>
    <xf numFmtId="4" fontId="15" fillId="20" borderId="9" applyNumberFormat="0" applyProtection="0">
      <alignment horizontal="left" vertical="center" indent="1"/>
    </xf>
    <xf numFmtId="0" fontId="15" fillId="20" borderId="9" applyNumberFormat="0" applyProtection="0">
      <alignment horizontal="left" vertical="top" indent="1"/>
    </xf>
    <xf numFmtId="4" fontId="15" fillId="0" borderId="0" applyNumberFormat="0" applyProtection="0">
      <alignment horizontal="right"/>
    </xf>
    <xf numFmtId="4" fontId="12" fillId="0" borderId="11" applyNumberFormat="0" applyProtection="0">
      <alignment horizontal="right" vertical="center"/>
    </xf>
    <xf numFmtId="4" fontId="12" fillId="0" borderId="0" applyNumberFormat="0" applyProtection="0">
      <alignment horizontal="left" vertical="center" wrapText="1" indent="1"/>
    </xf>
    <xf numFmtId="0" fontId="14" fillId="0" borderId="0" applyNumberFormat="0" applyProtection="0">
      <alignment horizontal="center" wrapText="1"/>
    </xf>
    <xf numFmtId="4" fontId="19" fillId="0" borderId="0" applyNumberFormat="0" applyProtection="0">
      <alignment horizontal="left"/>
    </xf>
    <xf numFmtId="4" fontId="20" fillId="0" borderId="0" applyNumberFormat="0" applyProtection="0">
      <alignment horizontal="right"/>
    </xf>
    <xf numFmtId="170" fontId="5" fillId="0" borderId="0">
      <alignment horizontal="left" wrapText="1"/>
    </xf>
    <xf numFmtId="2" fontId="21" fillId="21" borderId="12" applyProtection="0"/>
    <xf numFmtId="2" fontId="22" fillId="22" borderId="12" applyProtection="0"/>
    <xf numFmtId="2" fontId="22" fillId="23" borderId="12" applyProtection="0"/>
  </cellStyleXfs>
  <cellXfs count="62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4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0" xfId="0" applyFont="1" applyBorder="1"/>
    <xf numFmtId="0" fontId="3" fillId="0" borderId="0" xfId="0" quotePrefix="1" applyFont="1" applyAlignment="1">
      <alignment horizontal="center"/>
    </xf>
    <xf numFmtId="37" fontId="3" fillId="0" borderId="0" xfId="0" applyNumberFormat="1" applyFont="1" applyAlignment="1">
      <alignment horizontal="center"/>
    </xf>
    <xf numFmtId="164" fontId="3" fillId="0" borderId="0" xfId="2" applyNumberFormat="1" applyFont="1"/>
    <xf numFmtId="37" fontId="6" fillId="0" borderId="0" xfId="0" applyNumberFormat="1" applyFont="1" applyAlignment="1">
      <alignment horizontal="center"/>
    </xf>
    <xf numFmtId="0" fontId="6" fillId="0" borderId="0" xfId="0" applyFont="1"/>
    <xf numFmtId="37" fontId="3" fillId="0" borderId="0" xfId="0" applyNumberFormat="1" applyFont="1"/>
    <xf numFmtId="37" fontId="3" fillId="0" borderId="0" xfId="0" applyNumberFormat="1" applyFont="1" applyBorder="1" applyAlignment="1" applyProtection="1">
      <alignment horizontal="center"/>
    </xf>
    <xf numFmtId="37" fontId="6" fillId="0" borderId="0" xfId="0" applyNumberFormat="1" applyFont="1" applyBorder="1" applyAlignment="1" applyProtection="1">
      <alignment horizontal="center"/>
    </xf>
    <xf numFmtId="3" fontId="3" fillId="0" borderId="0" xfId="0" applyNumberFormat="1" applyFont="1"/>
    <xf numFmtId="37" fontId="6" fillId="0" borderId="0" xfId="0" applyNumberFormat="1" applyFont="1"/>
    <xf numFmtId="3" fontId="6" fillId="0" borderId="0" xfId="0" applyNumberFormat="1" applyFont="1"/>
    <xf numFmtId="164" fontId="3" fillId="0" borderId="0" xfId="2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7" fillId="0" borderId="2" xfId="0" applyFont="1" applyBorder="1" applyAlignment="1">
      <alignment horizontal="centerContinuous" wrapText="1"/>
    </xf>
    <xf numFmtId="0" fontId="5" fillId="0" borderId="0" xfId="0" applyFont="1"/>
    <xf numFmtId="0" fontId="0" fillId="0" borderId="0" xfId="0" applyFill="1"/>
    <xf numFmtId="164" fontId="0" fillId="0" borderId="0" xfId="0" applyNumberFormat="1"/>
    <xf numFmtId="0" fontId="0" fillId="0" borderId="3" xfId="0" applyBorder="1"/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37" fontId="3" fillId="0" borderId="0" xfId="0" applyNumberFormat="1" applyFont="1" applyBorder="1" applyAlignment="1">
      <alignment horizontal="center"/>
    </xf>
    <xf numFmtId="37" fontId="3" fillId="0" borderId="0" xfId="0" applyNumberFormat="1" applyFont="1" applyBorder="1"/>
    <xf numFmtId="164" fontId="3" fillId="0" borderId="0" xfId="2" applyNumberFormat="1" applyFont="1" applyBorder="1"/>
    <xf numFmtId="164" fontId="3" fillId="0" borderId="0" xfId="2" applyNumberFormat="1" applyFont="1" applyBorder="1" applyAlignment="1">
      <alignment horizontal="center"/>
    </xf>
    <xf numFmtId="164" fontId="3" fillId="2" borderId="0" xfId="0" applyNumberFormat="1" applyFont="1" applyFill="1" applyBorder="1"/>
    <xf numFmtId="164" fontId="3" fillId="2" borderId="0" xfId="2" applyNumberFormat="1" applyFont="1" applyFill="1" applyBorder="1"/>
    <xf numFmtId="0" fontId="3" fillId="2" borderId="0" xfId="0" applyFont="1" applyFill="1" applyBorder="1"/>
    <xf numFmtId="164" fontId="3" fillId="2" borderId="5" xfId="2" applyNumberFormat="1" applyFont="1" applyFill="1" applyBorder="1"/>
    <xf numFmtId="164" fontId="3" fillId="2" borderId="6" xfId="2" applyNumberFormat="1" applyFont="1" applyFill="1" applyBorder="1"/>
    <xf numFmtId="165" fontId="3" fillId="2" borderId="0" xfId="1" applyNumberFormat="1" applyFont="1" applyFill="1" applyBorder="1"/>
    <xf numFmtId="10" fontId="3" fillId="2" borderId="0" xfId="2" applyNumberFormat="1" applyFont="1" applyFill="1" applyBorder="1"/>
    <xf numFmtId="164" fontId="3" fillId="0" borderId="0" xfId="0" applyNumberFormat="1" applyFont="1" applyBorder="1"/>
    <xf numFmtId="37" fontId="3" fillId="0" borderId="0" xfId="0" applyNumberFormat="1" applyFont="1" applyBorder="1" applyAlignment="1"/>
    <xf numFmtId="164" fontId="3" fillId="2" borderId="7" xfId="2" applyNumberFormat="1" applyFont="1" applyFill="1" applyBorder="1"/>
    <xf numFmtId="164" fontId="3" fillId="2" borderId="8" xfId="2" applyNumberFormat="1" applyFont="1" applyFill="1" applyBorder="1"/>
    <xf numFmtId="0" fontId="3" fillId="0" borderId="0" xfId="1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3" fontId="3" fillId="0" borderId="0" xfId="0" applyNumberFormat="1" applyFont="1" applyBorder="1"/>
    <xf numFmtId="166" fontId="3" fillId="0" borderId="0" xfId="1" applyNumberFormat="1" applyFont="1" applyBorder="1"/>
    <xf numFmtId="0" fontId="2" fillId="0" borderId="0" xfId="0" applyFont="1" applyBorder="1" applyAlignment="1"/>
    <xf numFmtId="0" fontId="0" fillId="0" borderId="5" xfId="0" applyBorder="1"/>
    <xf numFmtId="0" fontId="0" fillId="2" borderId="0" xfId="0" applyFill="1"/>
    <xf numFmtId="0" fontId="3" fillId="0" borderId="5" xfId="0" applyFont="1" applyBorder="1" applyAlignment="1">
      <alignment horizontal="center"/>
    </xf>
    <xf numFmtId="164" fontId="3" fillId="0" borderId="0" xfId="2" applyNumberFormat="1" applyFont="1" applyBorder="1" applyAlignment="1"/>
    <xf numFmtId="164" fontId="3" fillId="0" borderId="0" xfId="0" applyNumberFormat="1" applyFont="1" applyBorder="1" applyAlignment="1">
      <alignment horizontal="center"/>
    </xf>
    <xf numFmtId="0" fontId="17" fillId="0" borderId="0" xfId="0" applyFont="1"/>
  </cellXfs>
  <cellStyles count="71">
    <cellStyle name="Comma" xfId="1" builtinId="3"/>
    <cellStyle name="Comma  - Style1" xfId="3"/>
    <cellStyle name="Comma  - Style2" xfId="4"/>
    <cellStyle name="Comma  - Style3" xfId="5"/>
    <cellStyle name="Comma  - Style4" xfId="6"/>
    <cellStyle name="Comma  - Style5" xfId="7"/>
    <cellStyle name="Comma  - Style6" xfId="8"/>
    <cellStyle name="Comma  - Style7" xfId="9"/>
    <cellStyle name="Comma  - Style8" xfId="10"/>
    <cellStyle name="Comma 2" xfId="11"/>
    <cellStyle name="Comma 2 2" xfId="12"/>
    <cellStyle name="Comma 3" xfId="13"/>
    <cellStyle name="Comma 4" xfId="14"/>
    <cellStyle name="Currency 2" xfId="15"/>
    <cellStyle name="Normal" xfId="0" builtinId="0"/>
    <cellStyle name="Normal - Style1" xfId="16"/>
    <cellStyle name="Normal 10" xfId="17"/>
    <cellStyle name="Normal 13" xfId="18"/>
    <cellStyle name="Normal 2" xfId="19"/>
    <cellStyle name="Normal 2 2" xfId="20"/>
    <cellStyle name="Normal 3" xfId="21"/>
    <cellStyle name="Normal 4" xfId="22"/>
    <cellStyle name="Normal 5" xfId="23"/>
    <cellStyle name="Percent" xfId="2" builtinId="5"/>
    <cellStyle name="Percent 2" xfId="24"/>
    <cellStyle name="Percent 2 2" xfId="25"/>
    <cellStyle name="Percent 3" xfId="26"/>
    <cellStyle name="Percent 4" xfId="27"/>
    <cellStyle name="SAPBEXaggData" xfId="28"/>
    <cellStyle name="SAPBEXaggDataEmph" xfId="29"/>
    <cellStyle name="SAPBEXaggItem" xfId="30"/>
    <cellStyle name="SAPBEXaggItemX" xfId="31"/>
    <cellStyle name="SAPBEXchaText" xfId="32"/>
    <cellStyle name="SAPBEXexcBad7" xfId="33"/>
    <cellStyle name="SAPBEXexcBad8" xfId="34"/>
    <cellStyle name="SAPBEXexcBad9" xfId="35"/>
    <cellStyle name="SAPBEXexcCritical4" xfId="36"/>
    <cellStyle name="SAPBEXexcCritical5" xfId="37"/>
    <cellStyle name="SAPBEXexcCritical6" xfId="38"/>
    <cellStyle name="SAPBEXexcGood1" xfId="39"/>
    <cellStyle name="SAPBEXexcGood2" xfId="40"/>
    <cellStyle name="SAPBEXexcGood3" xfId="41"/>
    <cellStyle name="SAPBEXfilterDrill" xfId="42"/>
    <cellStyle name="SAPBEXfilterItem" xfId="43"/>
    <cellStyle name="SAPBEXfilterText" xfId="44"/>
    <cellStyle name="SAPBEXformats" xfId="45"/>
    <cellStyle name="SAPBEXheaderItem" xfId="46"/>
    <cellStyle name="SAPBEXheaderText" xfId="47"/>
    <cellStyle name="SAPBEXHLevel0" xfId="48"/>
    <cellStyle name="SAPBEXHLevel0X" xfId="49"/>
    <cellStyle name="SAPBEXHLevel1" xfId="50"/>
    <cellStyle name="SAPBEXHLevel1X" xfId="51"/>
    <cellStyle name="SAPBEXHLevel2" xfId="52"/>
    <cellStyle name="SAPBEXHLevel2X" xfId="53"/>
    <cellStyle name="SAPBEXHLevel3" xfId="54"/>
    <cellStyle name="SAPBEXHLevel3X" xfId="55"/>
    <cellStyle name="SAPBEXinputData" xfId="56"/>
    <cellStyle name="SAPBEXresData" xfId="57"/>
    <cellStyle name="SAPBEXresDataEmph" xfId="58"/>
    <cellStyle name="SAPBEXresItem" xfId="59"/>
    <cellStyle name="SAPBEXresItemX" xfId="60"/>
    <cellStyle name="SAPBEXstdData" xfId="61"/>
    <cellStyle name="SAPBEXstdDataEmph" xfId="62"/>
    <cellStyle name="SAPBEXstdItem" xfId="63"/>
    <cellStyle name="SAPBEXstdItemX" xfId="64"/>
    <cellStyle name="SAPBEXtitle" xfId="65"/>
    <cellStyle name="SAPBEXundefined" xfId="66"/>
    <cellStyle name="Style 1" xfId="67"/>
    <cellStyle name="styleDateRange" xfId="68"/>
    <cellStyle name="styleSeriesData" xfId="69"/>
    <cellStyle name="styleSeriesDataForecast" xfId="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BCYC\PMG\performance\UNIT4PR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oad_Forecasting_Group\2010%20Update\analysis\weather_distributions\Winter%20and%20Summer%20Peaks%20Temp%20Variables%20Distribution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oad_Forecasting_Group\2010%20Update\analysis\weather_distributions\Winter%20and%20Summer%20Peaks%20Temp%20Distribution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ACGCAS\EXCEL\WORKBOOK\0396JV.XLW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LEO\WKLY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  <sheetName val="Assu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Sheet1"/>
      <sheetName val="_@RISKFitInformation"/>
      <sheetName val="Original DATA"/>
      <sheetName val="RiskSerializationData"/>
      <sheetName val="Output Results"/>
      <sheetName val="WPDayTemp"/>
      <sheetName val="WPPriorAMHDH"/>
      <sheetName val="rsklibSimData"/>
      <sheetName val="SPDayTemp"/>
      <sheetName val="TwoDaysPriorCDH"/>
    </sheetNames>
    <sheetDataSet>
      <sheetData sheetId="0" refreshError="1"/>
      <sheetData sheetId="1" refreshError="1"/>
      <sheetData sheetId="2" refreshError="1"/>
      <sheetData sheetId="3" refreshError="1">
        <row r="2">
          <cell r="D2">
            <v>41.082914491060144</v>
          </cell>
          <cell r="F2">
            <v>812.20614668299663</v>
          </cell>
          <cell r="G2">
            <v>83.878267858456709</v>
          </cell>
          <cell r="I2">
            <v>229.96523257078101</v>
          </cell>
        </row>
        <row r="3">
          <cell r="D3">
            <v>41.860273364496976</v>
          </cell>
          <cell r="F3">
            <v>458.7000985750397</v>
          </cell>
          <cell r="G3">
            <v>82.224394161100093</v>
          </cell>
          <cell r="I3">
            <v>243.8330146177527</v>
          </cell>
        </row>
        <row r="4">
          <cell r="D4">
            <v>57.333040036472418</v>
          </cell>
          <cell r="F4">
            <v>535.75277254177126</v>
          </cell>
          <cell r="G4">
            <v>83.67956408852767</v>
          </cell>
          <cell r="I4">
            <v>210.56314669835248</v>
          </cell>
        </row>
        <row r="5">
          <cell r="D5">
            <v>46.419812918083274</v>
          </cell>
          <cell r="F5">
            <v>406.91523231736113</v>
          </cell>
          <cell r="G5">
            <v>81.989943209270066</v>
          </cell>
          <cell r="I5">
            <v>236.27669947661764</v>
          </cell>
        </row>
        <row r="6">
          <cell r="D6">
            <v>55.993163997093212</v>
          </cell>
          <cell r="F6">
            <v>570.74184895449594</v>
          </cell>
          <cell r="G6">
            <v>84.705081549278688</v>
          </cell>
          <cell r="I6">
            <v>256.38432682911451</v>
          </cell>
        </row>
        <row r="7">
          <cell r="D7">
            <v>58.186124566137131</v>
          </cell>
          <cell r="F7">
            <v>535.7099319712637</v>
          </cell>
          <cell r="G7">
            <v>82.650158868979588</v>
          </cell>
          <cell r="I7">
            <v>282.19670121378641</v>
          </cell>
        </row>
        <row r="8">
          <cell r="D8">
            <v>53.704243216096302</v>
          </cell>
          <cell r="F8">
            <v>710.99639563888149</v>
          </cell>
          <cell r="G8">
            <v>84.357536387544187</v>
          </cell>
          <cell r="I8">
            <v>242.74091449852568</v>
          </cell>
        </row>
        <row r="9">
          <cell r="D9">
            <v>38.768707679007598</v>
          </cell>
          <cell r="F9">
            <v>754.88221920415481</v>
          </cell>
          <cell r="G9">
            <v>83.685915127111073</v>
          </cell>
          <cell r="I9">
            <v>287.25658534794502</v>
          </cell>
        </row>
        <row r="10">
          <cell r="D10">
            <v>49.346073816694378</v>
          </cell>
          <cell r="F10">
            <v>674.69125792992452</v>
          </cell>
          <cell r="G10">
            <v>83.314560753316442</v>
          </cell>
          <cell r="I10">
            <v>243.9045346939449</v>
          </cell>
        </row>
        <row r="11">
          <cell r="D11">
            <v>49.603572535914481</v>
          </cell>
          <cell r="F11">
            <v>675.4823453829647</v>
          </cell>
          <cell r="G11">
            <v>84.08472366556677</v>
          </cell>
          <cell r="I11">
            <v>249.47577400662652</v>
          </cell>
        </row>
        <row r="12">
          <cell r="D12">
            <v>42.047256719000885</v>
          </cell>
          <cell r="F12">
            <v>489.84350000000001</v>
          </cell>
          <cell r="G12">
            <v>84.78887077533652</v>
          </cell>
          <cell r="I12">
            <v>330.28900843859299</v>
          </cell>
        </row>
        <row r="13">
          <cell r="D13">
            <v>43.541874444037745</v>
          </cell>
          <cell r="F13">
            <v>854.99590000000001</v>
          </cell>
          <cell r="G13">
            <v>85.651925620494126</v>
          </cell>
          <cell r="I13">
            <v>308.27020733085374</v>
          </cell>
        </row>
        <row r="14">
          <cell r="D14">
            <v>46.257721074590414</v>
          </cell>
          <cell r="F14">
            <v>778.8904</v>
          </cell>
          <cell r="G14">
            <v>84.3</v>
          </cell>
          <cell r="I14">
            <v>273.63557734899092</v>
          </cell>
        </row>
        <row r="15">
          <cell r="D15">
            <v>49.332643186914019</v>
          </cell>
          <cell r="F15">
            <v>460.66</v>
          </cell>
          <cell r="G15">
            <v>86.3</v>
          </cell>
          <cell r="I15">
            <v>301.80629626716694</v>
          </cell>
        </row>
        <row r="16">
          <cell r="D16">
            <v>40.75138884202476</v>
          </cell>
          <cell r="F16">
            <v>939.3</v>
          </cell>
          <cell r="G16">
            <v>84.2</v>
          </cell>
          <cell r="I16">
            <v>254.97397264150109</v>
          </cell>
        </row>
        <row r="17">
          <cell r="D17">
            <v>39.281689306621139</v>
          </cell>
          <cell r="F17">
            <v>926.92</v>
          </cell>
          <cell r="G17">
            <v>84.5</v>
          </cell>
          <cell r="I17">
            <v>238.30927852429858</v>
          </cell>
        </row>
        <row r="18">
          <cell r="D18">
            <v>41.898419920102867</v>
          </cell>
          <cell r="F18">
            <v>615.54999999999995</v>
          </cell>
          <cell r="G18">
            <v>83.1</v>
          </cell>
          <cell r="I18">
            <v>253.52446029202196</v>
          </cell>
        </row>
        <row r="19">
          <cell r="D19">
            <v>54.639726170658982</v>
          </cell>
          <cell r="F19">
            <v>525.61</v>
          </cell>
          <cell r="G19">
            <v>85.7</v>
          </cell>
          <cell r="I19">
            <v>305.49105633974614</v>
          </cell>
        </row>
        <row r="20">
          <cell r="D20">
            <v>53.12452166582878</v>
          </cell>
          <cell r="F20">
            <v>599.65</v>
          </cell>
          <cell r="G20">
            <v>83.9</v>
          </cell>
          <cell r="I20">
            <v>254.98078797245077</v>
          </cell>
        </row>
        <row r="21">
          <cell r="D21">
            <v>48.458333333333336</v>
          </cell>
          <cell r="F21">
            <v>738</v>
          </cell>
          <cell r="G21">
            <v>84.916666666666671</v>
          </cell>
          <cell r="I21">
            <v>272</v>
          </cell>
        </row>
        <row r="22">
          <cell r="D22">
            <v>34.5</v>
          </cell>
          <cell r="F22">
            <v>789</v>
          </cell>
          <cell r="G22">
            <v>84.708333333333329</v>
          </cell>
          <cell r="I22">
            <v>268</v>
          </cell>
        </row>
        <row r="23">
          <cell r="D23">
            <v>46.625</v>
          </cell>
          <cell r="F23">
            <v>300</v>
          </cell>
          <cell r="G23">
            <v>84.625</v>
          </cell>
          <cell r="I23">
            <v>272</v>
          </cell>
        </row>
        <row r="24">
          <cell r="D24">
            <v>54.708333333333336</v>
          </cell>
          <cell r="F24">
            <v>556</v>
          </cell>
          <cell r="G24">
            <v>84.875</v>
          </cell>
          <cell r="I24">
            <v>274</v>
          </cell>
        </row>
        <row r="25">
          <cell r="D25">
            <v>54.666666666666664</v>
          </cell>
          <cell r="F25">
            <v>602</v>
          </cell>
          <cell r="G25">
            <v>86.083333333333329</v>
          </cell>
          <cell r="I25">
            <v>316</v>
          </cell>
        </row>
        <row r="26">
          <cell r="D26">
            <v>58.166666666666664</v>
          </cell>
          <cell r="F26">
            <v>447</v>
          </cell>
          <cell r="G26">
            <v>84.875</v>
          </cell>
          <cell r="I26">
            <v>192</v>
          </cell>
        </row>
        <row r="27">
          <cell r="D27">
            <v>48.791666666666664</v>
          </cell>
          <cell r="F27">
            <v>507</v>
          </cell>
          <cell r="G27">
            <v>84.625</v>
          </cell>
          <cell r="I27">
            <v>240</v>
          </cell>
        </row>
        <row r="28">
          <cell r="D28">
            <v>46.208333333333336</v>
          </cell>
          <cell r="F28">
            <v>669</v>
          </cell>
          <cell r="G28">
            <v>84.291666666666671</v>
          </cell>
          <cell r="I28">
            <v>291</v>
          </cell>
        </row>
        <row r="29">
          <cell r="D29">
            <v>45.666666666666664</v>
          </cell>
          <cell r="F29">
            <v>743</v>
          </cell>
          <cell r="G29">
            <v>84.875</v>
          </cell>
          <cell r="I29">
            <v>286</v>
          </cell>
        </row>
        <row r="30">
          <cell r="D30">
            <v>55.541666666666664</v>
          </cell>
          <cell r="F30">
            <v>426</v>
          </cell>
          <cell r="G30">
            <v>86</v>
          </cell>
          <cell r="I30">
            <v>301</v>
          </cell>
        </row>
        <row r="31">
          <cell r="D31">
            <v>52.125</v>
          </cell>
          <cell r="F31">
            <v>677</v>
          </cell>
          <cell r="G31">
            <v>83.125</v>
          </cell>
          <cell r="I31">
            <v>307</v>
          </cell>
        </row>
        <row r="32">
          <cell r="D32">
            <v>49.75</v>
          </cell>
          <cell r="F32">
            <v>613</v>
          </cell>
          <cell r="G32">
            <v>82.833333333333329</v>
          </cell>
          <cell r="I32">
            <v>287</v>
          </cell>
        </row>
        <row r="33">
          <cell r="D33">
            <v>49.72026596325022</v>
          </cell>
          <cell r="F33">
            <v>653.47132121883794</v>
          </cell>
          <cell r="G33">
            <v>84.517182800470593</v>
          </cell>
          <cell r="I33">
            <v>280.33046436026541</v>
          </cell>
        </row>
        <row r="34">
          <cell r="D34">
            <v>51.377038503339428</v>
          </cell>
          <cell r="F34">
            <v>628.67539601667556</v>
          </cell>
          <cell r="G34">
            <v>83.321228284143999</v>
          </cell>
          <cell r="I34">
            <v>289.95825381640526</v>
          </cell>
        </row>
        <row r="35">
          <cell r="D35">
            <v>43.571473784104768</v>
          </cell>
          <cell r="F35">
            <v>376.61164245418507</v>
          </cell>
          <cell r="G35">
            <v>84.130509477618872</v>
          </cell>
          <cell r="I35">
            <v>275.4386654035597</v>
          </cell>
        </row>
        <row r="36">
          <cell r="D36">
            <v>58.702749505430127</v>
          </cell>
          <cell r="F36">
            <v>448.55981996355911</v>
          </cell>
          <cell r="G36">
            <v>84.776346703055694</v>
          </cell>
          <cell r="I36">
            <v>243.47988162301215</v>
          </cell>
        </row>
        <row r="37">
          <cell r="D37">
            <v>50.020421120400357</v>
          </cell>
          <cell r="F37">
            <v>374.06609316437834</v>
          </cell>
          <cell r="G37">
            <v>86.891971999999996</v>
          </cell>
          <cell r="I37">
            <v>303.50631709828383</v>
          </cell>
        </row>
        <row r="38">
          <cell r="D38">
            <v>51.893143256294017</v>
          </cell>
          <cell r="F38">
            <v>651.19676877589302</v>
          </cell>
          <cell r="G38">
            <v>84.942737292163358</v>
          </cell>
          <cell r="I38">
            <v>299.20016283736186</v>
          </cell>
        </row>
        <row r="39">
          <cell r="D39">
            <v>53.995162898569795</v>
          </cell>
          <cell r="F39">
            <v>503.69874526539894</v>
          </cell>
          <cell r="G39">
            <v>85.752962501578054</v>
          </cell>
          <cell r="I39">
            <v>296.7464000533393</v>
          </cell>
        </row>
        <row r="40">
          <cell r="D40">
            <v>47.905349155614374</v>
          </cell>
          <cell r="F40">
            <v>654.32804610665778</v>
          </cell>
          <cell r="G40">
            <v>84.847749265066525</v>
          </cell>
          <cell r="I40">
            <v>262.41055536834057</v>
          </cell>
        </row>
        <row r="41">
          <cell r="D41">
            <v>45.013484006381013</v>
          </cell>
          <cell r="F41">
            <v>574.93978096847059</v>
          </cell>
          <cell r="G41">
            <v>87.061652681238925</v>
          </cell>
          <cell r="I41">
            <v>282.02836092733691</v>
          </cell>
        </row>
        <row r="42">
          <cell r="D42">
            <v>45.355777199103294</v>
          </cell>
          <cell r="F42">
            <v>912.65309122760698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Sheet1"/>
      <sheetName val="_@RISKFitInformation"/>
      <sheetName val="rsklibSimData"/>
      <sheetName val="Original DATA"/>
      <sheetName val="RiskSerializationData"/>
      <sheetName val="Percentiles"/>
      <sheetName val="SP Distribution"/>
      <sheetName val="WP Distribu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D2">
            <v>41.082914491060144</v>
          </cell>
          <cell r="F2">
            <v>83.878267858456709</v>
          </cell>
        </row>
        <row r="3">
          <cell r="D3">
            <v>41.860273364496976</v>
          </cell>
          <cell r="F3">
            <v>82.224394161100093</v>
          </cell>
        </row>
        <row r="4">
          <cell r="D4">
            <v>57.333040036472418</v>
          </cell>
          <cell r="F4">
            <v>83.67956408852767</v>
          </cell>
        </row>
        <row r="5">
          <cell r="D5">
            <v>46.419812918083274</v>
          </cell>
          <cell r="F5">
            <v>81.989943209270066</v>
          </cell>
        </row>
        <row r="6">
          <cell r="D6">
            <v>55.993163997093212</v>
          </cell>
          <cell r="F6">
            <v>84.705081549278688</v>
          </cell>
        </row>
        <row r="7">
          <cell r="D7">
            <v>58.186124566137131</v>
          </cell>
          <cell r="F7">
            <v>82.650158868979588</v>
          </cell>
        </row>
        <row r="8">
          <cell r="D8">
            <v>53.704243216096302</v>
          </cell>
          <cell r="F8">
            <v>84.357536387544187</v>
          </cell>
        </row>
        <row r="9">
          <cell r="D9">
            <v>38.768707679007598</v>
          </cell>
          <cell r="F9">
            <v>83.685915127111073</v>
          </cell>
        </row>
        <row r="10">
          <cell r="D10">
            <v>49.346073816694378</v>
          </cell>
          <cell r="F10">
            <v>83.314560753316442</v>
          </cell>
        </row>
        <row r="11">
          <cell r="D11">
            <v>49.603572535914481</v>
          </cell>
          <cell r="F11">
            <v>84.08472366556677</v>
          </cell>
        </row>
        <row r="12">
          <cell r="D12">
            <v>42.047256719000885</v>
          </cell>
          <cell r="F12">
            <v>84.78887077533652</v>
          </cell>
        </row>
        <row r="13">
          <cell r="D13">
            <v>43.541874444037745</v>
          </cell>
          <cell r="F13">
            <v>85.651925620494126</v>
          </cell>
        </row>
        <row r="14">
          <cell r="D14">
            <v>46.257721074590414</v>
          </cell>
          <cell r="F14">
            <v>84.3</v>
          </cell>
        </row>
        <row r="15">
          <cell r="D15">
            <v>49.332643186914019</v>
          </cell>
          <cell r="F15">
            <v>86.3</v>
          </cell>
        </row>
        <row r="16">
          <cell r="D16">
            <v>40.75138884202476</v>
          </cell>
          <cell r="F16">
            <v>84.2</v>
          </cell>
        </row>
        <row r="17">
          <cell r="D17">
            <v>39.281689306621139</v>
          </cell>
          <cell r="F17">
            <v>84.5</v>
          </cell>
        </row>
        <row r="18">
          <cell r="D18">
            <v>41.898419920102867</v>
          </cell>
          <cell r="F18">
            <v>83.1</v>
          </cell>
        </row>
        <row r="19">
          <cell r="D19">
            <v>54.639726170658982</v>
          </cell>
          <cell r="F19">
            <v>85.7</v>
          </cell>
        </row>
        <row r="20">
          <cell r="D20">
            <v>53.12452166582878</v>
          </cell>
          <cell r="F20">
            <v>83.9</v>
          </cell>
        </row>
        <row r="21">
          <cell r="D21">
            <v>48.458333333333336</v>
          </cell>
          <cell r="F21">
            <v>84.916666666666671</v>
          </cell>
        </row>
        <row r="22">
          <cell r="D22">
            <v>34.5</v>
          </cell>
          <cell r="F22">
            <v>84.708333333333329</v>
          </cell>
        </row>
        <row r="23">
          <cell r="D23">
            <v>46.625</v>
          </cell>
          <cell r="F23">
            <v>84.625</v>
          </cell>
        </row>
        <row r="24">
          <cell r="D24">
            <v>54.708333333333336</v>
          </cell>
          <cell r="F24">
            <v>84.875</v>
          </cell>
        </row>
        <row r="25">
          <cell r="D25">
            <v>54.666666666666664</v>
          </cell>
          <cell r="F25">
            <v>86.083333333333329</v>
          </cell>
        </row>
        <row r="26">
          <cell r="D26">
            <v>58.166666666666664</v>
          </cell>
          <cell r="F26">
            <v>84.875</v>
          </cell>
        </row>
        <row r="27">
          <cell r="D27">
            <v>48.791666666666664</v>
          </cell>
          <cell r="F27">
            <v>84.625</v>
          </cell>
        </row>
        <row r="28">
          <cell r="D28">
            <v>46.208333333333336</v>
          </cell>
          <cell r="F28">
            <v>84.291666666666671</v>
          </cell>
        </row>
        <row r="29">
          <cell r="D29">
            <v>45.666666666666664</v>
          </cell>
          <cell r="F29">
            <v>84.875</v>
          </cell>
        </row>
        <row r="30">
          <cell r="D30">
            <v>55.541666666666664</v>
          </cell>
          <cell r="F30">
            <v>86</v>
          </cell>
        </row>
        <row r="31">
          <cell r="D31">
            <v>52.125</v>
          </cell>
          <cell r="F31">
            <v>83.125</v>
          </cell>
        </row>
        <row r="32">
          <cell r="D32">
            <v>49.75</v>
          </cell>
          <cell r="F32">
            <v>82.833333333333329</v>
          </cell>
        </row>
        <row r="33">
          <cell r="D33">
            <v>49.72026596325022</v>
          </cell>
          <cell r="F33">
            <v>84.517182800470593</v>
          </cell>
        </row>
        <row r="34">
          <cell r="D34">
            <v>51.377038503339428</v>
          </cell>
          <cell r="F34">
            <v>83.321228284143999</v>
          </cell>
        </row>
        <row r="35">
          <cell r="D35">
            <v>43.571473784104768</v>
          </cell>
          <cell r="F35">
            <v>84.130509477618872</v>
          </cell>
        </row>
        <row r="36">
          <cell r="D36">
            <v>58.702749505430127</v>
          </cell>
          <cell r="F36">
            <v>84.776346703055694</v>
          </cell>
        </row>
        <row r="37">
          <cell r="D37">
            <v>50.020421120400357</v>
          </cell>
          <cell r="F37">
            <v>86.891971999999996</v>
          </cell>
        </row>
        <row r="38">
          <cell r="D38">
            <v>51.893143256294017</v>
          </cell>
          <cell r="F38">
            <v>84.942737292163358</v>
          </cell>
        </row>
        <row r="39">
          <cell r="D39">
            <v>53.995162898569795</v>
          </cell>
          <cell r="F39">
            <v>85.752962501578054</v>
          </cell>
        </row>
        <row r="40">
          <cell r="D40">
            <v>47.905349155614374</v>
          </cell>
          <cell r="F40">
            <v>84.847749265066525</v>
          </cell>
        </row>
        <row r="41">
          <cell r="D41">
            <v>45.013484006381013</v>
          </cell>
          <cell r="F41">
            <v>87.061652681238925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NF Expense 518"/>
      <sheetName val="TXSCHD Download"/>
      <sheetName val="A194"/>
      <sheetName val="INPUTS.XLS"/>
      <sheetName val="SUPERFUND"/>
      <sheetName val="Early Capacity Payments"/>
      <sheetName val="PCICS Accounts"/>
      <sheetName val="OBO DEF TAX"/>
      <sheetName val="Deferred Compensation"/>
      <sheetName val="Injuries &amp; Damages"/>
      <sheetName val="Nucl Decomm Fund Earn Gross Up"/>
      <sheetName val="TXFORCST.XLS"/>
      <sheetName val="Forecast"/>
      <sheetName val="NUCL.XLS"/>
      <sheetName val="Nucl Fuel Interest (Cap &amp; Exp)"/>
      <sheetName val="Analysis of 518"/>
      <sheetName val="TP Fuel Lease Chrg"/>
      <sheetName val="SL Fuel Lease Chrg"/>
      <sheetName val="TxDprTUp"/>
      <sheetName val="BKTXVAR.XLS"/>
      <sheetName val="UNBILREV.XLS"/>
      <sheetName val="Bad Debts"/>
      <sheetName val="OBO Income Taxes"/>
      <sheetName val="MX Entries"/>
      <sheetName val="AFUDC"/>
      <sheetName val="CLSREC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 Hourly (On Hour Load)"/>
      <sheetName val="Weekly Log (OHL)"/>
      <sheetName val="2000 Weekly"/>
      <sheetName val="Weekly NEL Report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Y108"/>
  <sheetViews>
    <sheetView tabSelected="1" zoomScaleNormal="100" workbookViewId="0">
      <selection sqref="A1:A2"/>
    </sheetView>
  </sheetViews>
  <sheetFormatPr defaultRowHeight="13.2" x14ac:dyDescent="0.25"/>
  <cols>
    <col min="2" max="2" width="10.109375" bestFit="1" customWidth="1"/>
    <col min="3" max="3" width="7.5546875" customWidth="1"/>
    <col min="24" max="25" width="9.88671875" bestFit="1" customWidth="1"/>
  </cols>
  <sheetData>
    <row r="1" spans="1:31" x14ac:dyDescent="0.25">
      <c r="A1" s="61" t="s">
        <v>49</v>
      </c>
    </row>
    <row r="2" spans="1:31" x14ac:dyDescent="0.25">
      <c r="A2" s="61" t="s">
        <v>50</v>
      </c>
    </row>
    <row r="4" spans="1:31" s="2" customFormat="1" ht="12.6" x14ac:dyDescent="0.25">
      <c r="A4" s="1" t="s">
        <v>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31" s="2" customFormat="1" ht="12.6" x14ac:dyDescent="0.25">
      <c r="A5" s="1" t="s">
        <v>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1" s="3" customFormat="1" ht="11.25" customHeight="1" x14ac:dyDescent="0.2"/>
    <row r="7" spans="1:31" s="4" customFormat="1" ht="10.8" x14ac:dyDescent="0.2"/>
    <row r="8" spans="1:31" s="2" customFormat="1" ht="10.8" x14ac:dyDescent="0.2">
      <c r="D8" s="5" t="s">
        <v>2</v>
      </c>
      <c r="E8" s="5" t="s">
        <v>2</v>
      </c>
      <c r="F8" s="5" t="s">
        <v>2</v>
      </c>
      <c r="G8" s="5" t="s">
        <v>2</v>
      </c>
      <c r="H8" s="5" t="s">
        <v>2</v>
      </c>
      <c r="I8" s="5" t="s">
        <v>2</v>
      </c>
      <c r="J8" s="5" t="s">
        <v>2</v>
      </c>
      <c r="K8" s="5" t="s">
        <v>2</v>
      </c>
      <c r="L8" s="5" t="s">
        <v>2</v>
      </c>
      <c r="M8" s="5" t="s">
        <v>2</v>
      </c>
      <c r="N8" s="5" t="s">
        <v>2</v>
      </c>
      <c r="O8" s="5" t="s">
        <v>2</v>
      </c>
      <c r="P8" s="5" t="s">
        <v>2</v>
      </c>
      <c r="Q8" s="5" t="s">
        <v>2</v>
      </c>
      <c r="R8" s="5" t="s">
        <v>2</v>
      </c>
      <c r="S8" s="5" t="s">
        <v>2</v>
      </c>
      <c r="T8" s="5" t="s">
        <v>2</v>
      </c>
      <c r="U8" s="5" t="s">
        <v>2</v>
      </c>
      <c r="V8" s="5" t="s">
        <v>2</v>
      </c>
      <c r="W8" s="5" t="s">
        <v>2</v>
      </c>
      <c r="X8" s="5" t="s">
        <v>2</v>
      </c>
      <c r="Y8" s="5" t="s">
        <v>2</v>
      </c>
      <c r="Z8" s="5" t="s">
        <v>2</v>
      </c>
      <c r="AA8" s="5" t="s">
        <v>2</v>
      </c>
      <c r="AB8" s="5" t="s">
        <v>2</v>
      </c>
      <c r="AC8" s="5" t="s">
        <v>2</v>
      </c>
      <c r="AD8" s="5" t="s">
        <v>2</v>
      </c>
      <c r="AE8" s="6"/>
    </row>
    <row r="9" spans="1:31" s="2" customFormat="1" ht="10.8" x14ac:dyDescent="0.2">
      <c r="A9" s="4" t="s">
        <v>3</v>
      </c>
      <c r="B9" s="4" t="s">
        <v>4</v>
      </c>
      <c r="C9" s="4"/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14</v>
      </c>
      <c r="N9" s="4" t="s">
        <v>15</v>
      </c>
      <c r="O9" s="4" t="s">
        <v>16</v>
      </c>
      <c r="P9" s="4" t="s">
        <v>17</v>
      </c>
      <c r="Q9" s="4" t="s">
        <v>18</v>
      </c>
      <c r="R9" s="4" t="s">
        <v>19</v>
      </c>
      <c r="S9" s="4" t="s">
        <v>20</v>
      </c>
      <c r="T9" s="4" t="s">
        <v>21</v>
      </c>
      <c r="U9" s="4" t="s">
        <v>22</v>
      </c>
      <c r="V9" s="4" t="s">
        <v>23</v>
      </c>
      <c r="W9" s="7" t="s">
        <v>24</v>
      </c>
      <c r="X9" s="7" t="s">
        <v>25</v>
      </c>
      <c r="Y9" s="7" t="s">
        <v>26</v>
      </c>
      <c r="Z9" s="7" t="s">
        <v>27</v>
      </c>
      <c r="AA9" s="7" t="s">
        <v>28</v>
      </c>
      <c r="AB9" s="7" t="s">
        <v>29</v>
      </c>
      <c r="AC9" s="7" t="s">
        <v>30</v>
      </c>
      <c r="AD9" s="7" t="s">
        <v>31</v>
      </c>
      <c r="AE9" s="7"/>
    </row>
    <row r="10" spans="1:31" s="2" customFormat="1" ht="10.8" x14ac:dyDescent="0.2"/>
    <row r="11" spans="1:31" s="2" customFormat="1" ht="10.8" x14ac:dyDescent="0.2">
      <c r="A11" s="4">
        <v>1989</v>
      </c>
      <c r="B11" s="8">
        <v>70298.942999999999</v>
      </c>
      <c r="C11" s="9"/>
      <c r="D11" s="8">
        <v>70298.942999999999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1:31" s="2" customFormat="1" ht="10.8" x14ac:dyDescent="0.2">
      <c r="A12" s="4">
        <v>1990</v>
      </c>
      <c r="B12" s="8">
        <v>71123.824691190574</v>
      </c>
      <c r="C12" s="9"/>
      <c r="D12" s="8">
        <v>70529</v>
      </c>
      <c r="E12" s="8">
        <v>71259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spans="1:31" s="2" customFormat="1" ht="10.8" x14ac:dyDescent="0.2">
      <c r="A13" s="4">
        <v>1991</v>
      </c>
      <c r="B13" s="8">
        <v>73156.788125629988</v>
      </c>
      <c r="C13" s="9"/>
      <c r="D13" s="8">
        <v>72573</v>
      </c>
      <c r="E13" s="8">
        <v>73370</v>
      </c>
      <c r="F13" s="8">
        <v>73198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1:31" s="2" customFormat="1" ht="10.8" x14ac:dyDescent="0.2">
      <c r="A14" s="4">
        <v>1992</v>
      </c>
      <c r="B14" s="8">
        <v>74830.22417447732</v>
      </c>
      <c r="C14" s="9"/>
      <c r="D14" s="8">
        <v>74843</v>
      </c>
      <c r="E14" s="8">
        <v>75731</v>
      </c>
      <c r="F14" s="8">
        <v>75622</v>
      </c>
      <c r="G14" s="8">
        <v>74329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spans="1:31" s="2" customFormat="1" ht="10.8" x14ac:dyDescent="0.2">
      <c r="A15" s="4">
        <v>1993</v>
      </c>
      <c r="B15" s="8">
        <v>77068.693000109255</v>
      </c>
      <c r="C15" s="9"/>
      <c r="D15" s="8">
        <v>77355</v>
      </c>
      <c r="E15" s="8">
        <v>77676</v>
      </c>
      <c r="F15" s="8">
        <v>77464</v>
      </c>
      <c r="G15" s="8">
        <v>76137</v>
      </c>
      <c r="H15" s="8">
        <v>78649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31" s="2" customFormat="1" ht="10.8" x14ac:dyDescent="0.2">
      <c r="A16" s="4">
        <v>1994</v>
      </c>
      <c r="B16" s="8">
        <v>80553.05767029681</v>
      </c>
      <c r="C16" s="9"/>
      <c r="D16" s="8">
        <v>79489</v>
      </c>
      <c r="E16" s="8">
        <v>79380</v>
      </c>
      <c r="F16" s="8">
        <v>78987</v>
      </c>
      <c r="G16" s="8">
        <v>77273</v>
      </c>
      <c r="H16" s="8">
        <v>80876</v>
      </c>
      <c r="I16" s="8">
        <v>79286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pans="1:30" s="2" customFormat="1" ht="10.8" x14ac:dyDescent="0.2">
      <c r="A17" s="4">
        <v>1995</v>
      </c>
      <c r="B17" s="8">
        <v>83457.74789221432</v>
      </c>
      <c r="C17" s="9"/>
      <c r="D17" s="8">
        <v>81865</v>
      </c>
      <c r="E17" s="8">
        <v>81246</v>
      </c>
      <c r="F17" s="8">
        <v>80975</v>
      </c>
      <c r="G17" s="8">
        <v>78784</v>
      </c>
      <c r="H17" s="8">
        <v>83271</v>
      </c>
      <c r="I17" s="8">
        <v>81877</v>
      </c>
      <c r="J17" s="8">
        <v>81490</v>
      </c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30" s="2" customFormat="1" ht="10.8" x14ac:dyDescent="0.2">
      <c r="A18" s="4">
        <v>1996</v>
      </c>
      <c r="B18" s="8">
        <v>86002.261740923117</v>
      </c>
      <c r="C18" s="9"/>
      <c r="D18" s="8">
        <v>83783</v>
      </c>
      <c r="E18" s="8">
        <v>83068</v>
      </c>
      <c r="F18" s="8">
        <v>82421</v>
      </c>
      <c r="G18" s="8">
        <v>80523</v>
      </c>
      <c r="H18" s="8">
        <v>85054</v>
      </c>
      <c r="I18" s="8">
        <v>84439</v>
      </c>
      <c r="J18" s="8">
        <v>83622</v>
      </c>
      <c r="K18" s="8">
        <v>84306</v>
      </c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1:30" s="2" customFormat="1" ht="10.8" x14ac:dyDescent="0.2">
      <c r="A19" s="4">
        <v>1997</v>
      </c>
      <c r="B19" s="8">
        <v>87309.683214566612</v>
      </c>
      <c r="C19" s="9"/>
      <c r="D19" s="8">
        <v>85752</v>
      </c>
      <c r="E19" s="8">
        <v>84808</v>
      </c>
      <c r="F19" s="8">
        <v>84307</v>
      </c>
      <c r="G19" s="8">
        <v>82380</v>
      </c>
      <c r="H19" s="8">
        <v>86388</v>
      </c>
      <c r="I19" s="8">
        <v>85978</v>
      </c>
      <c r="J19" s="8">
        <v>85909</v>
      </c>
      <c r="K19" s="8">
        <v>86486</v>
      </c>
      <c r="L19" s="8">
        <v>87040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1:30" s="2" customFormat="1" ht="10.8" x14ac:dyDescent="0.2">
      <c r="A20" s="4">
        <v>1998</v>
      </c>
      <c r="B20" s="8">
        <v>90833.027314922423</v>
      </c>
      <c r="C20" s="9"/>
      <c r="D20" s="8">
        <v>88100</v>
      </c>
      <c r="E20" s="8">
        <v>86727</v>
      </c>
      <c r="F20" s="8">
        <v>86339</v>
      </c>
      <c r="G20" s="8">
        <v>84525</v>
      </c>
      <c r="H20" s="8">
        <v>87878</v>
      </c>
      <c r="I20" s="8">
        <v>88416</v>
      </c>
      <c r="J20" s="8">
        <v>88522</v>
      </c>
      <c r="K20" s="8">
        <v>88806</v>
      </c>
      <c r="L20" s="8">
        <v>88608</v>
      </c>
      <c r="M20" s="8">
        <v>88875</v>
      </c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30" s="2" customFormat="1" ht="10.8" x14ac:dyDescent="0.2">
      <c r="A21" s="4">
        <v>1999</v>
      </c>
      <c r="B21" s="8">
        <v>93867.810274320771</v>
      </c>
      <c r="C21" s="9"/>
      <c r="D21" s="8"/>
      <c r="E21" s="8">
        <v>88814</v>
      </c>
      <c r="F21" s="8">
        <v>88503</v>
      </c>
      <c r="G21" s="8">
        <v>86530</v>
      </c>
      <c r="H21" s="8">
        <v>89833</v>
      </c>
      <c r="I21" s="8">
        <v>90781</v>
      </c>
      <c r="J21" s="8">
        <v>91014</v>
      </c>
      <c r="K21" s="8">
        <v>91215</v>
      </c>
      <c r="L21" s="8">
        <v>90314</v>
      </c>
      <c r="M21" s="8">
        <v>91129</v>
      </c>
      <c r="N21" s="8">
        <v>90861</v>
      </c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1:30" s="2" customFormat="1" ht="10.8" x14ac:dyDescent="0.2">
      <c r="A22" s="4">
        <v>2000</v>
      </c>
      <c r="B22" s="8">
        <v>98396.72145791199</v>
      </c>
      <c r="C22" s="9"/>
      <c r="D22" s="8"/>
      <c r="E22" s="8"/>
      <c r="F22" s="8">
        <v>90330</v>
      </c>
      <c r="G22" s="8">
        <v>88482</v>
      </c>
      <c r="H22" s="8">
        <v>91650</v>
      </c>
      <c r="I22" s="8">
        <v>92694</v>
      </c>
      <c r="J22" s="8">
        <v>93296</v>
      </c>
      <c r="K22" s="8">
        <v>93659</v>
      </c>
      <c r="L22" s="8">
        <v>92415</v>
      </c>
      <c r="M22" s="8">
        <v>93294</v>
      </c>
      <c r="N22" s="8">
        <v>92833</v>
      </c>
      <c r="O22" s="8">
        <v>95019</v>
      </c>
      <c r="P22" s="8"/>
      <c r="Q22" s="8"/>
      <c r="R22" s="10"/>
      <c r="S22" s="10"/>
      <c r="T22" s="10"/>
      <c r="U22" s="10"/>
      <c r="V22" s="10"/>
      <c r="W22" s="10"/>
      <c r="X22" s="10"/>
      <c r="Y22" s="8"/>
    </row>
    <row r="23" spans="1:30" s="2" customFormat="1" ht="10.8" x14ac:dyDescent="0.2">
      <c r="A23" s="4">
        <v>2001</v>
      </c>
      <c r="B23" s="8">
        <v>100810.62672942993</v>
      </c>
      <c r="C23" s="9"/>
      <c r="D23" s="8"/>
      <c r="E23" s="8"/>
      <c r="F23" s="8"/>
      <c r="G23" s="8">
        <v>90171</v>
      </c>
      <c r="H23" s="8">
        <v>93584</v>
      </c>
      <c r="I23" s="8">
        <v>94358</v>
      </c>
      <c r="J23" s="8">
        <v>95448</v>
      </c>
      <c r="K23" s="8">
        <v>95957</v>
      </c>
      <c r="L23" s="8">
        <v>94716</v>
      </c>
      <c r="M23" s="8">
        <v>95331</v>
      </c>
      <c r="N23" s="8">
        <v>94799</v>
      </c>
      <c r="O23" s="8">
        <v>96342</v>
      </c>
      <c r="P23" s="8">
        <v>99485.715075176107</v>
      </c>
      <c r="Q23" s="8"/>
      <c r="R23" s="8"/>
      <c r="S23" s="8"/>
      <c r="T23" s="10"/>
      <c r="U23" s="8"/>
      <c r="V23" s="10"/>
      <c r="W23" s="10"/>
      <c r="X23" s="10"/>
      <c r="Y23" s="8"/>
    </row>
    <row r="24" spans="1:30" s="2" customFormat="1" ht="10.8" x14ac:dyDescent="0.2">
      <c r="A24" s="4">
        <v>2002</v>
      </c>
      <c r="B24" s="8">
        <v>103989.77874801915</v>
      </c>
      <c r="C24" s="9"/>
      <c r="D24" s="8"/>
      <c r="E24" s="8"/>
      <c r="F24" s="8"/>
      <c r="G24" s="8"/>
      <c r="H24" s="8">
        <v>95206</v>
      </c>
      <c r="I24" s="8">
        <v>95913</v>
      </c>
      <c r="J24" s="8">
        <v>97506</v>
      </c>
      <c r="K24" s="8">
        <v>98175</v>
      </c>
      <c r="L24" s="8">
        <v>96966</v>
      </c>
      <c r="M24" s="8">
        <v>97235</v>
      </c>
      <c r="N24" s="8">
        <v>96789</v>
      </c>
      <c r="O24" s="8">
        <v>98282</v>
      </c>
      <c r="P24" s="8">
        <v>103016.72009321215</v>
      </c>
      <c r="Q24" s="8">
        <v>100085.02869009905</v>
      </c>
      <c r="R24" s="8"/>
      <c r="S24" s="8"/>
      <c r="T24" s="10"/>
      <c r="U24" s="8"/>
      <c r="V24" s="10"/>
      <c r="W24" s="10"/>
      <c r="X24" s="10"/>
      <c r="Y24" s="8"/>
    </row>
    <row r="25" spans="1:30" s="2" customFormat="1" ht="10.8" x14ac:dyDescent="0.2">
      <c r="A25" s="4">
        <v>2003</v>
      </c>
      <c r="B25" s="8">
        <v>107026.3516399073</v>
      </c>
      <c r="C25" s="9"/>
      <c r="D25" s="8"/>
      <c r="E25" s="8"/>
      <c r="F25" s="8"/>
      <c r="G25" s="8"/>
      <c r="H25" s="8"/>
      <c r="I25" s="8">
        <v>97533</v>
      </c>
      <c r="J25" s="8">
        <v>99510</v>
      </c>
      <c r="K25" s="8">
        <v>100307</v>
      </c>
      <c r="L25" s="8">
        <v>99107</v>
      </c>
      <c r="M25" s="8">
        <v>99197</v>
      </c>
      <c r="N25" s="8">
        <v>98704</v>
      </c>
      <c r="O25" s="8">
        <v>100536</v>
      </c>
      <c r="P25" s="8">
        <v>106978.57924089194</v>
      </c>
      <c r="Q25" s="8">
        <v>104210.71332344237</v>
      </c>
      <c r="R25" s="8">
        <v>105629.7666121919</v>
      </c>
      <c r="S25" s="8"/>
      <c r="T25" s="8"/>
      <c r="U25" s="8"/>
      <c r="V25" s="10"/>
      <c r="W25" s="10"/>
      <c r="X25" s="10"/>
      <c r="Y25" s="8"/>
    </row>
    <row r="26" spans="1:30" s="2" customFormat="1" ht="10.8" x14ac:dyDescent="0.2">
      <c r="A26" s="4">
        <v>2004</v>
      </c>
      <c r="B26" s="8">
        <v>110242.84202298764</v>
      </c>
      <c r="C26" s="9"/>
      <c r="D26" s="8"/>
      <c r="E26" s="8"/>
      <c r="F26" s="8"/>
      <c r="G26" s="8"/>
      <c r="H26" s="8"/>
      <c r="I26" s="8"/>
      <c r="J26" s="8">
        <v>101486</v>
      </c>
      <c r="K26" s="8">
        <v>102447</v>
      </c>
      <c r="L26" s="8">
        <v>101214</v>
      </c>
      <c r="M26" s="8">
        <v>101247</v>
      </c>
      <c r="N26" s="8">
        <v>100610</v>
      </c>
      <c r="O26" s="8">
        <v>102165</v>
      </c>
      <c r="P26" s="8">
        <v>108671.50520605856</v>
      </c>
      <c r="Q26" s="8">
        <v>107706.49959632559</v>
      </c>
      <c r="R26" s="8">
        <v>109328.38232073055</v>
      </c>
      <c r="S26" s="8">
        <v>109328.38232073055</v>
      </c>
      <c r="T26" s="8"/>
      <c r="U26" s="8"/>
      <c r="V26" s="10"/>
      <c r="W26" s="10"/>
      <c r="X26" s="10"/>
      <c r="Y26" s="8"/>
    </row>
    <row r="27" spans="1:30" s="2" customFormat="1" ht="10.8" x14ac:dyDescent="0.2">
      <c r="A27" s="4">
        <v>2005</v>
      </c>
      <c r="B27" s="8">
        <v>112389.99057666113</v>
      </c>
      <c r="C27" s="9"/>
      <c r="D27" s="8"/>
      <c r="E27" s="8"/>
      <c r="F27" s="8"/>
      <c r="G27" s="8"/>
      <c r="H27" s="8"/>
      <c r="I27" s="8"/>
      <c r="J27" s="8"/>
      <c r="K27" s="8">
        <v>104661</v>
      </c>
      <c r="L27" s="8">
        <v>103365</v>
      </c>
      <c r="M27" s="8">
        <v>103346</v>
      </c>
      <c r="N27" s="8">
        <v>102459</v>
      </c>
      <c r="O27" s="8">
        <v>103741</v>
      </c>
      <c r="P27" s="8">
        <v>110341.18009731996</v>
      </c>
      <c r="Q27" s="8">
        <v>111299.24353422223</v>
      </c>
      <c r="R27" s="8">
        <v>112238.90096005068</v>
      </c>
      <c r="S27" s="8">
        <v>112238.90096005068</v>
      </c>
      <c r="T27" s="8">
        <v>111618.68</v>
      </c>
      <c r="U27" s="8"/>
      <c r="V27" s="10"/>
      <c r="W27" s="10"/>
      <c r="X27" s="8"/>
      <c r="Y27" s="8"/>
    </row>
    <row r="28" spans="1:30" s="2" customFormat="1" ht="10.8" x14ac:dyDescent="0.2">
      <c r="A28" s="4">
        <v>2006</v>
      </c>
      <c r="B28" s="8">
        <v>114462.76210500265</v>
      </c>
      <c r="C28" s="9"/>
      <c r="D28" s="8"/>
      <c r="E28" s="8"/>
      <c r="F28" s="8"/>
      <c r="G28" s="8"/>
      <c r="H28" s="8"/>
      <c r="I28" s="8"/>
      <c r="J28" s="8"/>
      <c r="K28" s="8"/>
      <c r="L28" s="8">
        <v>105440</v>
      </c>
      <c r="M28" s="8">
        <v>105553</v>
      </c>
      <c r="N28" s="8">
        <v>104317</v>
      </c>
      <c r="O28" s="8">
        <v>105340</v>
      </c>
      <c r="P28" s="8">
        <v>111894.30365370346</v>
      </c>
      <c r="Q28" s="8">
        <v>114990.0750652955</v>
      </c>
      <c r="R28" s="8">
        <v>115484.04895086512</v>
      </c>
      <c r="S28" s="8">
        <v>115484.04895086512</v>
      </c>
      <c r="T28" s="8">
        <v>115269.52</v>
      </c>
      <c r="U28" s="8">
        <v>114733.21759878</v>
      </c>
      <c r="V28" s="10"/>
      <c r="W28" s="8"/>
      <c r="X28" s="8"/>
      <c r="Y28" s="8"/>
    </row>
    <row r="29" spans="1:30" s="2" customFormat="1" ht="10.8" x14ac:dyDescent="0.2">
      <c r="A29" s="4">
        <v>2007</v>
      </c>
      <c r="B29" s="8">
        <v>114225.71265778685</v>
      </c>
      <c r="C29" s="9"/>
      <c r="D29" s="8"/>
      <c r="E29" s="8"/>
      <c r="F29" s="8"/>
      <c r="G29" s="8"/>
      <c r="H29" s="8"/>
      <c r="I29" s="8"/>
      <c r="J29" s="8"/>
      <c r="K29" s="8"/>
      <c r="L29" s="8"/>
      <c r="M29" s="8">
        <v>107787</v>
      </c>
      <c r="N29" s="8">
        <v>106205</v>
      </c>
      <c r="O29" s="8">
        <v>106789</v>
      </c>
      <c r="P29" s="8">
        <v>113391.83519901015</v>
      </c>
      <c r="Q29" s="8">
        <v>117405.25306176655</v>
      </c>
      <c r="R29" s="8">
        <v>117840.56791857826</v>
      </c>
      <c r="S29" s="8">
        <v>117840.56791857826</v>
      </c>
      <c r="T29" s="8">
        <v>119181.18</v>
      </c>
      <c r="U29" s="8">
        <v>118432.663711881</v>
      </c>
      <c r="V29" s="8">
        <v>117254.59707541084</v>
      </c>
      <c r="W29" s="8"/>
      <c r="X29" s="8"/>
      <c r="Y29" s="8"/>
    </row>
    <row r="30" spans="1:30" s="2" customFormat="1" ht="10.8" x14ac:dyDescent="0.2">
      <c r="A30" s="4">
        <v>2008</v>
      </c>
      <c r="B30" s="8">
        <v>112298.23652788774</v>
      </c>
      <c r="C30" s="9"/>
      <c r="D30" s="8"/>
      <c r="E30" s="8"/>
      <c r="F30" s="8"/>
      <c r="G30" s="8"/>
      <c r="H30" s="8"/>
      <c r="I30" s="8"/>
      <c r="J30" s="8"/>
      <c r="K30" s="8"/>
      <c r="L30" s="8"/>
      <c r="M30" s="8"/>
      <c r="N30" s="8">
        <v>108122</v>
      </c>
      <c r="O30" s="8">
        <v>108007</v>
      </c>
      <c r="P30" s="8">
        <v>114888.56980177783</v>
      </c>
      <c r="Q30" s="8">
        <v>119658.02211931816</v>
      </c>
      <c r="R30" s="8">
        <v>120177.11695580688</v>
      </c>
      <c r="S30" s="8">
        <v>120177.11695580688</v>
      </c>
      <c r="T30" s="8">
        <v>123061.75649799997</v>
      </c>
      <c r="U30" s="8">
        <v>123203.10173363599</v>
      </c>
      <c r="V30" s="8">
        <v>121596.00296427403</v>
      </c>
      <c r="W30" s="8">
        <v>118225.03697727756</v>
      </c>
      <c r="X30" s="8"/>
      <c r="Y30" s="8"/>
    </row>
    <row r="31" spans="1:30" s="2" customFormat="1" ht="10.8" x14ac:dyDescent="0.2">
      <c r="A31" s="4">
        <v>2009</v>
      </c>
      <c r="B31" s="8">
        <v>109055.35453476537</v>
      </c>
      <c r="C31" s="9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>
        <v>109533</v>
      </c>
      <c r="P31" s="8">
        <v>116427.37181829094</v>
      </c>
      <c r="Q31" s="8">
        <v>121890.49055354673</v>
      </c>
      <c r="R31" s="8">
        <v>122261.49174383508</v>
      </c>
      <c r="S31" s="8">
        <v>122261.49174383508</v>
      </c>
      <c r="T31" s="8">
        <v>127016.04200000002</v>
      </c>
      <c r="U31" s="8">
        <v>127571.04352255</v>
      </c>
      <c r="V31" s="8">
        <v>125707.31274953301</v>
      </c>
      <c r="W31" s="8">
        <v>121585.54276253653</v>
      </c>
      <c r="X31" s="8">
        <v>109192.09460925663</v>
      </c>
      <c r="Y31" s="8"/>
    </row>
    <row r="32" spans="1:30" s="2" customFormat="1" ht="10.8" x14ac:dyDescent="0.2">
      <c r="A32" s="4">
        <f>A31+1</f>
        <v>2010</v>
      </c>
      <c r="B32" s="8">
        <v>110704.58920563057</v>
      </c>
      <c r="C32" s="9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>
        <v>118236.96195477049</v>
      </c>
      <c r="Q32" s="8">
        <v>124356.01863771037</v>
      </c>
      <c r="R32" s="8">
        <v>124899.94406978882</v>
      </c>
      <c r="S32" s="8">
        <v>124899.94406978882</v>
      </c>
      <c r="T32" s="8">
        <v>130361.60852528327</v>
      </c>
      <c r="U32" s="8">
        <v>131765.069410333</v>
      </c>
      <c r="V32" s="8">
        <v>129793.54552976317</v>
      </c>
      <c r="W32" s="8">
        <v>126595.02590954269</v>
      </c>
      <c r="X32" s="8">
        <v>109816.18816974435</v>
      </c>
      <c r="Y32" s="8">
        <v>109552.21002072663</v>
      </c>
      <c r="Z32" s="11"/>
      <c r="AA32" s="11"/>
      <c r="AB32" s="11"/>
      <c r="AC32" s="11"/>
      <c r="AD32" s="11"/>
    </row>
    <row r="33" spans="1:31" s="2" customFormat="1" ht="10.8" x14ac:dyDescent="0.2">
      <c r="A33" s="4">
        <f>A32+1</f>
        <v>2011</v>
      </c>
      <c r="B33" s="8">
        <v>109467.25748487542</v>
      </c>
      <c r="C33" s="9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>
        <v>126420.39036428861</v>
      </c>
      <c r="R33" s="8">
        <v>127416.21215937984</v>
      </c>
      <c r="S33" s="8">
        <v>127416.21215937984</v>
      </c>
      <c r="T33" s="8">
        <v>132938.26401238315</v>
      </c>
      <c r="U33" s="8">
        <v>134670.46419358501</v>
      </c>
      <c r="V33" s="8">
        <v>133911.59219106997</v>
      </c>
      <c r="W33" s="8">
        <v>131304.7492907515</v>
      </c>
      <c r="X33" s="8">
        <v>111386.31281570034</v>
      </c>
      <c r="Y33" s="8">
        <v>111021.37871422827</v>
      </c>
      <c r="Z33" s="12">
        <v>111027.77979240206</v>
      </c>
      <c r="AA33" s="11"/>
      <c r="AB33" s="11"/>
      <c r="AC33" s="11"/>
      <c r="AD33" s="11"/>
    </row>
    <row r="34" spans="1:31" s="2" customFormat="1" ht="10.8" x14ac:dyDescent="0.2">
      <c r="A34" s="4">
        <f>A33+1</f>
        <v>2012</v>
      </c>
      <c r="B34" s="8">
        <v>111635.60732769864</v>
      </c>
      <c r="C34" s="9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13"/>
      <c r="R34" s="8">
        <v>129812.79280720229</v>
      </c>
      <c r="S34" s="8">
        <v>129812.79280720229</v>
      </c>
      <c r="T34" s="13">
        <v>135531.0590091428</v>
      </c>
      <c r="U34" s="13">
        <v>137675.48623973</v>
      </c>
      <c r="V34" s="13">
        <v>138028.96696690365</v>
      </c>
      <c r="W34" s="8">
        <v>136158.4982952592</v>
      </c>
      <c r="X34" s="8">
        <v>114119.37606134254</v>
      </c>
      <c r="Y34" s="8">
        <v>112540.44068056885</v>
      </c>
      <c r="Z34" s="12">
        <v>112041.23647758245</v>
      </c>
      <c r="AA34" s="12">
        <v>111020.88878545005</v>
      </c>
      <c r="AB34" s="11"/>
      <c r="AC34" s="11"/>
      <c r="AD34" s="11"/>
    </row>
    <row r="35" spans="1:31" s="2" customFormat="1" ht="10.8" x14ac:dyDescent="0.2">
      <c r="A35" s="4">
        <f t="shared" ref="A35:A37" si="0">A34+1</f>
        <v>2013</v>
      </c>
      <c r="B35" s="8">
        <v>111806.18727803616</v>
      </c>
      <c r="C35" s="9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10"/>
      <c r="Q35" s="14"/>
      <c r="S35" s="8">
        <v>132362.62974004791</v>
      </c>
      <c r="T35" s="13">
        <v>138448.25957519616</v>
      </c>
      <c r="U35" s="13">
        <v>140877.31528911201</v>
      </c>
      <c r="V35" s="13">
        <v>141208.24108718295</v>
      </c>
      <c r="W35" s="8">
        <v>140500.05252419645</v>
      </c>
      <c r="X35" s="8">
        <v>115169.13383335884</v>
      </c>
      <c r="Y35" s="8">
        <v>114509.07537530761</v>
      </c>
      <c r="Z35" s="12">
        <v>113796.74385739827</v>
      </c>
      <c r="AA35" s="12">
        <v>112200.53749997015</v>
      </c>
      <c r="AB35" s="15">
        <v>112961.71258624898</v>
      </c>
      <c r="AC35" s="11"/>
      <c r="AD35" s="11"/>
    </row>
    <row r="36" spans="1:31" s="2" customFormat="1" ht="10.8" x14ac:dyDescent="0.2">
      <c r="A36" s="4">
        <f t="shared" si="0"/>
        <v>2014</v>
      </c>
      <c r="B36" s="8">
        <v>116402.55886718586</v>
      </c>
      <c r="C36" s="9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10"/>
      <c r="P36" s="10"/>
      <c r="Q36" s="14"/>
      <c r="T36" s="13">
        <v>141584.49405298589</v>
      </c>
      <c r="U36" s="13">
        <v>144000.20910777201</v>
      </c>
      <c r="V36" s="13">
        <v>144918.13060902557</v>
      </c>
      <c r="W36" s="8">
        <v>147710.1405900981</v>
      </c>
      <c r="X36" s="8">
        <v>120102.08705219925</v>
      </c>
      <c r="Y36" s="8">
        <v>120640.99931399472</v>
      </c>
      <c r="Z36" s="12">
        <v>119792.56994708016</v>
      </c>
      <c r="AA36" s="12">
        <v>117538.27053228481</v>
      </c>
      <c r="AB36" s="15">
        <v>118493.29869292917</v>
      </c>
      <c r="AC36" s="15">
        <v>117857.78903310794</v>
      </c>
      <c r="AD36" s="11"/>
    </row>
    <row r="37" spans="1:31" s="2" customFormat="1" ht="10.8" x14ac:dyDescent="0.2">
      <c r="A37" s="4">
        <f t="shared" si="0"/>
        <v>2015</v>
      </c>
      <c r="B37" s="8">
        <v>117907.70619186267</v>
      </c>
      <c r="C37" s="9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10"/>
      <c r="P37" s="10"/>
      <c r="Q37" s="14"/>
      <c r="T37" s="13"/>
      <c r="U37" s="13">
        <v>147166.76922650801</v>
      </c>
      <c r="V37" s="13">
        <v>148785.01185808572</v>
      </c>
      <c r="W37" s="8">
        <v>151285.18125083123</v>
      </c>
      <c r="X37" s="8">
        <v>122604.98262794981</v>
      </c>
      <c r="Y37" s="8">
        <v>122496.35518381032</v>
      </c>
      <c r="Z37" s="12">
        <v>121990.50326087633</v>
      </c>
      <c r="AA37" s="12">
        <v>120802.34510617748</v>
      </c>
      <c r="AB37" s="15">
        <v>120965.86447995638</v>
      </c>
      <c r="AC37" s="15">
        <v>121383.31700947274</v>
      </c>
      <c r="AD37" s="15">
        <v>119603.57536253726</v>
      </c>
      <c r="AE37" s="15"/>
    </row>
    <row r="38" spans="1:31" s="2" customFormat="1" ht="10.8" x14ac:dyDescent="0.2">
      <c r="A38" s="4"/>
      <c r="B38" s="8"/>
      <c r="C38" s="12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10"/>
      <c r="P38" s="10"/>
      <c r="Q38" s="14"/>
      <c r="R38" s="11"/>
      <c r="S38" s="11"/>
      <c r="T38" s="11"/>
      <c r="U38" s="13"/>
      <c r="V38" s="13"/>
      <c r="W38" s="8"/>
      <c r="X38" s="8"/>
      <c r="Y38" s="8"/>
      <c r="Z38" s="12"/>
      <c r="AA38" s="16"/>
      <c r="AB38" s="17"/>
      <c r="AC38" s="17"/>
      <c r="AD38" s="17"/>
    </row>
    <row r="39" spans="1:31" s="2" customFormat="1" ht="10.8" x14ac:dyDescent="0.2">
      <c r="A39" s="4"/>
      <c r="B39" s="8"/>
      <c r="C39" s="12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13"/>
      <c r="W39" s="13"/>
      <c r="X39" s="12"/>
      <c r="Y39" s="8"/>
      <c r="Z39" s="12"/>
      <c r="AA39" s="17"/>
      <c r="AB39" s="11"/>
      <c r="AC39" s="11"/>
      <c r="AD39" s="11"/>
    </row>
    <row r="40" spans="1:31" s="2" customFormat="1" ht="10.8" x14ac:dyDescent="0.2">
      <c r="A40" s="4"/>
      <c r="B40" s="8"/>
      <c r="C40" s="12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13"/>
      <c r="X40" s="12"/>
      <c r="Y40" s="8"/>
      <c r="Z40" s="12"/>
      <c r="AA40" s="15"/>
    </row>
    <row r="41" spans="1:31" s="2" customFormat="1" ht="10.8" x14ac:dyDescent="0.2">
      <c r="A41" s="4"/>
      <c r="B41" s="8"/>
      <c r="C41" s="12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13"/>
      <c r="Y41" s="8"/>
      <c r="Z41" s="12"/>
      <c r="AA41" s="15"/>
    </row>
    <row r="42" spans="1:31" s="2" customFormat="1" ht="10.8" x14ac:dyDescent="0.2">
      <c r="A42" s="4"/>
      <c r="B42" s="8"/>
      <c r="C42" s="12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13"/>
      <c r="Y42" s="8"/>
      <c r="Z42" s="12"/>
      <c r="AA42" s="15"/>
    </row>
    <row r="43" spans="1:31" s="2" customFormat="1" ht="10.8" x14ac:dyDescent="0.2">
      <c r="A43" s="4"/>
      <c r="B43" s="8"/>
      <c r="C43" s="12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13"/>
      <c r="AA43" s="15"/>
    </row>
    <row r="44" spans="1:31" s="2" customFormat="1" ht="10.8" x14ac:dyDescent="0.2">
      <c r="A44" s="4"/>
      <c r="B44" s="8"/>
      <c r="C44" s="12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13"/>
      <c r="AA44" s="15"/>
    </row>
    <row r="45" spans="1:31" s="2" customFormat="1" ht="10.8" x14ac:dyDescent="0.2">
      <c r="A45" s="4"/>
      <c r="B45" s="8"/>
      <c r="C45" s="12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13"/>
      <c r="AA45" s="15"/>
    </row>
    <row r="46" spans="1:31" s="2" customFormat="1" ht="10.8" x14ac:dyDescent="0.2">
      <c r="A46" s="4"/>
      <c r="B46" s="8"/>
      <c r="C46" s="12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13"/>
      <c r="AA46" s="15"/>
    </row>
    <row r="47" spans="1:31" s="2" customFormat="1" ht="10.8" x14ac:dyDescent="0.2">
      <c r="A47" s="4"/>
      <c r="B47" s="8"/>
      <c r="C47" s="12"/>
      <c r="D47" s="8"/>
      <c r="E47" s="8"/>
      <c r="F47" s="8"/>
      <c r="G47" s="8"/>
      <c r="H47" s="8"/>
      <c r="I47" s="8"/>
      <c r="J47" s="8"/>
      <c r="K47" s="8"/>
      <c r="L47" s="8"/>
      <c r="M47" s="18"/>
      <c r="N47" s="8"/>
      <c r="O47" s="8"/>
      <c r="P47" s="8"/>
      <c r="Q47" s="13"/>
    </row>
    <row r="48" spans="1:31" s="2" customFormat="1" ht="12.6" x14ac:dyDescent="0.25">
      <c r="A48" s="19" t="s">
        <v>32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</row>
    <row r="49" spans="1:31" s="2" customFormat="1" ht="12.6" x14ac:dyDescent="0.25">
      <c r="A49" s="19" t="s">
        <v>33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</row>
    <row r="50" spans="1:31" s="2" customFormat="1" ht="10.8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1"/>
      <c r="N50" s="20"/>
      <c r="O50" s="20"/>
      <c r="P50" s="20"/>
      <c r="Q50" s="20"/>
    </row>
    <row r="51" spans="1:31" s="2" customFormat="1" ht="10.8" x14ac:dyDescent="0.2">
      <c r="D51" s="22" t="s">
        <v>34</v>
      </c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</row>
    <row r="52" spans="1:31" s="2" customFormat="1" ht="10.8" x14ac:dyDescent="0.2">
      <c r="J52" s="23"/>
      <c r="K52" s="23"/>
    </row>
    <row r="53" spans="1:31" s="2" customFormat="1" ht="10.8" x14ac:dyDescent="0.2">
      <c r="A53" s="4" t="s">
        <v>3</v>
      </c>
      <c r="B53" s="4" t="s">
        <v>35</v>
      </c>
      <c r="C53" s="4"/>
      <c r="D53" s="4">
        <v>1989</v>
      </c>
      <c r="E53" s="4">
        <v>1990</v>
      </c>
      <c r="F53" s="4">
        <v>1991</v>
      </c>
      <c r="G53" s="4">
        <v>1992</v>
      </c>
      <c r="H53" s="4">
        <v>1993</v>
      </c>
      <c r="I53" s="24">
        <v>1994</v>
      </c>
      <c r="J53" s="24">
        <v>1995</v>
      </c>
      <c r="K53" s="24">
        <v>1996</v>
      </c>
      <c r="L53" s="24">
        <v>1997</v>
      </c>
      <c r="M53" s="24">
        <v>1998</v>
      </c>
      <c r="N53" s="24">
        <v>1999</v>
      </c>
      <c r="O53" s="2">
        <v>2000</v>
      </c>
      <c r="P53" s="2">
        <v>2001</v>
      </c>
      <c r="Q53" s="2">
        <v>2002</v>
      </c>
      <c r="R53" s="2">
        <v>2003</v>
      </c>
      <c r="S53" s="2">
        <v>2004</v>
      </c>
      <c r="T53" s="2">
        <v>2005</v>
      </c>
      <c r="U53" s="4">
        <v>2006</v>
      </c>
      <c r="V53" s="4">
        <v>2007</v>
      </c>
      <c r="W53" s="2">
        <v>2008</v>
      </c>
      <c r="X53" s="4">
        <v>2009</v>
      </c>
      <c r="Y53" s="2">
        <v>2010</v>
      </c>
      <c r="Z53" s="4">
        <v>2011</v>
      </c>
      <c r="AA53" s="4">
        <v>2012</v>
      </c>
      <c r="AB53" s="4">
        <v>2013</v>
      </c>
      <c r="AC53" s="4">
        <v>2014</v>
      </c>
      <c r="AD53" s="4">
        <v>2015</v>
      </c>
      <c r="AE53" s="4"/>
    </row>
    <row r="54" spans="1:31" s="2" customFormat="1" ht="10.8" x14ac:dyDescent="0.2">
      <c r="J54" s="23"/>
      <c r="K54" s="23"/>
    </row>
    <row r="55" spans="1:31" s="2" customFormat="1" ht="10.8" x14ac:dyDescent="0.2">
      <c r="A55" s="4">
        <v>1989</v>
      </c>
      <c r="B55" s="23">
        <f t="shared" ref="B55:B81" si="1">+B11</f>
        <v>70298.942999999999</v>
      </c>
      <c r="D55" s="25">
        <f t="shared" ref="D55:S70" si="2">($B11/D11)-1</f>
        <v>0</v>
      </c>
      <c r="E55" s="25"/>
      <c r="F55" s="25"/>
      <c r="G55" s="25"/>
      <c r="H55" s="25"/>
      <c r="I55" s="25"/>
      <c r="J55" s="25"/>
      <c r="K55" s="25"/>
    </row>
    <row r="56" spans="1:31" s="2" customFormat="1" ht="10.8" x14ac:dyDescent="0.2">
      <c r="A56" s="4">
        <v>1990</v>
      </c>
      <c r="B56" s="23">
        <f t="shared" si="1"/>
        <v>71123.824691190574</v>
      </c>
      <c r="D56" s="25">
        <f t="shared" si="2"/>
        <v>8.4337604558490931E-3</v>
      </c>
      <c r="E56" s="25">
        <f t="shared" si="2"/>
        <v>-1.8969577009139149E-3</v>
      </c>
      <c r="F56" s="25"/>
      <c r="G56" s="25"/>
      <c r="H56" s="25"/>
      <c r="I56" s="25"/>
      <c r="J56" s="25"/>
      <c r="K56" s="25"/>
    </row>
    <row r="57" spans="1:31" s="2" customFormat="1" ht="10.8" x14ac:dyDescent="0.2">
      <c r="A57" s="4">
        <v>1991</v>
      </c>
      <c r="B57" s="23">
        <f t="shared" si="1"/>
        <v>73156.788125629988</v>
      </c>
      <c r="D57" s="25">
        <f t="shared" si="2"/>
        <v>8.0441503814088211E-3</v>
      </c>
      <c r="E57" s="25">
        <f t="shared" si="2"/>
        <v>-2.9059816596703758E-3</v>
      </c>
      <c r="F57" s="25">
        <f t="shared" si="2"/>
        <v>-5.6301913126055592E-4</v>
      </c>
      <c r="G57" s="25"/>
      <c r="H57" s="25"/>
      <c r="I57" s="25"/>
      <c r="J57" s="25"/>
      <c r="K57" s="25"/>
    </row>
    <row r="58" spans="1:31" s="2" customFormat="1" ht="10.8" x14ac:dyDescent="0.2">
      <c r="A58" s="4">
        <v>1992</v>
      </c>
      <c r="B58" s="23">
        <f t="shared" si="1"/>
        <v>74830.22417447732</v>
      </c>
      <c r="D58" s="25">
        <f t="shared" si="2"/>
        <v>-1.7070167581045848E-4</v>
      </c>
      <c r="E58" s="25">
        <f t="shared" si="2"/>
        <v>-1.1894413457140152E-2</v>
      </c>
      <c r="F58" s="25">
        <f t="shared" si="2"/>
        <v>-1.0470178328035207E-2</v>
      </c>
      <c r="G58" s="25">
        <f t="shared" si="2"/>
        <v>6.7433192223400606E-3</v>
      </c>
      <c r="H58" s="25"/>
      <c r="I58" s="25"/>
      <c r="J58" s="25"/>
      <c r="K58" s="25"/>
    </row>
    <row r="59" spans="1:31" s="2" customFormat="1" ht="10.8" x14ac:dyDescent="0.2">
      <c r="A59" s="4">
        <v>1993</v>
      </c>
      <c r="B59" s="23">
        <f t="shared" si="1"/>
        <v>77068.693000109255</v>
      </c>
      <c r="D59" s="25">
        <f t="shared" si="2"/>
        <v>-3.7012087116636838E-3</v>
      </c>
      <c r="E59" s="25">
        <f t="shared" si="2"/>
        <v>-7.8184638741791712E-3</v>
      </c>
      <c r="F59" s="25">
        <f t="shared" si="2"/>
        <v>-5.1031059574866422E-3</v>
      </c>
      <c r="G59" s="25">
        <f t="shared" si="2"/>
        <v>1.2237059512579362E-2</v>
      </c>
      <c r="H59" s="25">
        <f t="shared" si="2"/>
        <v>-2.0093160750813688E-2</v>
      </c>
      <c r="I59" s="25"/>
      <c r="J59" s="25"/>
      <c r="K59" s="25"/>
    </row>
    <row r="60" spans="1:31" s="2" customFormat="1" ht="10.8" x14ac:dyDescent="0.2">
      <c r="A60" s="4">
        <v>1994</v>
      </c>
      <c r="B60" s="23">
        <f t="shared" si="1"/>
        <v>80553.05767029681</v>
      </c>
      <c r="D60" s="25">
        <f t="shared" si="2"/>
        <v>1.33862253934105E-2</v>
      </c>
      <c r="E60" s="25">
        <f t="shared" si="2"/>
        <v>1.4777748429035231E-2</v>
      </c>
      <c r="F60" s="25">
        <f t="shared" si="2"/>
        <v>1.9826777448147315E-2</v>
      </c>
      <c r="G60" s="25">
        <f t="shared" si="2"/>
        <v>4.2447655329763467E-2</v>
      </c>
      <c r="H60" s="25">
        <f t="shared" si="2"/>
        <v>-3.9930551672089365E-3</v>
      </c>
      <c r="I60" s="25">
        <f t="shared" si="2"/>
        <v>1.598084996464455E-2</v>
      </c>
      <c r="J60" s="25"/>
      <c r="K60" s="25"/>
    </row>
    <row r="61" spans="1:31" s="2" customFormat="1" ht="10.8" x14ac:dyDescent="0.2">
      <c r="A61" s="4">
        <v>1995</v>
      </c>
      <c r="B61" s="23">
        <f t="shared" si="1"/>
        <v>83457.74789221432</v>
      </c>
      <c r="D61" s="25">
        <f t="shared" si="2"/>
        <v>1.9455785649719948E-2</v>
      </c>
      <c r="E61" s="25">
        <f t="shared" si="2"/>
        <v>2.7222852721541013E-2</v>
      </c>
      <c r="F61" s="25">
        <f t="shared" si="2"/>
        <v>3.0660671716138621E-2</v>
      </c>
      <c r="G61" s="25">
        <f t="shared" si="2"/>
        <v>5.9323566869089239E-2</v>
      </c>
      <c r="H61" s="25">
        <f t="shared" si="2"/>
        <v>2.2426522104252999E-3</v>
      </c>
      <c r="I61" s="25">
        <f t="shared" si="2"/>
        <v>1.9306372879005274E-2</v>
      </c>
      <c r="J61" s="25">
        <f t="shared" si="2"/>
        <v>2.4147108752169855E-2</v>
      </c>
      <c r="K61" s="25"/>
    </row>
    <row r="62" spans="1:31" s="2" customFormat="1" ht="10.8" x14ac:dyDescent="0.2">
      <c r="A62" s="4">
        <v>1996</v>
      </c>
      <c r="B62" s="23">
        <f t="shared" si="1"/>
        <v>86002.261740923117</v>
      </c>
      <c r="D62" s="25">
        <f t="shared" si="2"/>
        <v>2.6488210507180643E-2</v>
      </c>
      <c r="E62" s="25">
        <f t="shared" si="2"/>
        <v>3.5323611269359123E-2</v>
      </c>
      <c r="F62" s="25">
        <f t="shared" si="2"/>
        <v>4.3450840695006265E-2</v>
      </c>
      <c r="G62" s="25">
        <f t="shared" si="2"/>
        <v>6.8045921549409805E-2</v>
      </c>
      <c r="H62" s="25">
        <f t="shared" si="2"/>
        <v>1.1148937626956013E-2</v>
      </c>
      <c r="I62" s="25">
        <f t="shared" si="2"/>
        <v>1.8513503723671665E-2</v>
      </c>
      <c r="J62" s="25">
        <f t="shared" si="2"/>
        <v>2.8464539725468363E-2</v>
      </c>
      <c r="K62" s="25">
        <f t="shared" si="2"/>
        <v>2.0120296786979797E-2</v>
      </c>
      <c r="L62" s="25"/>
      <c r="M62" s="25"/>
    </row>
    <row r="63" spans="1:31" s="2" customFormat="1" ht="10.8" x14ac:dyDescent="0.2">
      <c r="A63" s="4">
        <v>1997</v>
      </c>
      <c r="B63" s="23">
        <f t="shared" si="1"/>
        <v>87309.683214566612</v>
      </c>
      <c r="D63" s="25">
        <f t="shared" si="2"/>
        <v>1.8164978246182129E-2</v>
      </c>
      <c r="E63" s="25">
        <f t="shared" si="2"/>
        <v>2.9498198454940727E-2</v>
      </c>
      <c r="F63" s="25">
        <f t="shared" si="2"/>
        <v>3.561606052364108E-2</v>
      </c>
      <c r="G63" s="25">
        <f t="shared" si="2"/>
        <v>5.9840777064416262E-2</v>
      </c>
      <c r="H63" s="25">
        <f t="shared" si="2"/>
        <v>1.0669111619282967E-2</v>
      </c>
      <c r="I63" s="25">
        <f t="shared" si="2"/>
        <v>1.5488650754455824E-2</v>
      </c>
      <c r="J63" s="25">
        <f t="shared" si="2"/>
        <v>1.6304266311639282E-2</v>
      </c>
      <c r="K63" s="25">
        <f t="shared" si="2"/>
        <v>9.5238907403119022E-3</v>
      </c>
      <c r="L63" s="25">
        <f t="shared" si="2"/>
        <v>3.0983825202965942E-3</v>
      </c>
      <c r="M63" s="25"/>
      <c r="O63" s="25"/>
    </row>
    <row r="64" spans="1:31" s="2" customFormat="1" ht="10.8" x14ac:dyDescent="0.2">
      <c r="A64" s="4">
        <v>1998</v>
      </c>
      <c r="B64" s="23">
        <f t="shared" si="1"/>
        <v>90833.027314922423</v>
      </c>
      <c r="D64" s="25">
        <f t="shared" si="2"/>
        <v>3.1021876446338581E-2</v>
      </c>
      <c r="E64" s="25">
        <f t="shared" si="2"/>
        <v>4.7344279346944074E-2</v>
      </c>
      <c r="F64" s="25">
        <f t="shared" si="2"/>
        <v>5.2050953971234604E-2</v>
      </c>
      <c r="G64" s="25">
        <f t="shared" si="2"/>
        <v>7.462913120286796E-2</v>
      </c>
      <c r="H64" s="25">
        <f t="shared" si="2"/>
        <v>3.3626474372680626E-2</v>
      </c>
      <c r="I64" s="25">
        <f t="shared" si="2"/>
        <v>2.7336990080103485E-2</v>
      </c>
      <c r="J64" s="25">
        <f t="shared" si="2"/>
        <v>2.6106813164212594E-2</v>
      </c>
      <c r="K64" s="25">
        <f t="shared" si="2"/>
        <v>2.2825341924221698E-2</v>
      </c>
      <c r="L64" s="25">
        <f t="shared" si="2"/>
        <v>2.5110907761403345E-2</v>
      </c>
      <c r="M64" s="25">
        <f t="shared" si="2"/>
        <v>2.2031249675639186E-2</v>
      </c>
    </row>
    <row r="65" spans="1:29" s="2" customFormat="1" ht="10.8" x14ac:dyDescent="0.2">
      <c r="A65" s="4">
        <v>1999</v>
      </c>
      <c r="B65" s="23">
        <f t="shared" si="1"/>
        <v>93867.810274320771</v>
      </c>
      <c r="D65" s="25"/>
      <c r="E65" s="25">
        <f t="shared" si="2"/>
        <v>5.6903306621937766E-2</v>
      </c>
      <c r="F65" s="25">
        <f t="shared" si="2"/>
        <v>6.0617270310845628E-2</v>
      </c>
      <c r="G65" s="25">
        <f t="shared" si="2"/>
        <v>8.4800765911484666E-2</v>
      </c>
      <c r="H65" s="25">
        <f t="shared" si="2"/>
        <v>4.4914566744078233E-2</v>
      </c>
      <c r="I65" s="25">
        <f t="shared" si="2"/>
        <v>3.4002822995128579E-2</v>
      </c>
      <c r="J65" s="25">
        <f t="shared" si="2"/>
        <v>3.1355728506831548E-2</v>
      </c>
      <c r="K65" s="25">
        <f t="shared" si="2"/>
        <v>2.9083048559126912E-2</v>
      </c>
      <c r="L65" s="25">
        <f t="shared" si="2"/>
        <v>3.9349494810558383E-2</v>
      </c>
      <c r="M65" s="25">
        <f t="shared" si="2"/>
        <v>3.0054211878993264E-2</v>
      </c>
      <c r="N65" s="25">
        <f t="shared" si="2"/>
        <v>3.3092418907130439E-2</v>
      </c>
    </row>
    <row r="66" spans="1:29" s="2" customFormat="1" ht="10.8" x14ac:dyDescent="0.2">
      <c r="A66" s="4">
        <v>2000</v>
      </c>
      <c r="B66" s="23">
        <f t="shared" si="1"/>
        <v>98396.72145791199</v>
      </c>
      <c r="E66" s="25"/>
      <c r="F66" s="25">
        <f t="shared" si="2"/>
        <v>8.930279484016368E-2</v>
      </c>
      <c r="G66" s="25">
        <f t="shared" si="2"/>
        <v>0.11205354148766977</v>
      </c>
      <c r="H66" s="25">
        <f t="shared" si="2"/>
        <v>7.361398208305503E-2</v>
      </c>
      <c r="I66" s="25">
        <f t="shared" si="2"/>
        <v>6.1522012836990436E-2</v>
      </c>
      <c r="J66" s="25">
        <f t="shared" si="2"/>
        <v>5.467245603146953E-2</v>
      </c>
      <c r="K66" s="25">
        <f t="shared" si="2"/>
        <v>5.0584796526889964E-2</v>
      </c>
      <c r="L66" s="25">
        <f t="shared" si="2"/>
        <v>6.4726737628220343E-2</v>
      </c>
      <c r="M66" s="25">
        <f t="shared" si="2"/>
        <v>5.4695065683880939E-2</v>
      </c>
      <c r="N66" s="25">
        <f t="shared" si="2"/>
        <v>5.9932582787500133E-2</v>
      </c>
      <c r="O66" s="25">
        <f t="shared" si="2"/>
        <v>3.5547853144234143E-2</v>
      </c>
      <c r="P66" s="25"/>
    </row>
    <row r="67" spans="1:29" s="2" customFormat="1" ht="10.8" x14ac:dyDescent="0.2">
      <c r="A67" s="4">
        <v>2001</v>
      </c>
      <c r="B67" s="23">
        <f t="shared" si="1"/>
        <v>100810.62672942993</v>
      </c>
      <c r="G67" s="25">
        <f t="shared" si="2"/>
        <v>0.11799388638730779</v>
      </c>
      <c r="H67" s="25">
        <f t="shared" si="2"/>
        <v>7.7220750656414872E-2</v>
      </c>
      <c r="I67" s="25">
        <f t="shared" si="2"/>
        <v>6.8384522027066463E-2</v>
      </c>
      <c r="J67" s="25">
        <f t="shared" si="2"/>
        <v>5.618375167033296E-2</v>
      </c>
      <c r="K67" s="25">
        <f t="shared" si="2"/>
        <v>5.0581267957834575E-2</v>
      </c>
      <c r="L67" s="25">
        <f t="shared" si="2"/>
        <v>6.4346327224861E-2</v>
      </c>
      <c r="M67" s="25">
        <f t="shared" si="2"/>
        <v>5.7480008910322233E-2</v>
      </c>
      <c r="N67" s="25">
        <f t="shared" si="2"/>
        <v>6.3414452994545734E-2</v>
      </c>
      <c r="O67" s="25">
        <f t="shared" si="2"/>
        <v>4.6382955818126348E-2</v>
      </c>
      <c r="P67" s="25">
        <f t="shared" si="2"/>
        <v>1.3317606987622854E-2</v>
      </c>
      <c r="Q67" s="25"/>
      <c r="R67" s="25"/>
      <c r="S67" s="25"/>
    </row>
    <row r="68" spans="1:29" s="2" customFormat="1" ht="10.8" x14ac:dyDescent="0.2">
      <c r="A68" s="4">
        <v>2002</v>
      </c>
      <c r="B68" s="23">
        <f t="shared" si="1"/>
        <v>103989.77874801915</v>
      </c>
      <c r="G68" s="25"/>
      <c r="H68" s="25">
        <f t="shared" si="2"/>
        <v>9.2260768733264165E-2</v>
      </c>
      <c r="I68" s="25">
        <f t="shared" si="2"/>
        <v>8.4209426751526317E-2</v>
      </c>
      <c r="J68" s="25">
        <f t="shared" si="2"/>
        <v>6.6496202777461377E-2</v>
      </c>
      <c r="K68" s="25">
        <f t="shared" si="2"/>
        <v>5.9228711464416994E-2</v>
      </c>
      <c r="L68" s="25">
        <f t="shared" si="2"/>
        <v>7.2435479941620251E-2</v>
      </c>
      <c r="M68" s="25">
        <f t="shared" si="2"/>
        <v>6.9468594107257031E-2</v>
      </c>
      <c r="N68" s="25">
        <f t="shared" si="2"/>
        <v>7.439666437321546E-2</v>
      </c>
      <c r="O68" s="25">
        <f t="shared" si="2"/>
        <v>5.8075524999686046E-2</v>
      </c>
      <c r="P68" s="25">
        <f t="shared" si="2"/>
        <v>9.4456380859975209E-3</v>
      </c>
      <c r="Q68" s="25">
        <f t="shared" si="2"/>
        <v>3.9014327207825161E-2</v>
      </c>
      <c r="R68" s="25"/>
      <c r="S68" s="25"/>
    </row>
    <row r="69" spans="1:29" s="2" customFormat="1" ht="10.8" x14ac:dyDescent="0.2">
      <c r="A69" s="4">
        <v>2003</v>
      </c>
      <c r="B69" s="23">
        <f t="shared" si="1"/>
        <v>107026.3516399073</v>
      </c>
      <c r="G69" s="25"/>
      <c r="H69" s="25"/>
      <c r="I69" s="25">
        <f t="shared" si="2"/>
        <v>9.7334765052928818E-2</v>
      </c>
      <c r="J69" s="25">
        <f t="shared" si="2"/>
        <v>7.5533631191913253E-2</v>
      </c>
      <c r="K69" s="25">
        <f t="shared" si="2"/>
        <v>6.6987863657643976E-2</v>
      </c>
      <c r="L69" s="25">
        <f t="shared" si="2"/>
        <v>7.9907086683153494E-2</v>
      </c>
      <c r="M69" s="25">
        <f t="shared" si="2"/>
        <v>7.8927302639266284E-2</v>
      </c>
      <c r="N69" s="25">
        <f t="shared" si="2"/>
        <v>8.4316255064711632E-2</v>
      </c>
      <c r="O69" s="25">
        <f t="shared" si="2"/>
        <v>6.4557488261988816E-2</v>
      </c>
      <c r="P69" s="25">
        <f t="shared" si="2"/>
        <v>4.4656041755608555E-4</v>
      </c>
      <c r="Q69" s="25">
        <f t="shared" si="2"/>
        <v>2.7018703036087555E-2</v>
      </c>
      <c r="R69" s="25">
        <f t="shared" si="2"/>
        <v>1.3221510115068336E-2</v>
      </c>
      <c r="S69" s="25"/>
      <c r="U69" s="25"/>
    </row>
    <row r="70" spans="1:29" s="2" customFormat="1" ht="10.8" x14ac:dyDescent="0.2">
      <c r="A70" s="4">
        <v>2004</v>
      </c>
      <c r="B70" s="23">
        <f t="shared" si="1"/>
        <v>110242.84202298764</v>
      </c>
      <c r="G70" s="25"/>
      <c r="H70" s="25"/>
      <c r="I70" s="25"/>
      <c r="J70" s="25">
        <f t="shared" si="2"/>
        <v>8.6286207191017761E-2</v>
      </c>
      <c r="K70" s="25">
        <f t="shared" si="2"/>
        <v>7.6096342723434018E-2</v>
      </c>
      <c r="L70" s="25">
        <f t="shared" si="2"/>
        <v>8.9205465874164114E-2</v>
      </c>
      <c r="M70" s="25">
        <f t="shared" si="2"/>
        <v>8.8850455055336397E-2</v>
      </c>
      <c r="N70" s="25">
        <f t="shared" si="2"/>
        <v>9.5744379514835831E-2</v>
      </c>
      <c r="O70" s="25">
        <f t="shared" si="2"/>
        <v>7.9066627739320161E-2</v>
      </c>
      <c r="P70" s="25">
        <f t="shared" si="2"/>
        <v>1.445951092652642E-2</v>
      </c>
      <c r="Q70" s="25">
        <f t="shared" si="2"/>
        <v>2.3548647817615675E-2</v>
      </c>
      <c r="R70" s="25">
        <f t="shared" si="2"/>
        <v>8.3643394592118891E-3</v>
      </c>
      <c r="S70" s="25">
        <f t="shared" si="2"/>
        <v>8.3643394592118891E-3</v>
      </c>
      <c r="U70" s="25"/>
    </row>
    <row r="71" spans="1:29" s="2" customFormat="1" ht="10.8" x14ac:dyDescent="0.2">
      <c r="A71" s="4">
        <v>2005</v>
      </c>
      <c r="B71" s="23">
        <f t="shared" si="1"/>
        <v>112389.99057666113</v>
      </c>
      <c r="J71" s="25"/>
      <c r="K71" s="25">
        <f t="shared" ref="K71:Y81" si="3">($B27/K27)-1</f>
        <v>7.3847857145079132E-2</v>
      </c>
      <c r="L71" s="25">
        <f t="shared" si="3"/>
        <v>8.7311861622997533E-2</v>
      </c>
      <c r="M71" s="25">
        <f t="shared" si="3"/>
        <v>8.7511762203289267E-2</v>
      </c>
      <c r="N71" s="25">
        <f t="shared" si="3"/>
        <v>9.6926483536450059E-2</v>
      </c>
      <c r="O71" s="25">
        <f t="shared" si="3"/>
        <v>8.3370996777177186E-2</v>
      </c>
      <c r="P71" s="25">
        <f t="shared" si="3"/>
        <v>1.8567958739739376E-2</v>
      </c>
      <c r="Q71" s="25">
        <f t="shared" si="3"/>
        <v>9.8001298823160443E-3</v>
      </c>
      <c r="R71" s="25">
        <f t="shared" si="3"/>
        <v>1.3461430512780037E-3</v>
      </c>
      <c r="S71" s="25">
        <f t="shared" si="3"/>
        <v>1.3461430512780037E-3</v>
      </c>
      <c r="T71" s="25">
        <f t="shared" si="3"/>
        <v>6.910228437221555E-3</v>
      </c>
    </row>
    <row r="72" spans="1:29" s="2" customFormat="1" ht="10.8" x14ac:dyDescent="0.2">
      <c r="A72" s="4">
        <v>2006</v>
      </c>
      <c r="B72" s="23">
        <f t="shared" si="1"/>
        <v>114462.76210500265</v>
      </c>
      <c r="K72" s="25"/>
      <c r="L72" s="25">
        <f t="shared" si="3"/>
        <v>8.5572478234091864E-2</v>
      </c>
      <c r="M72" s="25">
        <f t="shared" si="3"/>
        <v>8.4410316191890766E-2</v>
      </c>
      <c r="N72" s="25">
        <f t="shared" si="3"/>
        <v>9.7258952088371542E-2</v>
      </c>
      <c r="O72" s="25">
        <f t="shared" si="3"/>
        <v>8.6603019793076275E-2</v>
      </c>
      <c r="P72" s="25">
        <f t="shared" si="3"/>
        <v>2.2954327141158082E-2</v>
      </c>
      <c r="Q72" s="25">
        <f t="shared" si="3"/>
        <v>-4.5857258549786284E-3</v>
      </c>
      <c r="R72" s="25">
        <f t="shared" si="3"/>
        <v>-8.8435316837306432E-3</v>
      </c>
      <c r="S72" s="25">
        <f t="shared" si="3"/>
        <v>-8.8435316837306432E-3</v>
      </c>
      <c r="T72" s="25">
        <f t="shared" si="3"/>
        <v>-6.9988830958725989E-3</v>
      </c>
      <c r="U72" s="25">
        <f t="shared" si="3"/>
        <v>-2.3572553741422198E-3</v>
      </c>
    </row>
    <row r="73" spans="1:29" s="2" customFormat="1" ht="10.8" x14ac:dyDescent="0.2">
      <c r="A73" s="4">
        <v>2007</v>
      </c>
      <c r="B73" s="23">
        <f t="shared" si="1"/>
        <v>114225.71265778685</v>
      </c>
      <c r="L73" s="25"/>
      <c r="M73" s="25">
        <f t="shared" si="3"/>
        <v>5.9735521517315204E-2</v>
      </c>
      <c r="N73" s="25">
        <f t="shared" si="3"/>
        <v>7.5521045692640065E-2</v>
      </c>
      <c r="O73" s="25">
        <f t="shared" si="3"/>
        <v>6.963931357899078E-2</v>
      </c>
      <c r="P73" s="25">
        <f t="shared" si="3"/>
        <v>7.3539462282552481E-3</v>
      </c>
      <c r="Q73" s="25">
        <f t="shared" si="3"/>
        <v>-2.7081755893042958E-2</v>
      </c>
      <c r="R73" s="25">
        <f t="shared" si="3"/>
        <v>-3.0675813301316524E-2</v>
      </c>
      <c r="S73" s="25">
        <f t="shared" si="3"/>
        <v>-3.0675813301316524E-2</v>
      </c>
      <c r="T73" s="25">
        <f t="shared" si="3"/>
        <v>-4.157927738434164E-2</v>
      </c>
      <c r="U73" s="25">
        <f t="shared" si="3"/>
        <v>-3.5521881567476044E-2</v>
      </c>
      <c r="V73" s="25">
        <f t="shared" si="3"/>
        <v>-2.5831690127049001E-2</v>
      </c>
    </row>
    <row r="74" spans="1:29" s="2" customFormat="1" ht="10.8" x14ac:dyDescent="0.2">
      <c r="A74" s="4">
        <v>2008</v>
      </c>
      <c r="B74" s="23">
        <f t="shared" si="1"/>
        <v>112298.23652788774</v>
      </c>
      <c r="M74" s="25"/>
      <c r="N74" s="25">
        <f t="shared" si="3"/>
        <v>3.8625224541608105E-2</v>
      </c>
      <c r="O74" s="25">
        <f t="shared" si="3"/>
        <v>3.9731096390861254E-2</v>
      </c>
      <c r="P74" s="25">
        <f t="shared" si="3"/>
        <v>-2.2546483765611414E-2</v>
      </c>
      <c r="Q74" s="25">
        <f t="shared" si="3"/>
        <v>-6.1506829722553391E-2</v>
      </c>
      <c r="R74" s="25">
        <f t="shared" si="3"/>
        <v>-6.5560571159453462E-2</v>
      </c>
      <c r="S74" s="25">
        <f t="shared" si="3"/>
        <v>-6.5560571159453462E-2</v>
      </c>
      <c r="T74" s="25">
        <f t="shared" si="3"/>
        <v>-8.7464377857203512E-2</v>
      </c>
      <c r="U74" s="25">
        <f t="shared" si="3"/>
        <v>-8.8511287884005307E-2</v>
      </c>
      <c r="V74" s="25">
        <f t="shared" si="3"/>
        <v>-7.646440844867286E-2</v>
      </c>
      <c r="W74" s="25">
        <f t="shared" si="3"/>
        <v>-5.0131516985940427E-2</v>
      </c>
    </row>
    <row r="75" spans="1:29" x14ac:dyDescent="0.25">
      <c r="A75" s="4">
        <v>2009</v>
      </c>
      <c r="B75" s="23">
        <f t="shared" si="1"/>
        <v>109055.35453476537</v>
      </c>
      <c r="N75" s="25"/>
      <c r="O75" s="25">
        <f t="shared" si="3"/>
        <v>-4.3607448461616682E-3</v>
      </c>
      <c r="P75" s="25">
        <f t="shared" si="3"/>
        <v>-6.3318592255360073E-2</v>
      </c>
      <c r="Q75" s="25">
        <f t="shared" si="3"/>
        <v>-0.10530055265585181</v>
      </c>
      <c r="R75" s="25">
        <f t="shared" si="3"/>
        <v>-0.10801550856863007</v>
      </c>
      <c r="S75" s="25">
        <f t="shared" si="3"/>
        <v>-0.10801550856863007</v>
      </c>
      <c r="T75" s="25">
        <f t="shared" si="3"/>
        <v>-0.14140487439558735</v>
      </c>
      <c r="U75" s="25">
        <f t="shared" si="3"/>
        <v>-0.14514021737630234</v>
      </c>
      <c r="V75" s="25">
        <f t="shared" si="3"/>
        <v>-0.13246610599294273</v>
      </c>
      <c r="W75" s="25">
        <f t="shared" si="3"/>
        <v>-0.10305656365940907</v>
      </c>
      <c r="X75" s="25">
        <f t="shared" si="3"/>
        <v>-1.2522891421817839E-3</v>
      </c>
    </row>
    <row r="76" spans="1:29" x14ac:dyDescent="0.25">
      <c r="A76" s="4">
        <v>2010</v>
      </c>
      <c r="B76" s="23">
        <f t="shared" si="1"/>
        <v>110704.58920563057</v>
      </c>
      <c r="N76" s="25"/>
      <c r="O76" s="25"/>
      <c r="P76" s="25">
        <f t="shared" si="3"/>
        <v>-6.3705736553188008E-2</v>
      </c>
      <c r="Q76" s="25">
        <f t="shared" si="3"/>
        <v>-0.10977699014191555</v>
      </c>
      <c r="R76" s="25">
        <f t="shared" si="3"/>
        <v>-0.11365381281697351</v>
      </c>
      <c r="S76" s="25">
        <f t="shared" si="3"/>
        <v>-0.11365381281697351</v>
      </c>
      <c r="T76" s="25">
        <f t="shared" si="3"/>
        <v>-0.15078840727744069</v>
      </c>
      <c r="U76" s="25">
        <f t="shared" si="3"/>
        <v>-0.15983356058590492</v>
      </c>
      <c r="V76" s="25">
        <f t="shared" si="3"/>
        <v>-0.14707169178728752</v>
      </c>
      <c r="W76" s="25">
        <f t="shared" si="3"/>
        <v>-0.12552180932658819</v>
      </c>
      <c r="X76" s="25">
        <f t="shared" si="3"/>
        <v>8.0898913966400698E-3</v>
      </c>
      <c r="Y76" s="25">
        <f t="shared" si="3"/>
        <v>1.0518995323653524E-2</v>
      </c>
    </row>
    <row r="77" spans="1:29" x14ac:dyDescent="0.25">
      <c r="A77" s="4">
        <v>2011</v>
      </c>
      <c r="B77" s="23">
        <f t="shared" si="1"/>
        <v>109467.25748487542</v>
      </c>
      <c r="N77" s="25"/>
      <c r="O77" s="25"/>
      <c r="P77" s="25"/>
      <c r="Q77" s="25">
        <f t="shared" si="3"/>
        <v>-0.13410125400310535</v>
      </c>
      <c r="R77" s="25">
        <f t="shared" si="3"/>
        <v>-0.14086868829574684</v>
      </c>
      <c r="S77" s="25">
        <f t="shared" si="3"/>
        <v>-0.14086868829574684</v>
      </c>
      <c r="T77" s="25">
        <f t="shared" si="3"/>
        <v>-0.17655568697152102</v>
      </c>
      <c r="U77" s="25">
        <f t="shared" si="3"/>
        <v>-0.18714724761385459</v>
      </c>
      <c r="V77" s="25">
        <f t="shared" si="3"/>
        <v>-0.18254084135835291</v>
      </c>
      <c r="W77" s="25">
        <f t="shared" si="3"/>
        <v>-0.16631151518762477</v>
      </c>
      <c r="X77" s="25">
        <f t="shared" si="3"/>
        <v>-1.7228825358463817E-2</v>
      </c>
      <c r="Y77" s="25">
        <f t="shared" si="3"/>
        <v>-1.3998396050847073E-2</v>
      </c>
      <c r="Z77" s="25">
        <f>($B33/Z33)-1</f>
        <v>-1.4055241944353702E-2</v>
      </c>
    </row>
    <row r="78" spans="1:29" x14ac:dyDescent="0.25">
      <c r="A78" s="4">
        <v>2012</v>
      </c>
      <c r="B78" s="23">
        <f t="shared" si="1"/>
        <v>111635.60732769864</v>
      </c>
      <c r="N78" s="25"/>
      <c r="O78" s="25"/>
      <c r="P78" s="25"/>
      <c r="Q78" s="25"/>
      <c r="R78" s="25">
        <f t="shared" si="3"/>
        <v>-0.14002614909071687</v>
      </c>
      <c r="S78" s="25">
        <f t="shared" si="3"/>
        <v>-0.14002614909071687</v>
      </c>
      <c r="T78" s="25">
        <f t="shared" si="3"/>
        <v>-0.17630978357390537</v>
      </c>
      <c r="U78" s="25">
        <f t="shared" si="3"/>
        <v>-0.18913954563188495</v>
      </c>
      <c r="V78" s="25">
        <f t="shared" si="3"/>
        <v>-0.19121609194926137</v>
      </c>
      <c r="W78" s="25">
        <f t="shared" si="3"/>
        <v>-0.18010547468276827</v>
      </c>
      <c r="X78" s="25">
        <f t="shared" si="3"/>
        <v>-2.1764653990999694E-2</v>
      </c>
      <c r="Y78" s="25">
        <f t="shared" si="3"/>
        <v>-8.0400729497626111E-3</v>
      </c>
      <c r="Z78" s="25">
        <f>($B34/Z34)-1</f>
        <v>-3.6203558853526996E-3</v>
      </c>
      <c r="AA78" s="25">
        <f>($B34/AA34)-1</f>
        <v>5.5369628992660846E-3</v>
      </c>
    </row>
    <row r="79" spans="1:29" x14ac:dyDescent="0.25">
      <c r="A79" s="4">
        <v>2013</v>
      </c>
      <c r="B79" s="23">
        <f t="shared" si="1"/>
        <v>111806.18727803616</v>
      </c>
      <c r="N79" s="25"/>
      <c r="O79" s="25"/>
      <c r="P79" s="25"/>
      <c r="Q79" s="25"/>
      <c r="R79" s="25"/>
      <c r="S79" s="25">
        <f t="shared" si="3"/>
        <v>-0.15530397441017407</v>
      </c>
      <c r="T79" s="25">
        <f t="shared" si="3"/>
        <v>-0.19243342154611742</v>
      </c>
      <c r="U79" s="25">
        <f t="shared" si="3"/>
        <v>-0.20635776563043773</v>
      </c>
      <c r="V79" s="25">
        <f t="shared" si="3"/>
        <v>-0.20821769029042547</v>
      </c>
      <c r="W79" s="25">
        <f t="shared" si="3"/>
        <v>-0.20422672255740781</v>
      </c>
      <c r="X79" s="25">
        <f t="shared" si="3"/>
        <v>-2.9200068137949287E-2</v>
      </c>
      <c r="Y79" s="25">
        <f t="shared" si="3"/>
        <v>-2.3604138697414512E-2</v>
      </c>
      <c r="Z79" s="25">
        <f>($B35/Z35)-1</f>
        <v>-1.7492210338254766E-2</v>
      </c>
      <c r="AA79" s="25">
        <f>($B35/AA35)-1</f>
        <v>-3.5146910230630102E-3</v>
      </c>
      <c r="AB79" s="25">
        <f>($B35/AB35)-1</f>
        <v>-1.0229353661140195E-2</v>
      </c>
    </row>
    <row r="80" spans="1:29" x14ac:dyDescent="0.25">
      <c r="A80" s="4">
        <v>2014</v>
      </c>
      <c r="B80" s="23">
        <f t="shared" si="1"/>
        <v>116402.55886718586</v>
      </c>
      <c r="N80" s="25"/>
      <c r="O80" s="25"/>
      <c r="P80" s="25"/>
      <c r="Q80" s="25"/>
      <c r="R80" s="25"/>
      <c r="S80" s="25"/>
      <c r="T80" s="25">
        <f t="shared" si="3"/>
        <v>-0.1778580017129282</v>
      </c>
      <c r="U80" s="25">
        <f t="shared" si="3"/>
        <v>-0.19165007059074224</v>
      </c>
      <c r="V80" s="25">
        <f t="shared" si="3"/>
        <v>-0.19677021516908633</v>
      </c>
      <c r="W80" s="25">
        <f t="shared" si="3"/>
        <v>-0.21195282597280918</v>
      </c>
      <c r="X80" s="25">
        <f t="shared" si="3"/>
        <v>-3.0803196479054384E-2</v>
      </c>
      <c r="Y80" s="25">
        <f t="shared" si="3"/>
        <v>-3.5132670244030328E-2</v>
      </c>
      <c r="Z80" s="25">
        <f>($B36/Z36)-1</f>
        <v>-2.8299009541175146E-2</v>
      </c>
      <c r="AA80" s="25">
        <f>($B36/AA36)-1</f>
        <v>-9.6624840569438097E-3</v>
      </c>
      <c r="AB80" s="25">
        <f>($B36/AB36)-1</f>
        <v>-1.7644371865799591E-2</v>
      </c>
      <c r="AC80" s="25">
        <f>($B36/AC36)-1</f>
        <v>-1.2347339771606292E-2</v>
      </c>
    </row>
    <row r="81" spans="1:51" x14ac:dyDescent="0.25">
      <c r="A81" s="4">
        <v>2015</v>
      </c>
      <c r="B81" s="23">
        <f t="shared" si="1"/>
        <v>117907.70619186267</v>
      </c>
      <c r="N81" s="25"/>
      <c r="O81" s="25"/>
      <c r="P81" s="25"/>
      <c r="Q81" s="25"/>
      <c r="R81" s="25"/>
      <c r="S81" s="25"/>
      <c r="T81" s="25"/>
      <c r="U81" s="25">
        <f t="shared" si="3"/>
        <v>-0.19881569180615766</v>
      </c>
      <c r="V81" s="25">
        <f t="shared" si="3"/>
        <v>-0.20752967843074455</v>
      </c>
      <c r="W81" s="25">
        <f t="shared" si="3"/>
        <v>-0.2206262026657364</v>
      </c>
      <c r="X81" s="25">
        <f t="shared" si="3"/>
        <v>-3.8312280099914275E-2</v>
      </c>
      <c r="Y81" s="25">
        <f t="shared" si="3"/>
        <v>-3.7459473672193822E-2</v>
      </c>
      <c r="Z81" s="25">
        <f>($B37/Z37)-1</f>
        <v>-3.3468154978282261E-2</v>
      </c>
      <c r="AA81" s="25">
        <f>($B37/AA37)-1</f>
        <v>-2.3961777495052905E-2</v>
      </c>
      <c r="AB81" s="25">
        <f>($B37/AB37)-1</f>
        <v>-2.5281167552854811E-2</v>
      </c>
      <c r="AC81" s="25">
        <f>($B37/AC37)-1</f>
        <v>-2.8633348496637567E-2</v>
      </c>
      <c r="AD81" s="25">
        <f>($B37/AD37)-1</f>
        <v>-1.4179084241705553E-2</v>
      </c>
      <c r="AE81" s="25"/>
    </row>
    <row r="82" spans="1:51" ht="13.8" thickBot="1" x14ac:dyDescent="0.3">
      <c r="A82" s="2"/>
      <c r="B82" s="23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</row>
    <row r="83" spans="1:51" ht="22.8" thickBot="1" x14ac:dyDescent="0.3">
      <c r="A83" s="2"/>
      <c r="AF83" s="26" t="s">
        <v>36</v>
      </c>
      <c r="AG83" s="26" t="s">
        <v>37</v>
      </c>
      <c r="AH83" s="27"/>
    </row>
    <row r="84" spans="1:51" ht="13.8" thickBot="1" x14ac:dyDescent="0.3">
      <c r="R84" s="28"/>
      <c r="U84" s="29"/>
      <c r="AF84" s="30"/>
      <c r="AG84" s="30"/>
      <c r="AL84" s="6"/>
      <c r="AM84" s="6"/>
      <c r="AN84" s="6"/>
      <c r="AO84" s="6"/>
      <c r="AP84" s="6"/>
      <c r="AQ84" s="6"/>
    </row>
    <row r="85" spans="1:51" x14ac:dyDescent="0.25">
      <c r="R85" s="28"/>
      <c r="U85" s="29"/>
      <c r="AA85" s="31"/>
      <c r="AB85" s="31"/>
      <c r="AC85" s="31"/>
      <c r="AD85" s="31"/>
      <c r="AE85" s="31"/>
      <c r="AF85" s="32"/>
      <c r="AG85" s="33"/>
      <c r="AH85" s="31"/>
      <c r="AI85" s="31"/>
      <c r="AJ85" s="31"/>
      <c r="AK85" s="34"/>
      <c r="AL85" s="31"/>
      <c r="AM85" s="6"/>
      <c r="AN85" s="6"/>
      <c r="AO85" s="31"/>
      <c r="AP85" s="31"/>
      <c r="AQ85" s="6"/>
      <c r="AR85" s="6"/>
      <c r="AS85" s="6"/>
      <c r="AT85" s="6"/>
      <c r="AU85" s="6"/>
    </row>
    <row r="86" spans="1:51" s="6" customFormat="1" ht="10.8" x14ac:dyDescent="0.2">
      <c r="A86" s="35"/>
      <c r="B86" s="36" t="s">
        <v>38</v>
      </c>
      <c r="C86" s="37"/>
      <c r="D86" s="38">
        <f t="shared" ref="D86:D95" si="4">D55</f>
        <v>0</v>
      </c>
      <c r="E86" s="38">
        <f t="shared" ref="E86:E95" si="5">E56</f>
        <v>-1.8969577009139149E-3</v>
      </c>
      <c r="F86" s="39">
        <f t="shared" ref="F86:F95" si="6">F57</f>
        <v>-5.6301913126055592E-4</v>
      </c>
      <c r="G86" s="39">
        <f t="shared" ref="G86:G95" si="7">G58</f>
        <v>6.7433192223400606E-3</v>
      </c>
      <c r="H86" s="39">
        <f t="shared" ref="H86:H95" si="8">H59</f>
        <v>-2.0093160750813688E-2</v>
      </c>
      <c r="I86" s="39">
        <f t="shared" ref="I86:I95" si="9">I60</f>
        <v>1.598084996464455E-2</v>
      </c>
      <c r="J86" s="39">
        <f t="shared" ref="J86:J95" si="10">J61</f>
        <v>2.4147108752169855E-2</v>
      </c>
      <c r="K86" s="39">
        <f t="shared" ref="K86:K95" si="11">K62</f>
        <v>2.0120296786979797E-2</v>
      </c>
      <c r="L86" s="39">
        <f t="shared" ref="L86:L95" si="12">L63</f>
        <v>3.0983825202965942E-3</v>
      </c>
      <c r="M86" s="39">
        <f t="shared" ref="M86:M95" si="13">M64</f>
        <v>2.2031249675639186E-2</v>
      </c>
      <c r="N86" s="39">
        <f t="shared" ref="N86:N95" si="14">N65</f>
        <v>3.3092418907130439E-2</v>
      </c>
      <c r="O86" s="39">
        <f t="shared" ref="O86:O95" si="15">O66</f>
        <v>3.5547853144234143E-2</v>
      </c>
      <c r="P86" s="39">
        <f t="shared" ref="P86:P95" si="16">P67</f>
        <v>1.3317606987622854E-2</v>
      </c>
      <c r="Q86" s="39">
        <f t="shared" ref="Q86:Q95" si="17">Q68</f>
        <v>3.9014327207825161E-2</v>
      </c>
      <c r="R86" s="39">
        <f t="shared" ref="R86:R95" si="18">R69</f>
        <v>1.3221510115068336E-2</v>
      </c>
      <c r="S86" s="39">
        <f t="shared" ref="S86:S95" si="19">S70</f>
        <v>8.3643394592118891E-3</v>
      </c>
      <c r="T86" s="39">
        <f t="shared" ref="T86:T95" si="20">T71</f>
        <v>6.910228437221555E-3</v>
      </c>
      <c r="U86" s="39">
        <f t="shared" ref="U86:U95" si="21">U72</f>
        <v>-2.3572553741422198E-3</v>
      </c>
      <c r="V86" s="38">
        <f>V73</f>
        <v>-2.5831690127049001E-2</v>
      </c>
      <c r="W86" s="38">
        <f>W74</f>
        <v>-5.0131516985940427E-2</v>
      </c>
      <c r="X86" s="38">
        <f>X75</f>
        <v>-1.2522891421817839E-3</v>
      </c>
      <c r="Y86" s="38">
        <f>Y76</f>
        <v>1.0518995323653524E-2</v>
      </c>
      <c r="Z86" s="38">
        <f>Z77</f>
        <v>-1.4055241944353702E-2</v>
      </c>
      <c r="AA86" s="40">
        <f>AA78</f>
        <v>5.5369628992660846E-3</v>
      </c>
      <c r="AB86" s="40">
        <f>AB79</f>
        <v>-1.0229353661140195E-2</v>
      </c>
      <c r="AC86" s="40">
        <f>AC80</f>
        <v>-1.2347339771606292E-2</v>
      </c>
      <c r="AD86" s="41">
        <f>AD81</f>
        <v>-1.4179084241705553E-2</v>
      </c>
      <c r="AE86" s="42"/>
      <c r="AF86" s="43">
        <f>AVERAGE(X86:AD86)</f>
        <v>-5.1439072197239878E-3</v>
      </c>
      <c r="AG86" s="44">
        <f>AVERAGE(O86:AE86)</f>
        <v>1.2800327037402331E-4</v>
      </c>
      <c r="AH86" s="45"/>
      <c r="AI86" s="41"/>
      <c r="AJ86" s="41"/>
      <c r="AK86" s="40"/>
      <c r="AL86" s="45"/>
      <c r="AM86" s="41"/>
      <c r="AN86" s="41"/>
      <c r="AO86" s="42"/>
      <c r="AP86" s="41"/>
      <c r="AQ86" s="46"/>
      <c r="AR86" s="41"/>
      <c r="AS86" s="40"/>
      <c r="AT86" s="40"/>
      <c r="AU86" s="41"/>
      <c r="AV86" s="40"/>
      <c r="AW86" s="40"/>
      <c r="AX86" s="40"/>
      <c r="AY86" s="47"/>
    </row>
    <row r="87" spans="1:51" s="6" customFormat="1" ht="12.75" customHeight="1" x14ac:dyDescent="0.2">
      <c r="A87" s="35"/>
      <c r="B87" s="36" t="s">
        <v>39</v>
      </c>
      <c r="C87" s="37"/>
      <c r="D87" s="38">
        <f t="shared" si="4"/>
        <v>8.4337604558490931E-3</v>
      </c>
      <c r="E87" s="38">
        <f t="shared" si="5"/>
        <v>-2.9059816596703758E-3</v>
      </c>
      <c r="F87" s="39">
        <f t="shared" si="6"/>
        <v>-1.0470178328035207E-2</v>
      </c>
      <c r="G87" s="39">
        <f t="shared" si="7"/>
        <v>1.2237059512579362E-2</v>
      </c>
      <c r="H87" s="39">
        <f t="shared" si="8"/>
        <v>-3.9930551672089365E-3</v>
      </c>
      <c r="I87" s="39">
        <f t="shared" si="9"/>
        <v>1.9306372879005274E-2</v>
      </c>
      <c r="J87" s="39">
        <f t="shared" si="10"/>
        <v>2.8464539725468363E-2</v>
      </c>
      <c r="K87" s="39">
        <f t="shared" si="11"/>
        <v>9.5238907403119022E-3</v>
      </c>
      <c r="L87" s="39">
        <f t="shared" si="12"/>
        <v>2.5110907761403345E-2</v>
      </c>
      <c r="M87" s="39">
        <f t="shared" si="13"/>
        <v>3.0054211878993264E-2</v>
      </c>
      <c r="N87" s="39">
        <f t="shared" si="14"/>
        <v>5.9932582787500133E-2</v>
      </c>
      <c r="O87" s="39">
        <f t="shared" si="15"/>
        <v>4.6382955818126348E-2</v>
      </c>
      <c r="P87" s="39">
        <f t="shared" si="16"/>
        <v>9.4456380859975209E-3</v>
      </c>
      <c r="Q87" s="39">
        <f t="shared" si="17"/>
        <v>2.7018703036087555E-2</v>
      </c>
      <c r="R87" s="39">
        <f t="shared" si="18"/>
        <v>8.3643394592118891E-3</v>
      </c>
      <c r="S87" s="39">
        <f t="shared" si="19"/>
        <v>1.3461430512780037E-3</v>
      </c>
      <c r="T87" s="39">
        <f t="shared" si="20"/>
        <v>-6.9988830958725989E-3</v>
      </c>
      <c r="U87" s="39">
        <f t="shared" si="21"/>
        <v>-3.5521881567476044E-2</v>
      </c>
      <c r="V87" s="38">
        <f>V74</f>
        <v>-7.646440844867286E-2</v>
      </c>
      <c r="W87" s="38">
        <f>W75</f>
        <v>-0.10305656365940907</v>
      </c>
      <c r="X87" s="38">
        <f>X76</f>
        <v>8.0898913966400698E-3</v>
      </c>
      <c r="Y87" s="38">
        <f>Y77</f>
        <v>-1.3998396050847073E-2</v>
      </c>
      <c r="Z87" s="38">
        <f t="shared" ref="Z87:Z90" si="22">Z78</f>
        <v>-3.6203558853526996E-3</v>
      </c>
      <c r="AA87" s="40">
        <f t="shared" ref="AA87:AA89" si="23">AA79</f>
        <v>-3.5146910230630102E-3</v>
      </c>
      <c r="AB87" s="40">
        <f t="shared" ref="AB87:AB88" si="24">AB80</f>
        <v>-1.7644371865799591E-2</v>
      </c>
      <c r="AC87" s="40">
        <f>AC81</f>
        <v>-2.8633348496637567E-2</v>
      </c>
      <c r="AD87" s="41"/>
      <c r="AE87" s="42"/>
      <c r="AF87" s="43">
        <f t="shared" ref="AF87:AF90" si="25">AVERAGE(X87:AD87)</f>
        <v>-9.8868786541766451E-3</v>
      </c>
      <c r="AG87" s="44">
        <f t="shared" ref="AG87:AG90" si="26">AVERAGE(O87:AE87)</f>
        <v>-1.2587015283052609E-2</v>
      </c>
      <c r="AH87" s="45"/>
      <c r="AI87" s="41"/>
      <c r="AJ87" s="41"/>
      <c r="AK87" s="40"/>
      <c r="AL87" s="45"/>
      <c r="AM87" s="41"/>
      <c r="AN87" s="41"/>
      <c r="AO87" s="42"/>
      <c r="AP87" s="41"/>
      <c r="AQ87" s="46"/>
      <c r="AR87" s="41"/>
      <c r="AS87" s="40"/>
      <c r="AT87" s="40"/>
      <c r="AU87" s="41"/>
      <c r="AV87" s="40"/>
      <c r="AW87" s="40"/>
      <c r="AX87" s="40"/>
      <c r="AY87" s="47"/>
    </row>
    <row r="88" spans="1:51" s="6" customFormat="1" ht="12.75" customHeight="1" x14ac:dyDescent="0.2">
      <c r="A88" s="35"/>
      <c r="B88" s="36" t="s">
        <v>40</v>
      </c>
      <c r="C88" s="48"/>
      <c r="D88" s="38">
        <f t="shared" si="4"/>
        <v>8.0441503814088211E-3</v>
      </c>
      <c r="E88" s="38">
        <f t="shared" si="5"/>
        <v>-1.1894413457140152E-2</v>
      </c>
      <c r="F88" s="39">
        <f t="shared" si="6"/>
        <v>-5.1031059574866422E-3</v>
      </c>
      <c r="G88" s="39">
        <f t="shared" si="7"/>
        <v>4.2447655329763467E-2</v>
      </c>
      <c r="H88" s="39">
        <f t="shared" si="8"/>
        <v>2.2426522104252999E-3</v>
      </c>
      <c r="I88" s="39">
        <f t="shared" si="9"/>
        <v>1.8513503723671665E-2</v>
      </c>
      <c r="J88" s="39">
        <f t="shared" si="10"/>
        <v>1.6304266311639282E-2</v>
      </c>
      <c r="K88" s="39">
        <f t="shared" si="11"/>
        <v>2.2825341924221698E-2</v>
      </c>
      <c r="L88" s="39">
        <f t="shared" si="12"/>
        <v>3.9349494810558383E-2</v>
      </c>
      <c r="M88" s="39">
        <f t="shared" si="13"/>
        <v>5.4695065683880939E-2</v>
      </c>
      <c r="N88" s="39">
        <f t="shared" si="14"/>
        <v>6.3414452994545734E-2</v>
      </c>
      <c r="O88" s="39">
        <f t="shared" si="15"/>
        <v>5.8075524999686046E-2</v>
      </c>
      <c r="P88" s="39">
        <f t="shared" si="16"/>
        <v>4.4656041755608555E-4</v>
      </c>
      <c r="Q88" s="39">
        <f t="shared" si="17"/>
        <v>2.3548647817615675E-2</v>
      </c>
      <c r="R88" s="39">
        <f t="shared" si="18"/>
        <v>1.3461430512780037E-3</v>
      </c>
      <c r="S88" s="39">
        <f t="shared" si="19"/>
        <v>-8.8435316837306432E-3</v>
      </c>
      <c r="T88" s="39">
        <f t="shared" si="20"/>
        <v>-4.157927738434164E-2</v>
      </c>
      <c r="U88" s="39">
        <f t="shared" si="21"/>
        <v>-8.8511287884005307E-2</v>
      </c>
      <c r="V88" s="38">
        <f>V75</f>
        <v>-0.13246610599294273</v>
      </c>
      <c r="W88" s="38">
        <f>W76</f>
        <v>-0.12552180932658819</v>
      </c>
      <c r="X88" s="38">
        <f>X77</f>
        <v>-1.7228825358463817E-2</v>
      </c>
      <c r="Y88" s="38">
        <f t="shared" ref="Y88:Y91" si="27">Y78</f>
        <v>-8.0400729497626111E-3</v>
      </c>
      <c r="Z88" s="38">
        <f t="shared" si="22"/>
        <v>-1.7492210338254766E-2</v>
      </c>
      <c r="AA88" s="40">
        <f t="shared" si="23"/>
        <v>-9.6624840569438097E-3</v>
      </c>
      <c r="AB88" s="40">
        <f t="shared" si="24"/>
        <v>-2.5281167552854811E-2</v>
      </c>
      <c r="AC88" s="40"/>
      <c r="AD88" s="41"/>
      <c r="AE88" s="42"/>
      <c r="AF88" s="43">
        <f t="shared" si="25"/>
        <v>-1.5540952051255963E-2</v>
      </c>
      <c r="AG88" s="44">
        <f t="shared" si="26"/>
        <v>-2.7943564017268035E-2</v>
      </c>
      <c r="AH88" s="45"/>
      <c r="AI88" s="41"/>
      <c r="AJ88" s="41"/>
      <c r="AK88" s="40"/>
      <c r="AL88" s="45"/>
      <c r="AM88" s="41"/>
      <c r="AN88" s="41"/>
      <c r="AO88" s="42"/>
      <c r="AP88" s="41"/>
      <c r="AQ88" s="46"/>
      <c r="AR88" s="41"/>
      <c r="AS88" s="40"/>
      <c r="AT88" s="40"/>
      <c r="AU88" s="41"/>
      <c r="AV88" s="40"/>
      <c r="AW88" s="40"/>
      <c r="AX88" s="40"/>
      <c r="AY88" s="47"/>
    </row>
    <row r="89" spans="1:51" s="6" customFormat="1" ht="10.8" x14ac:dyDescent="0.2">
      <c r="A89" s="35"/>
      <c r="B89" s="36" t="s">
        <v>41</v>
      </c>
      <c r="C89" s="48"/>
      <c r="D89" s="38">
        <f t="shared" si="4"/>
        <v>-1.7070167581045848E-4</v>
      </c>
      <c r="E89" s="38">
        <f t="shared" si="5"/>
        <v>-7.8184638741791712E-3</v>
      </c>
      <c r="F89" s="39">
        <f t="shared" si="6"/>
        <v>1.9826777448147315E-2</v>
      </c>
      <c r="G89" s="39">
        <f t="shared" si="7"/>
        <v>5.9323566869089239E-2</v>
      </c>
      <c r="H89" s="39">
        <f t="shared" si="8"/>
        <v>1.1148937626956013E-2</v>
      </c>
      <c r="I89" s="39">
        <f t="shared" si="9"/>
        <v>1.5488650754455824E-2</v>
      </c>
      <c r="J89" s="39">
        <f t="shared" si="10"/>
        <v>2.6106813164212594E-2</v>
      </c>
      <c r="K89" s="39">
        <f t="shared" si="11"/>
        <v>2.9083048559126912E-2</v>
      </c>
      <c r="L89" s="39">
        <f t="shared" si="12"/>
        <v>6.4726737628220343E-2</v>
      </c>
      <c r="M89" s="39">
        <f t="shared" si="13"/>
        <v>5.7480008910322233E-2</v>
      </c>
      <c r="N89" s="39">
        <f t="shared" si="14"/>
        <v>7.439666437321546E-2</v>
      </c>
      <c r="O89" s="39">
        <f t="shared" si="15"/>
        <v>6.4557488261988816E-2</v>
      </c>
      <c r="P89" s="39">
        <f t="shared" si="16"/>
        <v>1.445951092652642E-2</v>
      </c>
      <c r="Q89" s="39">
        <f t="shared" si="17"/>
        <v>9.8001298823160443E-3</v>
      </c>
      <c r="R89" s="39">
        <f t="shared" si="18"/>
        <v>-8.8435316837306432E-3</v>
      </c>
      <c r="S89" s="39">
        <f t="shared" si="19"/>
        <v>-3.0675813301316524E-2</v>
      </c>
      <c r="T89" s="39">
        <f t="shared" si="20"/>
        <v>-8.7464377857203512E-2</v>
      </c>
      <c r="U89" s="39">
        <f t="shared" si="21"/>
        <v>-0.14514021737630234</v>
      </c>
      <c r="V89" s="38">
        <f>V76</f>
        <v>-0.14707169178728752</v>
      </c>
      <c r="W89" s="38">
        <f>W77</f>
        <v>-0.16631151518762477</v>
      </c>
      <c r="X89" s="38">
        <f t="shared" ref="X89:X92" si="28">X78</f>
        <v>-2.1764653990999694E-2</v>
      </c>
      <c r="Y89" s="38">
        <f t="shared" si="27"/>
        <v>-2.3604138697414512E-2</v>
      </c>
      <c r="Z89" s="38">
        <f t="shared" si="22"/>
        <v>-2.8299009541175146E-2</v>
      </c>
      <c r="AA89" s="40">
        <f t="shared" si="23"/>
        <v>-2.3961777495052905E-2</v>
      </c>
      <c r="AB89" s="40"/>
      <c r="AC89" s="40"/>
      <c r="AD89" s="41"/>
      <c r="AE89" s="42"/>
      <c r="AF89" s="43">
        <f t="shared" si="25"/>
        <v>-2.4407394931160564E-2</v>
      </c>
      <c r="AG89" s="44">
        <f t="shared" si="26"/>
        <v>-4.5716892142098176E-2</v>
      </c>
      <c r="AH89" s="45"/>
      <c r="AI89" s="41"/>
      <c r="AJ89" s="41"/>
      <c r="AK89" s="40"/>
      <c r="AL89" s="45"/>
      <c r="AM89" s="41"/>
      <c r="AN89" s="41"/>
      <c r="AO89" s="42"/>
      <c r="AP89" s="41"/>
      <c r="AQ89" s="46"/>
      <c r="AR89" s="41"/>
      <c r="AS89" s="40"/>
      <c r="AT89" s="40"/>
      <c r="AU89" s="41"/>
      <c r="AV89" s="40"/>
      <c r="AW89" s="40"/>
      <c r="AX89" s="40"/>
      <c r="AY89" s="47"/>
    </row>
    <row r="90" spans="1:51" s="6" customFormat="1" ht="11.4" thickBot="1" x14ac:dyDescent="0.25">
      <c r="A90" s="35"/>
      <c r="B90" s="36" t="s">
        <v>42</v>
      </c>
      <c r="C90" s="48"/>
      <c r="D90" s="38">
        <f t="shared" si="4"/>
        <v>-3.7012087116636838E-3</v>
      </c>
      <c r="E90" s="38">
        <f t="shared" si="5"/>
        <v>1.4777748429035231E-2</v>
      </c>
      <c r="F90" s="39">
        <f t="shared" si="6"/>
        <v>3.0660671716138621E-2</v>
      </c>
      <c r="G90" s="39">
        <f t="shared" si="7"/>
        <v>6.8045921549409805E-2</v>
      </c>
      <c r="H90" s="39">
        <f t="shared" si="8"/>
        <v>1.0669111619282967E-2</v>
      </c>
      <c r="I90" s="39">
        <f t="shared" si="9"/>
        <v>2.7336990080103485E-2</v>
      </c>
      <c r="J90" s="39">
        <f t="shared" si="10"/>
        <v>3.1355728506831548E-2</v>
      </c>
      <c r="K90" s="39">
        <f t="shared" si="11"/>
        <v>5.0584796526889964E-2</v>
      </c>
      <c r="L90" s="39">
        <f t="shared" si="12"/>
        <v>6.4346327224861E-2</v>
      </c>
      <c r="M90" s="39">
        <f t="shared" si="13"/>
        <v>6.9468594107257031E-2</v>
      </c>
      <c r="N90" s="39">
        <f t="shared" si="14"/>
        <v>8.4316255064711632E-2</v>
      </c>
      <c r="O90" s="39">
        <f t="shared" si="15"/>
        <v>7.9066627739320161E-2</v>
      </c>
      <c r="P90" s="39">
        <f t="shared" si="16"/>
        <v>1.8567958739739376E-2</v>
      </c>
      <c r="Q90" s="39">
        <f t="shared" si="17"/>
        <v>-4.5857258549786284E-3</v>
      </c>
      <c r="R90" s="39">
        <f t="shared" si="18"/>
        <v>-3.0675813301316524E-2</v>
      </c>
      <c r="S90" s="39">
        <f t="shared" si="19"/>
        <v>-6.5560571159453462E-2</v>
      </c>
      <c r="T90" s="39">
        <f t="shared" si="20"/>
        <v>-0.14140487439558735</v>
      </c>
      <c r="U90" s="39">
        <f t="shared" si="21"/>
        <v>-0.15983356058590492</v>
      </c>
      <c r="V90" s="38">
        <f>V77</f>
        <v>-0.18254084135835291</v>
      </c>
      <c r="W90" s="38">
        <f t="shared" ref="W90:W93" si="29">W78</f>
        <v>-0.18010547468276827</v>
      </c>
      <c r="X90" s="38">
        <f t="shared" si="28"/>
        <v>-2.9200068137949287E-2</v>
      </c>
      <c r="Y90" s="38">
        <f t="shared" si="27"/>
        <v>-3.5132670244030328E-2</v>
      </c>
      <c r="Z90" s="38">
        <f t="shared" si="22"/>
        <v>-3.3468154978282261E-2</v>
      </c>
      <c r="AA90" s="42"/>
      <c r="AB90" s="40"/>
      <c r="AC90" s="40"/>
      <c r="AD90" s="41"/>
      <c r="AE90" s="42"/>
      <c r="AF90" s="49">
        <f t="shared" si="25"/>
        <v>-3.2600297786753961E-2</v>
      </c>
      <c r="AG90" s="50">
        <f t="shared" si="26"/>
        <v>-6.3739430684963697E-2</v>
      </c>
      <c r="AH90" s="45"/>
      <c r="AI90" s="41"/>
      <c r="AJ90" s="41"/>
      <c r="AK90" s="40"/>
      <c r="AL90" s="45"/>
      <c r="AM90" s="41"/>
      <c r="AN90" s="41"/>
      <c r="AO90" s="42"/>
      <c r="AP90" s="41"/>
      <c r="AQ90" s="46"/>
      <c r="AR90" s="41"/>
      <c r="AS90" s="40"/>
      <c r="AT90" s="40"/>
      <c r="AU90" s="41"/>
      <c r="AV90" s="40"/>
      <c r="AW90" s="40"/>
      <c r="AX90" s="40"/>
      <c r="AY90" s="47"/>
    </row>
    <row r="91" spans="1:51" s="6" customFormat="1" ht="10.8" x14ac:dyDescent="0.2">
      <c r="A91" s="35"/>
      <c r="B91" s="36" t="s">
        <v>43</v>
      </c>
      <c r="C91" s="48"/>
      <c r="D91" s="38">
        <f t="shared" si="4"/>
        <v>1.33862253934105E-2</v>
      </c>
      <c r="E91" s="38">
        <f t="shared" si="5"/>
        <v>2.7222852721541013E-2</v>
      </c>
      <c r="F91" s="39">
        <f t="shared" si="6"/>
        <v>4.3450840695006265E-2</v>
      </c>
      <c r="G91" s="39">
        <f t="shared" si="7"/>
        <v>5.9840777064416262E-2</v>
      </c>
      <c r="H91" s="39">
        <f t="shared" si="8"/>
        <v>3.3626474372680626E-2</v>
      </c>
      <c r="I91" s="39">
        <f t="shared" si="9"/>
        <v>3.4002822995128579E-2</v>
      </c>
      <c r="J91" s="39">
        <f t="shared" si="10"/>
        <v>5.467245603146953E-2</v>
      </c>
      <c r="K91" s="39">
        <f t="shared" si="11"/>
        <v>5.0581267957834575E-2</v>
      </c>
      <c r="L91" s="39">
        <f t="shared" si="12"/>
        <v>7.2435479941620251E-2</v>
      </c>
      <c r="M91" s="39">
        <f t="shared" si="13"/>
        <v>7.8927302639266284E-2</v>
      </c>
      <c r="N91" s="39">
        <f t="shared" si="14"/>
        <v>9.5744379514835831E-2</v>
      </c>
      <c r="O91" s="39">
        <f t="shared" si="15"/>
        <v>8.3370996777177186E-2</v>
      </c>
      <c r="P91" s="39">
        <f t="shared" si="16"/>
        <v>2.2954327141158082E-2</v>
      </c>
      <c r="Q91" s="39">
        <f t="shared" si="17"/>
        <v>-2.7081755893042958E-2</v>
      </c>
      <c r="R91" s="39">
        <f t="shared" si="18"/>
        <v>-6.5560571159453462E-2</v>
      </c>
      <c r="S91" s="39">
        <f t="shared" si="19"/>
        <v>-0.10801550856863007</v>
      </c>
      <c r="T91" s="39">
        <f t="shared" si="20"/>
        <v>-0.15078840727744069</v>
      </c>
      <c r="U91" s="39">
        <f t="shared" si="21"/>
        <v>-0.18714724761385459</v>
      </c>
      <c r="V91" s="38">
        <f t="shared" ref="V91:V94" si="30">V78</f>
        <v>-0.19121609194926137</v>
      </c>
      <c r="W91" s="38">
        <f t="shared" si="29"/>
        <v>-0.20422672255740781</v>
      </c>
      <c r="X91" s="38">
        <f t="shared" si="28"/>
        <v>-3.0803196479054384E-2</v>
      </c>
      <c r="Y91" s="38">
        <f t="shared" si="27"/>
        <v>-3.7459473672193822E-2</v>
      </c>
      <c r="AB91" s="47"/>
      <c r="AC91" s="40"/>
      <c r="AD91" s="41"/>
      <c r="AE91" s="42"/>
      <c r="AF91" s="46"/>
      <c r="AG91" s="42"/>
      <c r="AH91" s="45"/>
      <c r="AI91" s="41"/>
      <c r="AJ91" s="41"/>
      <c r="AK91" s="40"/>
      <c r="AL91" s="45"/>
      <c r="AM91" s="41"/>
      <c r="AN91" s="41"/>
      <c r="AO91" s="42"/>
      <c r="AP91" s="41"/>
      <c r="AQ91" s="46"/>
      <c r="AR91" s="41"/>
      <c r="AS91" s="40"/>
      <c r="AT91" s="40"/>
      <c r="AU91" s="41"/>
      <c r="AV91" s="40"/>
      <c r="AW91" s="40"/>
      <c r="AX91" s="40"/>
      <c r="AY91" s="47"/>
    </row>
    <row r="92" spans="1:51" s="6" customFormat="1" ht="10.8" x14ac:dyDescent="0.2">
      <c r="A92" s="35"/>
      <c r="B92" s="36" t="s">
        <v>44</v>
      </c>
      <c r="C92" s="48"/>
      <c r="D92" s="38">
        <f t="shared" si="4"/>
        <v>1.9455785649719948E-2</v>
      </c>
      <c r="E92" s="38">
        <f t="shared" si="5"/>
        <v>3.5323611269359123E-2</v>
      </c>
      <c r="F92" s="39">
        <f t="shared" si="6"/>
        <v>3.561606052364108E-2</v>
      </c>
      <c r="G92" s="39">
        <f t="shared" si="7"/>
        <v>7.462913120286796E-2</v>
      </c>
      <c r="H92" s="39">
        <f t="shared" si="8"/>
        <v>4.4914566744078233E-2</v>
      </c>
      <c r="I92" s="39">
        <f t="shared" si="9"/>
        <v>6.1522012836990436E-2</v>
      </c>
      <c r="J92" s="39">
        <f t="shared" si="10"/>
        <v>5.618375167033296E-2</v>
      </c>
      <c r="K92" s="39">
        <f t="shared" si="11"/>
        <v>5.9228711464416994E-2</v>
      </c>
      <c r="L92" s="39">
        <f t="shared" si="12"/>
        <v>7.9907086683153494E-2</v>
      </c>
      <c r="M92" s="39">
        <f t="shared" si="13"/>
        <v>8.8850455055336397E-2</v>
      </c>
      <c r="N92" s="39">
        <f t="shared" si="14"/>
        <v>9.6926483536450059E-2</v>
      </c>
      <c r="O92" s="39">
        <f t="shared" si="15"/>
        <v>8.6603019793076275E-2</v>
      </c>
      <c r="P92" s="39">
        <f t="shared" si="16"/>
        <v>7.3539462282552481E-3</v>
      </c>
      <c r="Q92" s="39">
        <f t="shared" si="17"/>
        <v>-6.1506829722553391E-2</v>
      </c>
      <c r="R92" s="39">
        <f t="shared" si="18"/>
        <v>-0.10801550856863007</v>
      </c>
      <c r="S92" s="39">
        <f t="shared" si="19"/>
        <v>-0.11365381281697351</v>
      </c>
      <c r="T92" s="39">
        <f t="shared" si="20"/>
        <v>-0.17655568697152102</v>
      </c>
      <c r="U92" s="39">
        <f t="shared" si="21"/>
        <v>-0.18913954563188495</v>
      </c>
      <c r="V92" s="38">
        <f t="shared" si="30"/>
        <v>-0.20821769029042547</v>
      </c>
      <c r="W92" s="38">
        <f t="shared" si="29"/>
        <v>-0.21195282597280918</v>
      </c>
      <c r="X92" s="38">
        <f t="shared" si="28"/>
        <v>-3.8312280099914275E-2</v>
      </c>
      <c r="AB92" s="47"/>
      <c r="AC92" s="40"/>
      <c r="AD92" s="41"/>
      <c r="AE92" s="42"/>
      <c r="AF92" s="46"/>
      <c r="AG92" s="42"/>
      <c r="AH92" s="45"/>
      <c r="AI92" s="41"/>
      <c r="AJ92" s="41"/>
      <c r="AK92" s="40"/>
      <c r="AL92" s="45"/>
      <c r="AM92" s="41"/>
      <c r="AN92" s="41"/>
      <c r="AO92" s="42"/>
      <c r="AP92" s="41"/>
      <c r="AQ92" s="46"/>
      <c r="AR92" s="41"/>
      <c r="AS92" s="40"/>
      <c r="AT92" s="40"/>
      <c r="AU92" s="41"/>
      <c r="AV92" s="40"/>
      <c r="AW92" s="40"/>
      <c r="AX92" s="40"/>
      <c r="AY92" s="47"/>
    </row>
    <row r="93" spans="1:51" s="6" customFormat="1" ht="10.8" x14ac:dyDescent="0.2">
      <c r="A93" s="35"/>
      <c r="B93" s="36" t="s">
        <v>45</v>
      </c>
      <c r="C93" s="48"/>
      <c r="D93" s="38">
        <f t="shared" si="4"/>
        <v>2.6488210507180643E-2</v>
      </c>
      <c r="E93" s="38">
        <f t="shared" si="5"/>
        <v>2.9498198454940727E-2</v>
      </c>
      <c r="F93" s="39">
        <f t="shared" si="6"/>
        <v>5.2050953971234604E-2</v>
      </c>
      <c r="G93" s="39">
        <f t="shared" si="7"/>
        <v>8.4800765911484666E-2</v>
      </c>
      <c r="H93" s="39">
        <f t="shared" si="8"/>
        <v>7.361398208305503E-2</v>
      </c>
      <c r="I93" s="39">
        <f t="shared" si="9"/>
        <v>6.8384522027066463E-2</v>
      </c>
      <c r="J93" s="39">
        <f t="shared" si="10"/>
        <v>6.6496202777461377E-2</v>
      </c>
      <c r="K93" s="39">
        <f t="shared" si="11"/>
        <v>6.6987863657643976E-2</v>
      </c>
      <c r="L93" s="39">
        <f t="shared" si="12"/>
        <v>8.9205465874164114E-2</v>
      </c>
      <c r="M93" s="39">
        <f t="shared" si="13"/>
        <v>8.7511762203289267E-2</v>
      </c>
      <c r="N93" s="39">
        <f t="shared" si="14"/>
        <v>9.7258952088371542E-2</v>
      </c>
      <c r="O93" s="39">
        <f t="shared" si="15"/>
        <v>6.963931357899078E-2</v>
      </c>
      <c r="P93" s="39">
        <f t="shared" si="16"/>
        <v>-2.2546483765611414E-2</v>
      </c>
      <c r="Q93" s="39">
        <f t="shared" si="17"/>
        <v>-0.10530055265585181</v>
      </c>
      <c r="R93" s="39">
        <f t="shared" si="18"/>
        <v>-0.11365381281697351</v>
      </c>
      <c r="S93" s="39">
        <f t="shared" si="19"/>
        <v>-0.14086868829574684</v>
      </c>
      <c r="T93" s="39">
        <f t="shared" si="20"/>
        <v>-0.17630978357390537</v>
      </c>
      <c r="U93" s="39">
        <f t="shared" si="21"/>
        <v>-0.20635776563043773</v>
      </c>
      <c r="V93" s="38">
        <f t="shared" si="30"/>
        <v>-0.19677021516908633</v>
      </c>
      <c r="W93" s="38">
        <f t="shared" si="29"/>
        <v>-0.2206262026657364</v>
      </c>
      <c r="X93" s="37"/>
      <c r="AB93" s="47"/>
      <c r="AC93" s="40"/>
      <c r="AD93" s="41"/>
      <c r="AE93" s="42"/>
      <c r="AF93" s="46"/>
      <c r="AG93" s="42"/>
      <c r="AH93" s="45"/>
      <c r="AI93" s="41"/>
      <c r="AJ93" s="41"/>
      <c r="AK93" s="40"/>
      <c r="AL93" s="45"/>
      <c r="AM93" s="41"/>
      <c r="AN93" s="41"/>
      <c r="AO93" s="42"/>
      <c r="AP93" s="41"/>
      <c r="AQ93" s="46"/>
      <c r="AR93" s="41"/>
      <c r="AS93" s="40"/>
      <c r="AT93" s="40"/>
      <c r="AU93" s="41"/>
      <c r="AV93" s="40"/>
      <c r="AW93" s="40"/>
      <c r="AX93" s="40"/>
      <c r="AY93" s="47"/>
    </row>
    <row r="94" spans="1:51" s="6" customFormat="1" ht="11.4" thickBot="1" x14ac:dyDescent="0.25">
      <c r="A94" s="35"/>
      <c r="B94" s="36" t="s">
        <v>46</v>
      </c>
      <c r="C94" s="48"/>
      <c r="D94" s="38">
        <f t="shared" si="4"/>
        <v>1.8164978246182129E-2</v>
      </c>
      <c r="E94" s="38">
        <f t="shared" si="5"/>
        <v>4.7344279346944074E-2</v>
      </c>
      <c r="F94" s="39">
        <f t="shared" si="6"/>
        <v>6.0617270310845628E-2</v>
      </c>
      <c r="G94" s="39">
        <f t="shared" si="7"/>
        <v>0.11205354148766977</v>
      </c>
      <c r="H94" s="39">
        <f t="shared" si="8"/>
        <v>7.7220750656414872E-2</v>
      </c>
      <c r="I94" s="39">
        <f t="shared" si="9"/>
        <v>8.4209426751526317E-2</v>
      </c>
      <c r="J94" s="39">
        <f t="shared" si="10"/>
        <v>7.5533631191913253E-2</v>
      </c>
      <c r="K94" s="39">
        <f t="shared" si="11"/>
        <v>7.6096342723434018E-2</v>
      </c>
      <c r="L94" s="39">
        <f t="shared" si="12"/>
        <v>8.7311861622997533E-2</v>
      </c>
      <c r="M94" s="39">
        <f t="shared" si="13"/>
        <v>8.4410316191890766E-2</v>
      </c>
      <c r="N94" s="39">
        <f t="shared" si="14"/>
        <v>7.5521045692640065E-2</v>
      </c>
      <c r="O94" s="39">
        <f t="shared" si="15"/>
        <v>3.9731096390861254E-2</v>
      </c>
      <c r="P94" s="39">
        <f t="shared" si="16"/>
        <v>-6.3318592255360073E-2</v>
      </c>
      <c r="Q94" s="39">
        <f t="shared" si="17"/>
        <v>-0.10977699014191555</v>
      </c>
      <c r="R94" s="39">
        <f t="shared" si="18"/>
        <v>-0.14086868829574684</v>
      </c>
      <c r="S94" s="39">
        <f t="shared" si="19"/>
        <v>-0.14002614909071687</v>
      </c>
      <c r="T94" s="39">
        <f t="shared" si="20"/>
        <v>-0.19243342154611742</v>
      </c>
      <c r="U94" s="39">
        <f t="shared" si="21"/>
        <v>-0.19165007059074224</v>
      </c>
      <c r="V94" s="38">
        <f t="shared" si="30"/>
        <v>-0.20752967843074455</v>
      </c>
      <c r="W94" s="38"/>
      <c r="X94" s="37"/>
      <c r="AB94" s="47"/>
      <c r="AC94" s="40"/>
      <c r="AD94" s="41"/>
      <c r="AE94" s="42"/>
      <c r="AF94" s="46"/>
      <c r="AG94" s="42"/>
      <c r="AH94" s="45"/>
      <c r="AI94" s="41"/>
      <c r="AJ94" s="41"/>
      <c r="AK94" s="40"/>
      <c r="AL94" s="45"/>
      <c r="AM94" s="41"/>
      <c r="AN94" s="41"/>
      <c r="AO94" s="42"/>
      <c r="AP94" s="41"/>
      <c r="AQ94" s="46"/>
      <c r="AR94" s="41"/>
      <c r="AS94" s="40"/>
      <c r="AT94" s="40"/>
      <c r="AU94" s="41"/>
      <c r="AV94" s="40"/>
      <c r="AW94" s="40"/>
      <c r="AX94" s="40"/>
      <c r="AY94" s="47"/>
    </row>
    <row r="95" spans="1:51" s="6" customFormat="1" ht="22.2" thickBot="1" x14ac:dyDescent="0.25">
      <c r="A95" s="35"/>
      <c r="B95" s="36" t="s">
        <v>47</v>
      </c>
      <c r="C95" s="48"/>
      <c r="D95" s="38">
        <f t="shared" si="4"/>
        <v>3.1021876446338581E-2</v>
      </c>
      <c r="E95" s="38">
        <f t="shared" si="5"/>
        <v>5.6903306621937766E-2</v>
      </c>
      <c r="F95" s="39">
        <f t="shared" si="6"/>
        <v>8.930279484016368E-2</v>
      </c>
      <c r="G95" s="39">
        <f t="shared" si="7"/>
        <v>0.11799388638730779</v>
      </c>
      <c r="H95" s="39">
        <f t="shared" si="8"/>
        <v>9.2260768733264165E-2</v>
      </c>
      <c r="I95" s="39">
        <f t="shared" si="9"/>
        <v>9.7334765052928818E-2</v>
      </c>
      <c r="J95" s="39">
        <f t="shared" si="10"/>
        <v>8.6286207191017761E-2</v>
      </c>
      <c r="K95" s="39">
        <f t="shared" si="11"/>
        <v>7.3847857145079132E-2</v>
      </c>
      <c r="L95" s="39">
        <f t="shared" si="12"/>
        <v>8.5572478234091864E-2</v>
      </c>
      <c r="M95" s="39">
        <f t="shared" si="13"/>
        <v>5.9735521517315204E-2</v>
      </c>
      <c r="N95" s="39">
        <f t="shared" si="14"/>
        <v>3.8625224541608105E-2</v>
      </c>
      <c r="O95" s="39">
        <f t="shared" si="15"/>
        <v>-4.3607448461616682E-3</v>
      </c>
      <c r="P95" s="39">
        <f t="shared" si="16"/>
        <v>-6.3705736553188008E-2</v>
      </c>
      <c r="Q95" s="39">
        <f t="shared" si="17"/>
        <v>-0.13410125400310535</v>
      </c>
      <c r="R95" s="39">
        <f t="shared" si="18"/>
        <v>-0.14002614909071687</v>
      </c>
      <c r="S95" s="39">
        <f t="shared" si="19"/>
        <v>-0.15530397441017407</v>
      </c>
      <c r="T95" s="39">
        <f t="shared" si="20"/>
        <v>-0.1778580017129282</v>
      </c>
      <c r="U95" s="39">
        <f t="shared" si="21"/>
        <v>-0.19881569180615766</v>
      </c>
      <c r="X95" s="37"/>
      <c r="AB95" s="47"/>
      <c r="AC95" s="40"/>
      <c r="AD95" s="41"/>
      <c r="AE95" s="42"/>
      <c r="AF95" s="26" t="s">
        <v>36</v>
      </c>
      <c r="AG95" s="26" t="s">
        <v>37</v>
      </c>
      <c r="AH95" s="45"/>
      <c r="AI95" s="41"/>
      <c r="AJ95" s="41"/>
      <c r="AK95" s="40"/>
      <c r="AL95" s="45"/>
      <c r="AM95" s="41"/>
      <c r="AN95" s="41"/>
      <c r="AO95" s="42"/>
      <c r="AP95" s="41"/>
      <c r="AQ95" s="46"/>
      <c r="AR95" s="41"/>
      <c r="AS95" s="40"/>
      <c r="AT95" s="40"/>
      <c r="AU95" s="41"/>
      <c r="AV95" s="40"/>
      <c r="AW95" s="40"/>
      <c r="AX95" s="40"/>
      <c r="AY95" s="47"/>
    </row>
    <row r="96" spans="1:51" s="6" customFormat="1" x14ac:dyDescent="0.25">
      <c r="A96" s="48"/>
      <c r="B96" s="48"/>
      <c r="C96" s="48"/>
      <c r="D96" s="48"/>
      <c r="F96" s="51"/>
      <c r="G96" s="52"/>
      <c r="H96" s="53"/>
      <c r="I96" s="54"/>
      <c r="J96" s="38"/>
      <c r="K96" s="36"/>
      <c r="L96" s="48"/>
      <c r="M96" s="48"/>
      <c r="N96" s="48"/>
      <c r="O96" s="48"/>
      <c r="P96" s="48"/>
      <c r="Q96" s="48"/>
      <c r="R96" s="48"/>
      <c r="S96" s="48"/>
      <c r="T96" s="39"/>
      <c r="U96" s="55"/>
      <c r="V96" s="55"/>
      <c r="W96" s="55"/>
      <c r="X96" s="55"/>
      <c r="AC96" s="42"/>
      <c r="AD96" s="42"/>
      <c r="AE96" s="42"/>
      <c r="AF96" s="56"/>
      <c r="AG96" s="30"/>
      <c r="AH96" s="42"/>
      <c r="AI96" s="42"/>
      <c r="AJ96" s="42"/>
      <c r="AK96" s="42"/>
      <c r="AL96" s="57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</row>
    <row r="97" spans="1:50" s="6" customFormat="1" ht="12.6" x14ac:dyDescent="0.25">
      <c r="A97" s="48"/>
      <c r="B97" s="48"/>
      <c r="C97" s="48"/>
      <c r="D97" s="48" t="s">
        <v>48</v>
      </c>
      <c r="F97" s="51"/>
      <c r="G97" s="52"/>
      <c r="H97" s="53"/>
      <c r="I97" s="54"/>
      <c r="J97" s="38"/>
      <c r="K97" s="36"/>
      <c r="L97" s="48"/>
      <c r="M97" s="48"/>
      <c r="N97" s="48"/>
      <c r="O97" s="48"/>
      <c r="P97" s="48"/>
      <c r="Q97" s="48"/>
      <c r="R97" s="48"/>
      <c r="S97" s="48"/>
      <c r="T97" s="55"/>
      <c r="U97" s="55"/>
      <c r="V97" s="55"/>
      <c r="W97" s="55"/>
      <c r="X97" s="55"/>
      <c r="AC97" s="42"/>
      <c r="AD97" s="42"/>
      <c r="AE97" s="42"/>
      <c r="AF97" s="58"/>
      <c r="AG97" s="58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</row>
    <row r="98" spans="1:50" s="6" customFormat="1" ht="10.8" x14ac:dyDescent="0.2">
      <c r="A98" s="48"/>
      <c r="B98" s="48" t="str">
        <f>B86</f>
        <v>1 yr</v>
      </c>
      <c r="C98" s="48"/>
      <c r="D98" s="59">
        <f>ABS(D86)</f>
        <v>0</v>
      </c>
      <c r="E98" s="59">
        <f t="shared" ref="E98:AD107" si="31">ABS(E86)</f>
        <v>1.8969577009139149E-3</v>
      </c>
      <c r="F98" s="59">
        <f t="shared" si="31"/>
        <v>5.6301913126055592E-4</v>
      </c>
      <c r="G98" s="59">
        <f t="shared" si="31"/>
        <v>6.7433192223400606E-3</v>
      </c>
      <c r="H98" s="59">
        <f t="shared" si="31"/>
        <v>2.0093160750813688E-2</v>
      </c>
      <c r="I98" s="59">
        <f t="shared" si="31"/>
        <v>1.598084996464455E-2</v>
      </c>
      <c r="J98" s="59">
        <f t="shared" si="31"/>
        <v>2.4147108752169855E-2</v>
      </c>
      <c r="K98" s="59">
        <f t="shared" si="31"/>
        <v>2.0120296786979797E-2</v>
      </c>
      <c r="L98" s="59">
        <f t="shared" si="31"/>
        <v>3.0983825202965942E-3</v>
      </c>
      <c r="M98" s="59">
        <f t="shared" si="31"/>
        <v>2.2031249675639186E-2</v>
      </c>
      <c r="N98" s="59">
        <f t="shared" si="31"/>
        <v>3.3092418907130439E-2</v>
      </c>
      <c r="O98" s="59">
        <f t="shared" si="31"/>
        <v>3.5547853144234143E-2</v>
      </c>
      <c r="P98" s="59">
        <f t="shared" si="31"/>
        <v>1.3317606987622854E-2</v>
      </c>
      <c r="Q98" s="59">
        <f t="shared" si="31"/>
        <v>3.9014327207825161E-2</v>
      </c>
      <c r="R98" s="59">
        <f t="shared" si="31"/>
        <v>1.3221510115068336E-2</v>
      </c>
      <c r="S98" s="59">
        <f t="shared" si="31"/>
        <v>8.3643394592118891E-3</v>
      </c>
      <c r="T98" s="59">
        <f t="shared" si="31"/>
        <v>6.910228437221555E-3</v>
      </c>
      <c r="U98" s="59">
        <f t="shared" si="31"/>
        <v>2.3572553741422198E-3</v>
      </c>
      <c r="V98" s="59">
        <f t="shared" si="31"/>
        <v>2.5831690127049001E-2</v>
      </c>
      <c r="W98" s="59">
        <f t="shared" si="31"/>
        <v>5.0131516985940427E-2</v>
      </c>
      <c r="X98" s="59">
        <f t="shared" si="31"/>
        <v>1.2522891421817839E-3</v>
      </c>
      <c r="Y98" s="59">
        <f t="shared" si="31"/>
        <v>1.0518995323653524E-2</v>
      </c>
      <c r="Z98" s="59">
        <f t="shared" si="31"/>
        <v>1.4055241944353702E-2</v>
      </c>
      <c r="AA98" s="59">
        <f t="shared" si="31"/>
        <v>5.5369628992660846E-3</v>
      </c>
      <c r="AB98" s="59">
        <f t="shared" si="31"/>
        <v>1.0229353661140195E-2</v>
      </c>
      <c r="AC98" s="59">
        <f t="shared" si="31"/>
        <v>1.2347339771606292E-2</v>
      </c>
      <c r="AD98" s="59">
        <f t="shared" si="31"/>
        <v>1.4179084241705553E-2</v>
      </c>
      <c r="AE98" s="42"/>
      <c r="AF98" s="43">
        <f>AVERAGE(X98:AD98)</f>
        <v>9.7313238548438763E-3</v>
      </c>
      <c r="AG98" s="43">
        <f>AVERAGE(O98:AE98)</f>
        <v>1.642597467638892E-2</v>
      </c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</row>
    <row r="99" spans="1:50" s="6" customFormat="1" ht="10.8" x14ac:dyDescent="0.2">
      <c r="B99" s="48" t="str">
        <f t="shared" ref="B99:B106" si="32">B87</f>
        <v>2 yr</v>
      </c>
      <c r="D99" s="59">
        <f t="shared" ref="D99:S107" si="33">ABS(D87)</f>
        <v>8.4337604558490931E-3</v>
      </c>
      <c r="E99" s="59">
        <f t="shared" si="33"/>
        <v>2.9059816596703758E-3</v>
      </c>
      <c r="F99" s="59">
        <f t="shared" si="33"/>
        <v>1.0470178328035207E-2</v>
      </c>
      <c r="G99" s="59">
        <f t="shared" si="33"/>
        <v>1.2237059512579362E-2</v>
      </c>
      <c r="H99" s="59">
        <f t="shared" si="33"/>
        <v>3.9930551672089365E-3</v>
      </c>
      <c r="I99" s="59">
        <f t="shared" si="33"/>
        <v>1.9306372879005274E-2</v>
      </c>
      <c r="J99" s="59">
        <f t="shared" si="33"/>
        <v>2.8464539725468363E-2</v>
      </c>
      <c r="K99" s="59">
        <f t="shared" si="33"/>
        <v>9.5238907403119022E-3</v>
      </c>
      <c r="L99" s="59">
        <f t="shared" si="33"/>
        <v>2.5110907761403345E-2</v>
      </c>
      <c r="M99" s="59">
        <f t="shared" si="33"/>
        <v>3.0054211878993264E-2</v>
      </c>
      <c r="N99" s="59">
        <f t="shared" si="33"/>
        <v>5.9932582787500133E-2</v>
      </c>
      <c r="O99" s="59">
        <f t="shared" si="33"/>
        <v>4.6382955818126348E-2</v>
      </c>
      <c r="P99" s="59">
        <f t="shared" si="33"/>
        <v>9.4456380859975209E-3</v>
      </c>
      <c r="Q99" s="59">
        <f t="shared" si="33"/>
        <v>2.7018703036087555E-2</v>
      </c>
      <c r="R99" s="59">
        <f t="shared" si="33"/>
        <v>8.3643394592118891E-3</v>
      </c>
      <c r="S99" s="59">
        <f t="shared" si="33"/>
        <v>1.3461430512780037E-3</v>
      </c>
      <c r="T99" s="59">
        <f t="shared" si="31"/>
        <v>6.9988830958725989E-3</v>
      </c>
      <c r="U99" s="59">
        <f t="shared" si="31"/>
        <v>3.5521881567476044E-2</v>
      </c>
      <c r="V99" s="59">
        <f t="shared" si="31"/>
        <v>7.646440844867286E-2</v>
      </c>
      <c r="W99" s="59">
        <f t="shared" si="31"/>
        <v>0.10305656365940907</v>
      </c>
      <c r="X99" s="59">
        <f t="shared" si="31"/>
        <v>8.0898913966400698E-3</v>
      </c>
      <c r="Y99" s="59">
        <f t="shared" si="31"/>
        <v>1.3998396050847073E-2</v>
      </c>
      <c r="Z99" s="59">
        <f t="shared" si="31"/>
        <v>3.6203558853526996E-3</v>
      </c>
      <c r="AA99" s="59">
        <f t="shared" si="31"/>
        <v>3.5146910230630102E-3</v>
      </c>
      <c r="AB99" s="59">
        <f t="shared" si="31"/>
        <v>1.7644371865799591E-2</v>
      </c>
      <c r="AC99" s="59">
        <f t="shared" si="31"/>
        <v>2.8633348496637567E-2</v>
      </c>
      <c r="AD99" s="42"/>
      <c r="AE99" s="42"/>
      <c r="AF99" s="43">
        <f t="shared" ref="AF99:AF102" si="34">AVERAGE(X99:AD99)</f>
        <v>1.2583509119723335E-2</v>
      </c>
      <c r="AG99" s="43">
        <f t="shared" ref="AG99:AG102" si="35">AVERAGE(O99:AE99)</f>
        <v>2.6006704729364793E-2</v>
      </c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</row>
    <row r="100" spans="1:50" s="6" customFormat="1" ht="10.8" x14ac:dyDescent="0.2">
      <c r="A100" s="31"/>
      <c r="B100" s="48" t="str">
        <f t="shared" si="32"/>
        <v>3 yr</v>
      </c>
      <c r="C100" s="31"/>
      <c r="D100" s="59">
        <f t="shared" si="33"/>
        <v>8.0441503814088211E-3</v>
      </c>
      <c r="E100" s="59">
        <f t="shared" si="31"/>
        <v>1.1894413457140152E-2</v>
      </c>
      <c r="F100" s="59">
        <f t="shared" si="31"/>
        <v>5.1031059574866422E-3</v>
      </c>
      <c r="G100" s="59">
        <f t="shared" si="31"/>
        <v>4.2447655329763467E-2</v>
      </c>
      <c r="H100" s="59">
        <f t="shared" si="31"/>
        <v>2.2426522104252999E-3</v>
      </c>
      <c r="I100" s="59">
        <f t="shared" si="31"/>
        <v>1.8513503723671665E-2</v>
      </c>
      <c r="J100" s="59">
        <f t="shared" si="31"/>
        <v>1.6304266311639282E-2</v>
      </c>
      <c r="K100" s="59">
        <f t="shared" si="31"/>
        <v>2.2825341924221698E-2</v>
      </c>
      <c r="L100" s="59">
        <f t="shared" si="31"/>
        <v>3.9349494810558383E-2</v>
      </c>
      <c r="M100" s="59">
        <f t="shared" si="31"/>
        <v>5.4695065683880939E-2</v>
      </c>
      <c r="N100" s="59">
        <f t="shared" si="31"/>
        <v>6.3414452994545734E-2</v>
      </c>
      <c r="O100" s="59">
        <f t="shared" si="31"/>
        <v>5.8075524999686046E-2</v>
      </c>
      <c r="P100" s="59">
        <f t="shared" si="31"/>
        <v>4.4656041755608555E-4</v>
      </c>
      <c r="Q100" s="59">
        <f t="shared" si="31"/>
        <v>2.3548647817615675E-2</v>
      </c>
      <c r="R100" s="59">
        <f t="shared" si="31"/>
        <v>1.3461430512780037E-3</v>
      </c>
      <c r="S100" s="59">
        <f t="shared" si="31"/>
        <v>8.8435316837306432E-3</v>
      </c>
      <c r="T100" s="59">
        <f t="shared" si="31"/>
        <v>4.157927738434164E-2</v>
      </c>
      <c r="U100" s="59">
        <f t="shared" si="31"/>
        <v>8.8511287884005307E-2</v>
      </c>
      <c r="V100" s="59">
        <f t="shared" si="31"/>
        <v>0.13246610599294273</v>
      </c>
      <c r="W100" s="59">
        <f t="shared" si="31"/>
        <v>0.12552180932658819</v>
      </c>
      <c r="X100" s="59">
        <f t="shared" si="31"/>
        <v>1.7228825358463817E-2</v>
      </c>
      <c r="Y100" s="59">
        <f t="shared" si="31"/>
        <v>8.0400729497626111E-3</v>
      </c>
      <c r="Z100" s="59">
        <f t="shared" si="31"/>
        <v>1.7492210338254766E-2</v>
      </c>
      <c r="AA100" s="59">
        <f t="shared" si="31"/>
        <v>9.6624840569438097E-3</v>
      </c>
      <c r="AB100" s="59">
        <f t="shared" si="31"/>
        <v>2.5281167552854811E-2</v>
      </c>
      <c r="AC100" s="42"/>
      <c r="AD100" s="42"/>
      <c r="AE100" s="42"/>
      <c r="AF100" s="43">
        <f t="shared" si="34"/>
        <v>1.5540952051255963E-2</v>
      </c>
      <c r="AG100" s="43">
        <f t="shared" si="35"/>
        <v>3.9860260629573152E-2</v>
      </c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</row>
    <row r="101" spans="1:50" s="6" customFormat="1" ht="11.4" thickBot="1" x14ac:dyDescent="0.25">
      <c r="B101" s="48" t="str">
        <f t="shared" si="32"/>
        <v>4 yr</v>
      </c>
      <c r="D101" s="59">
        <f t="shared" si="33"/>
        <v>1.7070167581045848E-4</v>
      </c>
      <c r="E101" s="59">
        <f t="shared" si="31"/>
        <v>7.8184638741791712E-3</v>
      </c>
      <c r="F101" s="59">
        <f t="shared" si="31"/>
        <v>1.9826777448147315E-2</v>
      </c>
      <c r="G101" s="59">
        <f t="shared" si="31"/>
        <v>5.9323566869089239E-2</v>
      </c>
      <c r="H101" s="59">
        <f t="shared" si="31"/>
        <v>1.1148937626956013E-2</v>
      </c>
      <c r="I101" s="59">
        <f t="shared" si="31"/>
        <v>1.5488650754455824E-2</v>
      </c>
      <c r="J101" s="59">
        <f t="shared" si="31"/>
        <v>2.6106813164212594E-2</v>
      </c>
      <c r="K101" s="59">
        <f t="shared" si="31"/>
        <v>2.9083048559126912E-2</v>
      </c>
      <c r="L101" s="59">
        <f t="shared" si="31"/>
        <v>6.4726737628220343E-2</v>
      </c>
      <c r="M101" s="59">
        <f t="shared" si="31"/>
        <v>5.7480008910322233E-2</v>
      </c>
      <c r="N101" s="59">
        <f t="shared" si="31"/>
        <v>7.439666437321546E-2</v>
      </c>
      <c r="O101" s="59">
        <f t="shared" si="31"/>
        <v>6.4557488261988816E-2</v>
      </c>
      <c r="P101" s="59">
        <f t="shared" si="31"/>
        <v>1.445951092652642E-2</v>
      </c>
      <c r="Q101" s="59">
        <f t="shared" si="31"/>
        <v>9.8001298823160443E-3</v>
      </c>
      <c r="R101" s="59">
        <f t="shared" si="31"/>
        <v>8.8435316837306432E-3</v>
      </c>
      <c r="S101" s="59">
        <f t="shared" si="31"/>
        <v>3.0675813301316524E-2</v>
      </c>
      <c r="T101" s="59">
        <f t="shared" si="31"/>
        <v>8.7464377857203512E-2</v>
      </c>
      <c r="U101" s="59">
        <f t="shared" si="31"/>
        <v>0.14514021737630234</v>
      </c>
      <c r="V101" s="59">
        <f t="shared" si="31"/>
        <v>0.14707169178728752</v>
      </c>
      <c r="W101" s="59">
        <f t="shared" si="31"/>
        <v>0.16631151518762477</v>
      </c>
      <c r="X101" s="59">
        <f t="shared" si="31"/>
        <v>2.1764653990999694E-2</v>
      </c>
      <c r="Y101" s="59">
        <f t="shared" si="31"/>
        <v>2.3604138697414512E-2</v>
      </c>
      <c r="Z101" s="59">
        <f t="shared" si="31"/>
        <v>2.8299009541175146E-2</v>
      </c>
      <c r="AA101" s="59">
        <f t="shared" si="31"/>
        <v>2.3961777495052905E-2</v>
      </c>
      <c r="AC101" s="42"/>
      <c r="AD101" s="42"/>
      <c r="AE101" s="42"/>
      <c r="AF101" s="49">
        <f t="shared" si="34"/>
        <v>2.4407394931160564E-2</v>
      </c>
      <c r="AG101" s="49">
        <f t="shared" si="35"/>
        <v>5.9381065845302991E-2</v>
      </c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</row>
    <row r="102" spans="1:50" s="6" customFormat="1" ht="11.4" thickBot="1" x14ac:dyDescent="0.25">
      <c r="A102" s="35"/>
      <c r="B102" s="48" t="str">
        <f t="shared" si="32"/>
        <v>5 yr</v>
      </c>
      <c r="D102" s="59">
        <f t="shared" si="33"/>
        <v>3.7012087116636838E-3</v>
      </c>
      <c r="E102" s="59">
        <f t="shared" si="31"/>
        <v>1.4777748429035231E-2</v>
      </c>
      <c r="F102" s="59">
        <f t="shared" si="31"/>
        <v>3.0660671716138621E-2</v>
      </c>
      <c r="G102" s="59">
        <f t="shared" si="31"/>
        <v>6.8045921549409805E-2</v>
      </c>
      <c r="H102" s="59">
        <f t="shared" si="31"/>
        <v>1.0669111619282967E-2</v>
      </c>
      <c r="I102" s="59">
        <f t="shared" si="31"/>
        <v>2.7336990080103485E-2</v>
      </c>
      <c r="J102" s="59">
        <f t="shared" si="31"/>
        <v>3.1355728506831548E-2</v>
      </c>
      <c r="K102" s="59">
        <f t="shared" si="31"/>
        <v>5.0584796526889964E-2</v>
      </c>
      <c r="L102" s="59">
        <f t="shared" si="31"/>
        <v>6.4346327224861E-2</v>
      </c>
      <c r="M102" s="59">
        <f t="shared" si="31"/>
        <v>6.9468594107257031E-2</v>
      </c>
      <c r="N102" s="59">
        <f t="shared" si="31"/>
        <v>8.4316255064711632E-2</v>
      </c>
      <c r="O102" s="59">
        <f t="shared" si="31"/>
        <v>7.9066627739320161E-2</v>
      </c>
      <c r="P102" s="59">
        <f t="shared" si="31"/>
        <v>1.8567958739739376E-2</v>
      </c>
      <c r="Q102" s="59">
        <f t="shared" si="31"/>
        <v>4.5857258549786284E-3</v>
      </c>
      <c r="R102" s="59">
        <f t="shared" si="31"/>
        <v>3.0675813301316524E-2</v>
      </c>
      <c r="S102" s="59">
        <f t="shared" si="31"/>
        <v>6.5560571159453462E-2</v>
      </c>
      <c r="T102" s="59">
        <f t="shared" si="31"/>
        <v>0.14140487439558735</v>
      </c>
      <c r="U102" s="59">
        <f t="shared" si="31"/>
        <v>0.15983356058590492</v>
      </c>
      <c r="V102" s="59">
        <f t="shared" si="31"/>
        <v>0.18254084135835291</v>
      </c>
      <c r="W102" s="59">
        <f t="shared" si="31"/>
        <v>0.18010547468276827</v>
      </c>
      <c r="X102" s="59">
        <f t="shared" si="31"/>
        <v>2.9200068137949287E-2</v>
      </c>
      <c r="Y102" s="59">
        <f t="shared" si="31"/>
        <v>3.5132670244030328E-2</v>
      </c>
      <c r="Z102" s="59">
        <f t="shared" si="31"/>
        <v>3.3468154978282261E-2</v>
      </c>
      <c r="AF102" s="49">
        <f t="shared" si="34"/>
        <v>3.2600297786753961E-2</v>
      </c>
      <c r="AG102" s="49">
        <f t="shared" si="35"/>
        <v>8.0011861764806957E-2</v>
      </c>
    </row>
    <row r="103" spans="1:50" s="6" customFormat="1" ht="10.8" x14ac:dyDescent="0.2">
      <c r="A103" s="35"/>
      <c r="B103" s="48" t="str">
        <f t="shared" si="32"/>
        <v>6 yr</v>
      </c>
      <c r="D103" s="59">
        <f t="shared" si="33"/>
        <v>1.33862253934105E-2</v>
      </c>
      <c r="E103" s="59">
        <f t="shared" si="31"/>
        <v>2.7222852721541013E-2</v>
      </c>
      <c r="F103" s="59">
        <f t="shared" si="31"/>
        <v>4.3450840695006265E-2</v>
      </c>
      <c r="G103" s="59">
        <f t="shared" si="31"/>
        <v>5.9840777064416262E-2</v>
      </c>
      <c r="H103" s="59">
        <f t="shared" si="31"/>
        <v>3.3626474372680626E-2</v>
      </c>
      <c r="I103" s="59">
        <f t="shared" si="31"/>
        <v>3.4002822995128579E-2</v>
      </c>
      <c r="J103" s="59">
        <f t="shared" si="31"/>
        <v>5.467245603146953E-2</v>
      </c>
      <c r="K103" s="59">
        <f t="shared" si="31"/>
        <v>5.0581267957834575E-2</v>
      </c>
      <c r="L103" s="59">
        <f t="shared" si="31"/>
        <v>7.2435479941620251E-2</v>
      </c>
      <c r="M103" s="59">
        <f t="shared" si="31"/>
        <v>7.8927302639266284E-2</v>
      </c>
      <c r="N103" s="59">
        <f t="shared" si="31"/>
        <v>9.5744379514835831E-2</v>
      </c>
      <c r="O103" s="59">
        <f t="shared" si="31"/>
        <v>8.3370996777177186E-2</v>
      </c>
      <c r="P103" s="59">
        <f t="shared" si="31"/>
        <v>2.2954327141158082E-2</v>
      </c>
      <c r="Q103" s="59">
        <f t="shared" si="31"/>
        <v>2.7081755893042958E-2</v>
      </c>
      <c r="R103" s="59">
        <f t="shared" si="31"/>
        <v>6.5560571159453462E-2</v>
      </c>
      <c r="S103" s="59">
        <f t="shared" si="31"/>
        <v>0.10801550856863007</v>
      </c>
      <c r="T103" s="59">
        <f t="shared" si="31"/>
        <v>0.15078840727744069</v>
      </c>
      <c r="U103" s="59">
        <f t="shared" si="31"/>
        <v>0.18714724761385459</v>
      </c>
      <c r="V103" s="59">
        <f t="shared" si="31"/>
        <v>0.19121609194926137</v>
      </c>
      <c r="W103" s="59">
        <f t="shared" si="31"/>
        <v>0.20422672255740781</v>
      </c>
      <c r="X103" s="59">
        <f t="shared" si="31"/>
        <v>3.0803196479054384E-2</v>
      </c>
      <c r="Y103" s="59">
        <f t="shared" si="31"/>
        <v>3.7459473672193822E-2</v>
      </c>
      <c r="Z103" s="59"/>
    </row>
    <row r="104" spans="1:50" s="6" customFormat="1" ht="10.8" x14ac:dyDescent="0.2">
      <c r="A104" s="35"/>
      <c r="B104" s="48" t="str">
        <f t="shared" si="32"/>
        <v>7 yr</v>
      </c>
      <c r="D104" s="59">
        <f t="shared" si="33"/>
        <v>1.9455785649719948E-2</v>
      </c>
      <c r="E104" s="59">
        <f t="shared" si="31"/>
        <v>3.5323611269359123E-2</v>
      </c>
      <c r="F104" s="59">
        <f t="shared" si="31"/>
        <v>3.561606052364108E-2</v>
      </c>
      <c r="G104" s="59">
        <f t="shared" si="31"/>
        <v>7.462913120286796E-2</v>
      </c>
      <c r="H104" s="59">
        <f t="shared" si="31"/>
        <v>4.4914566744078233E-2</v>
      </c>
      <c r="I104" s="59">
        <f t="shared" si="31"/>
        <v>6.1522012836990436E-2</v>
      </c>
      <c r="J104" s="59">
        <f t="shared" si="31"/>
        <v>5.618375167033296E-2</v>
      </c>
      <c r="K104" s="59">
        <f t="shared" si="31"/>
        <v>5.9228711464416994E-2</v>
      </c>
      <c r="L104" s="59">
        <f t="shared" si="31"/>
        <v>7.9907086683153494E-2</v>
      </c>
      <c r="M104" s="59">
        <f t="shared" si="31"/>
        <v>8.8850455055336397E-2</v>
      </c>
      <c r="N104" s="59">
        <f t="shared" si="31"/>
        <v>9.6926483536450059E-2</v>
      </c>
      <c r="O104" s="59">
        <f t="shared" si="31"/>
        <v>8.6603019793076275E-2</v>
      </c>
      <c r="P104" s="59">
        <f t="shared" si="31"/>
        <v>7.3539462282552481E-3</v>
      </c>
      <c r="Q104" s="59">
        <f t="shared" si="31"/>
        <v>6.1506829722553391E-2</v>
      </c>
      <c r="R104" s="59">
        <f t="shared" si="31"/>
        <v>0.10801550856863007</v>
      </c>
      <c r="S104" s="59">
        <f t="shared" si="31"/>
        <v>0.11365381281697351</v>
      </c>
      <c r="T104" s="59">
        <f t="shared" si="31"/>
        <v>0.17655568697152102</v>
      </c>
      <c r="U104" s="59">
        <f t="shared" si="31"/>
        <v>0.18913954563188495</v>
      </c>
      <c r="V104" s="59">
        <f t="shared" si="31"/>
        <v>0.20821769029042547</v>
      </c>
      <c r="W104" s="59">
        <f t="shared" si="31"/>
        <v>0.21195282597280918</v>
      </c>
      <c r="X104" s="59">
        <f t="shared" si="31"/>
        <v>3.8312280099914275E-2</v>
      </c>
      <c r="Y104" s="59"/>
      <c r="Z104" s="59"/>
    </row>
    <row r="105" spans="1:50" s="6" customFormat="1" ht="10.8" x14ac:dyDescent="0.2">
      <c r="A105" s="35"/>
      <c r="B105" s="48" t="str">
        <f t="shared" si="32"/>
        <v>8 yr</v>
      </c>
      <c r="D105" s="59">
        <f t="shared" si="33"/>
        <v>2.6488210507180643E-2</v>
      </c>
      <c r="E105" s="59">
        <f t="shared" si="31"/>
        <v>2.9498198454940727E-2</v>
      </c>
      <c r="F105" s="59">
        <f t="shared" si="31"/>
        <v>5.2050953971234604E-2</v>
      </c>
      <c r="G105" s="59">
        <f t="shared" si="31"/>
        <v>8.4800765911484666E-2</v>
      </c>
      <c r="H105" s="59">
        <f t="shared" si="31"/>
        <v>7.361398208305503E-2</v>
      </c>
      <c r="I105" s="59">
        <f t="shared" si="31"/>
        <v>6.8384522027066463E-2</v>
      </c>
      <c r="J105" s="59">
        <f t="shared" si="31"/>
        <v>6.6496202777461377E-2</v>
      </c>
      <c r="K105" s="59">
        <f t="shared" si="31"/>
        <v>6.6987863657643976E-2</v>
      </c>
      <c r="L105" s="59">
        <f t="shared" si="31"/>
        <v>8.9205465874164114E-2</v>
      </c>
      <c r="M105" s="59">
        <f t="shared" si="31"/>
        <v>8.7511762203289267E-2</v>
      </c>
      <c r="N105" s="59">
        <f t="shared" si="31"/>
        <v>9.7258952088371542E-2</v>
      </c>
      <c r="O105" s="59">
        <f t="shared" si="31"/>
        <v>6.963931357899078E-2</v>
      </c>
      <c r="P105" s="59">
        <f t="shared" si="31"/>
        <v>2.2546483765611414E-2</v>
      </c>
      <c r="Q105" s="59">
        <f t="shared" si="31"/>
        <v>0.10530055265585181</v>
      </c>
      <c r="R105" s="59">
        <f t="shared" si="31"/>
        <v>0.11365381281697351</v>
      </c>
      <c r="S105" s="59">
        <f t="shared" si="31"/>
        <v>0.14086868829574684</v>
      </c>
      <c r="T105" s="59">
        <f t="shared" si="31"/>
        <v>0.17630978357390537</v>
      </c>
      <c r="U105" s="59">
        <f t="shared" si="31"/>
        <v>0.20635776563043773</v>
      </c>
      <c r="V105" s="59">
        <f t="shared" si="31"/>
        <v>0.19677021516908633</v>
      </c>
      <c r="W105" s="59">
        <f t="shared" si="31"/>
        <v>0.2206262026657364</v>
      </c>
      <c r="X105" s="59"/>
      <c r="Y105" s="59"/>
      <c r="Z105" s="59"/>
    </row>
    <row r="106" spans="1:50" s="6" customFormat="1" ht="10.8" x14ac:dyDescent="0.2">
      <c r="A106" s="35"/>
      <c r="B106" s="48" t="str">
        <f t="shared" si="32"/>
        <v>9 yr</v>
      </c>
      <c r="D106" s="59">
        <f t="shared" si="33"/>
        <v>1.8164978246182129E-2</v>
      </c>
      <c r="E106" s="59">
        <f t="shared" si="31"/>
        <v>4.7344279346944074E-2</v>
      </c>
      <c r="F106" s="59">
        <f t="shared" si="31"/>
        <v>6.0617270310845628E-2</v>
      </c>
      <c r="G106" s="59">
        <f t="shared" si="31"/>
        <v>0.11205354148766977</v>
      </c>
      <c r="H106" s="59">
        <f t="shared" si="31"/>
        <v>7.7220750656414872E-2</v>
      </c>
      <c r="I106" s="59">
        <f t="shared" si="31"/>
        <v>8.4209426751526317E-2</v>
      </c>
      <c r="J106" s="59">
        <f t="shared" si="31"/>
        <v>7.5533631191913253E-2</v>
      </c>
      <c r="K106" s="59">
        <f t="shared" si="31"/>
        <v>7.6096342723434018E-2</v>
      </c>
      <c r="L106" s="59">
        <f t="shared" si="31"/>
        <v>8.7311861622997533E-2</v>
      </c>
      <c r="M106" s="59">
        <f t="shared" si="31"/>
        <v>8.4410316191890766E-2</v>
      </c>
      <c r="N106" s="59">
        <f t="shared" si="31"/>
        <v>7.5521045692640065E-2</v>
      </c>
      <c r="O106" s="59">
        <f t="shared" si="31"/>
        <v>3.9731096390861254E-2</v>
      </c>
      <c r="P106" s="59">
        <f t="shared" si="31"/>
        <v>6.3318592255360073E-2</v>
      </c>
      <c r="Q106" s="59">
        <f t="shared" si="31"/>
        <v>0.10977699014191555</v>
      </c>
      <c r="R106" s="59">
        <f t="shared" si="31"/>
        <v>0.14086868829574684</v>
      </c>
      <c r="S106" s="59">
        <f t="shared" si="31"/>
        <v>0.14002614909071687</v>
      </c>
      <c r="T106" s="59">
        <f t="shared" si="31"/>
        <v>0.19243342154611742</v>
      </c>
      <c r="U106" s="59">
        <f t="shared" si="31"/>
        <v>0.19165007059074224</v>
      </c>
      <c r="V106" s="59">
        <f t="shared" si="31"/>
        <v>0.20752967843074455</v>
      </c>
      <c r="W106" s="59"/>
      <c r="X106" s="59"/>
      <c r="Y106" s="59"/>
      <c r="Z106" s="59"/>
    </row>
    <row r="107" spans="1:50" s="6" customFormat="1" ht="10.8" x14ac:dyDescent="0.2">
      <c r="A107" s="35"/>
      <c r="B107" s="48" t="str">
        <f>B95</f>
        <v>10 yr</v>
      </c>
      <c r="D107" s="59">
        <f t="shared" si="33"/>
        <v>3.1021876446338581E-2</v>
      </c>
      <c r="E107" s="59">
        <f t="shared" si="31"/>
        <v>5.6903306621937766E-2</v>
      </c>
      <c r="F107" s="59">
        <f t="shared" si="31"/>
        <v>8.930279484016368E-2</v>
      </c>
      <c r="G107" s="59">
        <f t="shared" si="31"/>
        <v>0.11799388638730779</v>
      </c>
      <c r="H107" s="59">
        <f t="shared" si="31"/>
        <v>9.2260768733264165E-2</v>
      </c>
      <c r="I107" s="59">
        <f t="shared" si="31"/>
        <v>9.7334765052928818E-2</v>
      </c>
      <c r="J107" s="59">
        <f t="shared" si="31"/>
        <v>8.6286207191017761E-2</v>
      </c>
      <c r="K107" s="59">
        <f t="shared" si="31"/>
        <v>7.3847857145079132E-2</v>
      </c>
      <c r="L107" s="59">
        <f t="shared" si="31"/>
        <v>8.5572478234091864E-2</v>
      </c>
      <c r="M107" s="59">
        <f t="shared" si="31"/>
        <v>5.9735521517315204E-2</v>
      </c>
      <c r="N107" s="59">
        <f t="shared" si="31"/>
        <v>3.8625224541608105E-2</v>
      </c>
      <c r="O107" s="59">
        <f t="shared" si="31"/>
        <v>4.3607448461616682E-3</v>
      </c>
      <c r="P107" s="59">
        <f t="shared" si="31"/>
        <v>6.3705736553188008E-2</v>
      </c>
      <c r="Q107" s="59">
        <f t="shared" si="31"/>
        <v>0.13410125400310535</v>
      </c>
      <c r="R107" s="59">
        <f t="shared" si="31"/>
        <v>0.14002614909071687</v>
      </c>
      <c r="S107" s="59">
        <f t="shared" si="31"/>
        <v>0.15530397441017407</v>
      </c>
      <c r="T107" s="59">
        <f t="shared" si="31"/>
        <v>0.1778580017129282</v>
      </c>
      <c r="U107" s="59">
        <f t="shared" si="31"/>
        <v>0.19881569180615766</v>
      </c>
      <c r="V107" s="59"/>
      <c r="W107" s="59"/>
      <c r="X107" s="59"/>
      <c r="Y107" s="59"/>
      <c r="Z107" s="59"/>
    </row>
    <row r="108" spans="1:50" s="6" customFormat="1" ht="10.8" x14ac:dyDescent="0.2">
      <c r="A108" s="35"/>
      <c r="B108" s="36"/>
      <c r="D108" s="60"/>
      <c r="E108" s="38"/>
      <c r="F108" s="38"/>
      <c r="G108" s="39"/>
      <c r="H108" s="39"/>
      <c r="I108" s="39"/>
      <c r="J108" s="39"/>
      <c r="K108" s="39"/>
      <c r="L108" s="39"/>
      <c r="M108" s="39"/>
      <c r="N108" s="39"/>
      <c r="P108" s="38"/>
    </row>
  </sheetData>
  <pageMargins left="0.2" right="0.19" top="0.67" bottom="0.16" header="0.56000000000000005" footer="0.56000000000000005"/>
  <pageSetup scale="70" fitToHeight="2" orientation="landscape" r:id="rId1"/>
  <headerFooter alignWithMargins="0"/>
  <rowBreaks count="1" manualBreakCount="1">
    <brk id="24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NEL_WN</vt:lpstr>
      <vt:lpstr>NEL_WN!Print_Area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2016-08-13T02:26:45Z</dcterms:created>
  <dcterms:modified xsi:type="dcterms:W3CDTF">2016-08-13T14:27:14Z</dcterms:modified>
</cp:coreProperties>
</file>