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9416" windowHeight="4776" tabRatio="760"/>
  </bookViews>
  <sheets>
    <sheet name="CILC_CDR INPUTS" sheetId="5" r:id="rId1"/>
    <sheet name="Storck CILC_10-16-2015 LOOKUP" sheetId="7" r:id="rId2"/>
    <sheet name="CDR &amp; CILC Incentives LOOKUP" sheetId="4" r:id="rId3"/>
    <sheet name="Storck CDR_10-16-2015" sheetId="6" r:id="rId4"/>
    <sheet name="Base Forecast" sheetId="1" r:id="rId5"/>
  </sheets>
  <calcPr calcId="145621"/>
</workbook>
</file>

<file path=xl/calcChain.xml><?xml version="1.0" encoding="utf-8"?>
<calcChain xmlns="http://schemas.openxmlformats.org/spreadsheetml/2006/main">
  <c r="F14" i="5" l="1"/>
  <c r="E14" i="5"/>
  <c r="D14" i="5"/>
  <c r="C14" i="5"/>
  <c r="B14" i="5"/>
  <c r="F28" i="5"/>
  <c r="E28" i="5"/>
  <c r="D28" i="5"/>
  <c r="C28" i="5"/>
  <c r="B28" i="5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BM35" i="4" s="1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BJ34" i="4"/>
  <c r="BI34" i="4"/>
  <c r="BI37" i="4" s="1"/>
  <c r="BH34" i="4"/>
  <c r="BG34" i="4"/>
  <c r="BF34" i="4"/>
  <c r="BE34" i="4"/>
  <c r="BE37" i="4" s="1"/>
  <c r="BD34" i="4"/>
  <c r="BC34" i="4"/>
  <c r="BB34" i="4"/>
  <c r="BA34" i="4"/>
  <c r="BA37" i="4" s="1"/>
  <c r="AZ34" i="4"/>
  <c r="AY34" i="4"/>
  <c r="AX34" i="4"/>
  <c r="AW34" i="4"/>
  <c r="AW37" i="4" s="1"/>
  <c r="AV34" i="4"/>
  <c r="AU34" i="4"/>
  <c r="AT34" i="4"/>
  <c r="AS34" i="4"/>
  <c r="AS37" i="4" s="1"/>
  <c r="AR34" i="4"/>
  <c r="AQ34" i="4"/>
  <c r="AP34" i="4"/>
  <c r="AO34" i="4"/>
  <c r="AN34" i="4"/>
  <c r="AM34" i="4"/>
  <c r="AL34" i="4"/>
  <c r="AK34" i="4"/>
  <c r="AK37" i="4" s="1"/>
  <c r="AJ34" i="4"/>
  <c r="AJ37" i="4" s="1"/>
  <c r="AI34" i="4"/>
  <c r="AH34" i="4"/>
  <c r="AG34" i="4"/>
  <c r="AG37" i="4" s="1"/>
  <c r="AF34" i="4"/>
  <c r="AF37" i="4" s="1"/>
  <c r="AE34" i="4"/>
  <c r="AD34" i="4"/>
  <c r="AD37" i="4" s="1"/>
  <c r="AC34" i="4"/>
  <c r="AC37" i="4" s="1"/>
  <c r="AB34" i="4"/>
  <c r="AA34" i="4"/>
  <c r="Z34" i="4"/>
  <c r="Y34" i="4"/>
  <c r="Y37" i="4" s="1"/>
  <c r="X34" i="4"/>
  <c r="W34" i="4"/>
  <c r="V34" i="4"/>
  <c r="U34" i="4"/>
  <c r="U37" i="4" s="1"/>
  <c r="T34" i="4"/>
  <c r="T37" i="4" s="1"/>
  <c r="S34" i="4"/>
  <c r="R34" i="4"/>
  <c r="Q34" i="4"/>
  <c r="Q37" i="4" s="1"/>
  <c r="Q40" i="4" s="1"/>
  <c r="P34" i="4"/>
  <c r="P37" i="4" s="1"/>
  <c r="O34" i="4"/>
  <c r="N34" i="4"/>
  <c r="N37" i="4" s="1"/>
  <c r="M34" i="4"/>
  <c r="M37" i="4" s="1"/>
  <c r="M40" i="4" s="1"/>
  <c r="L34" i="4"/>
  <c r="K34" i="4"/>
  <c r="J34" i="4"/>
  <c r="I34" i="4"/>
  <c r="I37" i="4" s="1"/>
  <c r="I40" i="4" s="1"/>
  <c r="H34" i="4"/>
  <c r="G34" i="4"/>
  <c r="F34" i="4"/>
  <c r="F37" i="4" s="1"/>
  <c r="E34" i="4"/>
  <c r="E37" i="4" s="1"/>
  <c r="E40" i="4" s="1"/>
  <c r="D34" i="4"/>
  <c r="D37" i="4" s="1"/>
  <c r="BO35" i="4"/>
  <c r="BL36" i="4"/>
  <c r="AL37" i="4"/>
  <c r="V37" i="4"/>
  <c r="C36" i="4"/>
  <c r="C35" i="4"/>
  <c r="BK35" i="4" s="1"/>
  <c r="C34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Y37" i="4"/>
  <c r="AY40" i="4" s="1"/>
  <c r="AR37" i="4"/>
  <c r="AO37" i="4"/>
  <c r="AO40" i="4" s="1"/>
  <c r="AM37" i="4"/>
  <c r="AM40" i="4" s="1"/>
  <c r="AB37" i="4"/>
  <c r="X37" i="4"/>
  <c r="L37" i="4"/>
  <c r="H37" i="4"/>
  <c r="H40" i="4" s="1"/>
  <c r="C39" i="4"/>
  <c r="AR40" i="4" l="1"/>
  <c r="BL34" i="4"/>
  <c r="BN34" i="4"/>
  <c r="BO34" i="4"/>
  <c r="X40" i="4"/>
  <c r="AB40" i="4"/>
  <c r="BK34" i="4"/>
  <c r="D40" i="4"/>
  <c r="P40" i="4"/>
  <c r="T40" i="4"/>
  <c r="AF40" i="4"/>
  <c r="AJ40" i="4"/>
  <c r="U40" i="4"/>
  <c r="Y40" i="4"/>
  <c r="AC40" i="4"/>
  <c r="AG40" i="4"/>
  <c r="AK40" i="4"/>
  <c r="AS40" i="4"/>
  <c r="AW40" i="4"/>
  <c r="BA40" i="4"/>
  <c r="BE40" i="4"/>
  <c r="BI40" i="4"/>
  <c r="J37" i="4"/>
  <c r="J40" i="4" s="1"/>
  <c r="R37" i="4"/>
  <c r="R40" i="4" s="1"/>
  <c r="Z37" i="4"/>
  <c r="Z40" i="4" s="1"/>
  <c r="AH37" i="4"/>
  <c r="AH40" i="4" s="1"/>
  <c r="AP37" i="4"/>
  <c r="AT37" i="4"/>
  <c r="AT40" i="4" s="1"/>
  <c r="AX37" i="4"/>
  <c r="BB37" i="4"/>
  <c r="BF37" i="4"/>
  <c r="BJ37" i="4"/>
  <c r="BN36" i="4"/>
  <c r="AU37" i="4"/>
  <c r="AU40" i="4" s="1"/>
  <c r="BC37" i="4"/>
  <c r="BC40" i="4" s="1"/>
  <c r="BG37" i="4"/>
  <c r="BG40" i="4" s="1"/>
  <c r="L40" i="4"/>
  <c r="N40" i="4"/>
  <c r="AD40" i="4"/>
  <c r="BF40" i="4"/>
  <c r="BO36" i="4"/>
  <c r="BO37" i="4" s="1"/>
  <c r="AL43" i="4"/>
  <c r="V40" i="4"/>
  <c r="AP40" i="4"/>
  <c r="AX40" i="4"/>
  <c r="BB40" i="4"/>
  <c r="BJ40" i="4"/>
  <c r="BM36" i="4"/>
  <c r="AL44" i="4"/>
  <c r="G37" i="4"/>
  <c r="G40" i="4" s="1"/>
  <c r="K37" i="4"/>
  <c r="K40" i="4" s="1"/>
  <c r="O37" i="4"/>
  <c r="O40" i="4" s="1"/>
  <c r="S37" i="4"/>
  <c r="S40" i="4" s="1"/>
  <c r="W37" i="4"/>
  <c r="W40" i="4" s="1"/>
  <c r="AA37" i="4"/>
  <c r="AA40" i="4" s="1"/>
  <c r="AL42" i="4"/>
  <c r="AE37" i="4"/>
  <c r="AE40" i="4" s="1"/>
  <c r="AI37" i="4"/>
  <c r="AI40" i="4" s="1"/>
  <c r="AQ37" i="4"/>
  <c r="AQ40" i="4" s="1"/>
  <c r="BL35" i="4"/>
  <c r="BN35" i="4"/>
  <c r="BN37" i="4" s="1"/>
  <c r="AV37" i="4"/>
  <c r="AV40" i="4" s="1"/>
  <c r="AZ37" i="4"/>
  <c r="AZ40" i="4" s="1"/>
  <c r="BD37" i="4"/>
  <c r="BD40" i="4" s="1"/>
  <c r="BH37" i="4"/>
  <c r="BH40" i="4" s="1"/>
  <c r="BK36" i="4"/>
  <c r="BM34" i="4"/>
  <c r="F40" i="4"/>
  <c r="AL40" i="4"/>
  <c r="AN37" i="4"/>
  <c r="AN40" i="4" s="1"/>
  <c r="BL37" i="4" l="1"/>
  <c r="BM37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28" i="4"/>
  <c r="C24" i="4"/>
  <c r="C22" i="4"/>
  <c r="C20" i="4"/>
  <c r="C18" i="4"/>
  <c r="C16" i="4"/>
  <c r="C14" i="4"/>
  <c r="C12" i="4"/>
  <c r="C10" i="4"/>
  <c r="C8" i="4"/>
  <c r="C26" i="4" l="1"/>
  <c r="C29" i="4" s="1"/>
  <c r="J26" i="4"/>
  <c r="J29" i="4" s="1"/>
  <c r="N26" i="4"/>
  <c r="N29" i="4" s="1"/>
  <c r="R26" i="4"/>
  <c r="R29" i="4" s="1"/>
  <c r="V26" i="4"/>
  <c r="V29" i="4" s="1"/>
  <c r="Z26" i="4"/>
  <c r="Z29" i="4" s="1"/>
  <c r="AD26" i="4"/>
  <c r="AD29" i="4" s="1"/>
  <c r="AH26" i="4"/>
  <c r="AH29" i="4" s="1"/>
  <c r="AL26" i="4"/>
  <c r="AL29" i="4" s="1"/>
  <c r="AP26" i="4"/>
  <c r="AP29" i="4" s="1"/>
  <c r="AT26" i="4"/>
  <c r="AT29" i="4" s="1"/>
  <c r="AX26" i="4"/>
  <c r="AX29" i="4" s="1"/>
  <c r="BB26" i="4"/>
  <c r="BB29" i="4" s="1"/>
  <c r="BF26" i="4"/>
  <c r="BF29" i="4" s="1"/>
  <c r="BJ26" i="4"/>
  <c r="BJ29" i="4" s="1"/>
  <c r="G26" i="4"/>
  <c r="G29" i="4" s="1"/>
  <c r="K26" i="4"/>
  <c r="K29" i="4" s="1"/>
  <c r="O26" i="4"/>
  <c r="O29" i="4" s="1"/>
  <c r="S26" i="4"/>
  <c r="S29" i="4" s="1"/>
  <c r="W26" i="4"/>
  <c r="W29" i="4" s="1"/>
  <c r="AA26" i="4"/>
  <c r="AA29" i="4" s="1"/>
  <c r="AE26" i="4"/>
  <c r="AE29" i="4" s="1"/>
  <c r="AI26" i="4"/>
  <c r="AI29" i="4" s="1"/>
  <c r="AM26" i="4"/>
  <c r="AM29" i="4" s="1"/>
  <c r="AQ26" i="4"/>
  <c r="AQ29" i="4" s="1"/>
  <c r="AU26" i="4"/>
  <c r="AU29" i="4" s="1"/>
  <c r="AY26" i="4"/>
  <c r="AY29" i="4" s="1"/>
  <c r="BC26" i="4"/>
  <c r="BC29" i="4" s="1"/>
  <c r="BG26" i="4"/>
  <c r="BG29" i="4" s="1"/>
  <c r="F26" i="4"/>
  <c r="F29" i="4" s="1"/>
  <c r="H26" i="4"/>
  <c r="H29" i="4" s="1"/>
  <c r="X26" i="4"/>
  <c r="X29" i="4" s="1"/>
  <c r="AR26" i="4"/>
  <c r="AR29" i="4" s="1"/>
  <c r="BD26" i="4"/>
  <c r="BD29" i="4" s="1"/>
  <c r="L26" i="4"/>
  <c r="L29" i="4" s="1"/>
  <c r="AB26" i="4"/>
  <c r="AB29" i="4" s="1"/>
  <c r="AN26" i="4"/>
  <c r="AN29" i="4" s="1"/>
  <c r="BH26" i="4"/>
  <c r="BH29" i="4" s="1"/>
  <c r="D26" i="4"/>
  <c r="D29" i="4" s="1"/>
  <c r="P26" i="4"/>
  <c r="P29" i="4" s="1"/>
  <c r="T26" i="4"/>
  <c r="T29" i="4" s="1"/>
  <c r="AF26" i="4"/>
  <c r="AF29" i="4" s="1"/>
  <c r="AJ26" i="4"/>
  <c r="AJ29" i="4" s="1"/>
  <c r="AV26" i="4"/>
  <c r="AV29" i="4" s="1"/>
  <c r="AZ26" i="4"/>
  <c r="AZ29" i="4" s="1"/>
  <c r="E26" i="4"/>
  <c r="E29" i="4" s="1"/>
  <c r="I26" i="4"/>
  <c r="I29" i="4" s="1"/>
  <c r="M26" i="4"/>
  <c r="M29" i="4" s="1"/>
  <c r="Q26" i="4"/>
  <c r="Q29" i="4" s="1"/>
  <c r="U26" i="4"/>
  <c r="U29" i="4" s="1"/>
  <c r="Y26" i="4"/>
  <c r="Y29" i="4" s="1"/>
  <c r="AC26" i="4"/>
  <c r="AC29" i="4" s="1"/>
  <c r="AG26" i="4"/>
  <c r="AG29" i="4" s="1"/>
  <c r="AK26" i="4"/>
  <c r="AK29" i="4" s="1"/>
  <c r="AO26" i="4"/>
  <c r="AO29" i="4" s="1"/>
  <c r="AS26" i="4"/>
  <c r="AS29" i="4" s="1"/>
  <c r="AW26" i="4"/>
  <c r="AW29" i="4" s="1"/>
  <c r="BA26" i="4"/>
  <c r="BA29" i="4" s="1"/>
  <c r="BE26" i="4"/>
  <c r="BE29" i="4" s="1"/>
  <c r="BI26" i="4"/>
  <c r="BI29" i="4" s="1"/>
  <c r="B25" i="5"/>
  <c r="C25" i="5"/>
  <c r="D25" i="5"/>
  <c r="E25" i="5"/>
  <c r="F25" i="5"/>
  <c r="B26" i="5"/>
  <c r="C26" i="5"/>
  <c r="D26" i="5"/>
  <c r="E26" i="5"/>
  <c r="F26" i="5"/>
  <c r="B23" i="5"/>
  <c r="C23" i="5"/>
  <c r="D23" i="5"/>
  <c r="E23" i="5"/>
  <c r="F23" i="5"/>
  <c r="B24" i="5"/>
  <c r="C24" i="5"/>
  <c r="D24" i="5"/>
  <c r="E24" i="5"/>
  <c r="F24" i="5"/>
  <c r="B22" i="5"/>
  <c r="C22" i="5"/>
  <c r="D22" i="5"/>
  <c r="E22" i="5"/>
  <c r="F22" i="5"/>
  <c r="B21" i="5"/>
  <c r="C21" i="5"/>
  <c r="D21" i="5"/>
  <c r="E21" i="5"/>
  <c r="F21" i="5"/>
  <c r="B20" i="5"/>
  <c r="C20" i="5"/>
  <c r="D20" i="5"/>
  <c r="E20" i="5"/>
  <c r="F20" i="5"/>
  <c r="B19" i="5"/>
  <c r="C19" i="5"/>
  <c r="D19" i="5"/>
  <c r="E19" i="5"/>
  <c r="F19" i="5"/>
  <c r="F18" i="5"/>
  <c r="E18" i="5"/>
  <c r="D18" i="5"/>
  <c r="C18" i="5"/>
  <c r="B18" i="5"/>
  <c r="B11" i="5"/>
  <c r="C11" i="5"/>
  <c r="D11" i="5"/>
  <c r="E11" i="5"/>
  <c r="F11" i="5"/>
  <c r="B12" i="5"/>
  <c r="C12" i="5"/>
  <c r="D12" i="5"/>
  <c r="E12" i="5"/>
  <c r="F12" i="5"/>
  <c r="F10" i="5"/>
  <c r="E10" i="5"/>
  <c r="D10" i="5"/>
  <c r="C10" i="5"/>
  <c r="B10" i="5"/>
  <c r="E31" i="5" l="1"/>
  <c r="E32" i="5"/>
  <c r="D33" i="5"/>
  <c r="B32" i="5"/>
  <c r="F32" i="5"/>
  <c r="D31" i="5"/>
  <c r="E13" i="5"/>
  <c r="E15" i="5" s="1"/>
  <c r="E27" i="5"/>
  <c r="E29" i="5" s="1"/>
  <c r="D32" i="5"/>
  <c r="E33" i="5"/>
  <c r="F31" i="5"/>
  <c r="B31" i="5"/>
  <c r="F27" i="5"/>
  <c r="F29" i="5" s="1"/>
  <c r="E34" i="5"/>
  <c r="C33" i="5"/>
  <c r="D27" i="5"/>
  <c r="D29" i="5" s="1"/>
  <c r="C32" i="5"/>
  <c r="F33" i="5"/>
  <c r="B33" i="5"/>
  <c r="C31" i="5"/>
  <c r="B27" i="5"/>
  <c r="B29" i="5" s="1"/>
  <c r="C27" i="5"/>
  <c r="C29" i="5" s="1"/>
  <c r="D13" i="5"/>
  <c r="D15" i="5" s="1"/>
  <c r="C13" i="5"/>
  <c r="C15" i="5" s="1"/>
  <c r="F13" i="5"/>
  <c r="F15" i="5" s="1"/>
  <c r="B13" i="5"/>
  <c r="B15" i="5" s="1"/>
  <c r="BO30" i="4"/>
  <c r="BN30" i="4"/>
  <c r="BM30" i="4"/>
  <c r="BL30" i="4"/>
  <c r="BK30" i="4"/>
  <c r="BO18" i="4"/>
  <c r="BN18" i="4"/>
  <c r="BM18" i="4"/>
  <c r="BL18" i="4"/>
  <c r="BK18" i="4"/>
  <c r="BO16" i="4"/>
  <c r="BN16" i="4"/>
  <c r="BM16" i="4"/>
  <c r="BL16" i="4"/>
  <c r="BK16" i="4"/>
  <c r="BO14" i="4"/>
  <c r="BN14" i="4"/>
  <c r="BM14" i="4"/>
  <c r="BL14" i="4"/>
  <c r="BK14" i="4"/>
  <c r="BO12" i="4"/>
  <c r="BN12" i="4"/>
  <c r="BM12" i="4"/>
  <c r="BL12" i="4"/>
  <c r="BK12" i="4"/>
  <c r="BO10" i="4"/>
  <c r="BN10" i="4"/>
  <c r="BM10" i="4"/>
  <c r="BL10" i="4"/>
  <c r="BK10" i="4"/>
  <c r="BO8" i="4"/>
  <c r="BN8" i="4"/>
  <c r="BM8" i="4"/>
  <c r="BL8" i="4"/>
  <c r="BK8" i="4"/>
  <c r="BO24" i="4"/>
  <c r="BN24" i="4"/>
  <c r="BM24" i="4"/>
  <c r="BL24" i="4"/>
  <c r="BK24" i="4"/>
  <c r="BO22" i="4"/>
  <c r="BN22" i="4"/>
  <c r="BM22" i="4"/>
  <c r="BL22" i="4"/>
  <c r="BK22" i="4"/>
  <c r="BO20" i="4"/>
  <c r="BN20" i="4"/>
  <c r="BM20" i="4"/>
  <c r="BL20" i="4"/>
  <c r="BK20" i="4"/>
  <c r="C37" i="4"/>
  <c r="C40" i="4" s="1"/>
  <c r="BK37" i="4" l="1"/>
  <c r="C34" i="5"/>
  <c r="B34" i="5"/>
  <c r="D34" i="5"/>
  <c r="F34" i="5"/>
  <c r="BM28" i="4"/>
  <c r="BO28" i="4"/>
  <c r="BK28" i="4"/>
  <c r="BN28" i="4"/>
  <c r="BL28" i="4"/>
  <c r="BK26" i="4" l="1"/>
  <c r="BL26" i="4"/>
  <c r="BM26" i="4"/>
  <c r="BN26" i="4"/>
  <c r="BO26" i="4"/>
  <c r="CB29" i="1"/>
  <c r="CA29" i="1"/>
  <c r="BZ29" i="1"/>
  <c r="BY29" i="1"/>
  <c r="BX29" i="1"/>
  <c r="BW29" i="1"/>
  <c r="CB28" i="1"/>
  <c r="CA28" i="1"/>
  <c r="BZ28" i="1"/>
  <c r="BY28" i="1"/>
  <c r="BX28" i="1"/>
  <c r="BW28" i="1"/>
  <c r="CB27" i="1"/>
  <c r="CA27" i="1"/>
  <c r="BZ27" i="1"/>
  <c r="BY27" i="1"/>
  <c r="BX27" i="1"/>
  <c r="BW27" i="1"/>
  <c r="CB24" i="1"/>
  <c r="CA24" i="1"/>
  <c r="BZ24" i="1"/>
  <c r="BY24" i="1"/>
  <c r="BX24" i="1"/>
  <c r="BW24" i="1"/>
  <c r="CB23" i="1"/>
  <c r="CA23" i="1"/>
  <c r="BZ23" i="1"/>
  <c r="BY23" i="1"/>
  <c r="BX23" i="1"/>
  <c r="BW23" i="1"/>
  <c r="CB22" i="1"/>
  <c r="CB36" i="1" s="1"/>
  <c r="CA22" i="1"/>
  <c r="BZ22" i="1"/>
  <c r="BY22" i="1"/>
  <c r="BX22" i="1"/>
  <c r="BX36" i="1" s="1"/>
  <c r="BW22" i="1"/>
  <c r="CB21" i="1"/>
  <c r="CA21" i="1"/>
  <c r="BZ21" i="1"/>
  <c r="BY21" i="1"/>
  <c r="BX21" i="1"/>
  <c r="BW21" i="1"/>
  <c r="CB20" i="1"/>
  <c r="CA20" i="1"/>
  <c r="BZ20" i="1"/>
  <c r="BY20" i="1"/>
  <c r="BX20" i="1"/>
  <c r="BW20" i="1"/>
  <c r="CB19" i="1"/>
  <c r="CA19" i="1"/>
  <c r="BZ19" i="1"/>
  <c r="BY19" i="1"/>
  <c r="BX19" i="1"/>
  <c r="BW19" i="1"/>
  <c r="CB18" i="1"/>
  <c r="CB32" i="1" s="1"/>
  <c r="CA18" i="1"/>
  <c r="BZ18" i="1"/>
  <c r="BY18" i="1"/>
  <c r="BX18" i="1"/>
  <c r="BX32" i="1" s="1"/>
  <c r="BW18" i="1"/>
  <c r="CB15" i="1"/>
  <c r="CB41" i="1" s="1"/>
  <c r="CB42" i="1" s="1"/>
  <c r="CB43" i="1" s="1"/>
  <c r="CA15" i="1"/>
  <c r="CA41" i="1" s="1"/>
  <c r="CA42" i="1" s="1"/>
  <c r="CA43" i="1" s="1"/>
  <c r="BZ15" i="1"/>
  <c r="BZ41" i="1" s="1"/>
  <c r="BZ42" i="1" s="1"/>
  <c r="BZ43" i="1" s="1"/>
  <c r="BY15" i="1"/>
  <c r="BY41" i="1" s="1"/>
  <c r="BY42" i="1" s="1"/>
  <c r="BY43" i="1" s="1"/>
  <c r="BX15" i="1"/>
  <c r="BX41" i="1" s="1"/>
  <c r="BX42" i="1" s="1"/>
  <c r="BX43" i="1" s="1"/>
  <c r="BW15" i="1"/>
  <c r="BW41" i="1" s="1"/>
  <c r="BW42" i="1" s="1"/>
  <c r="BW43" i="1" s="1"/>
  <c r="CB14" i="1"/>
  <c r="CA14" i="1"/>
  <c r="BZ14" i="1"/>
  <c r="BY14" i="1"/>
  <c r="BX14" i="1"/>
  <c r="BW14" i="1"/>
  <c r="CB13" i="1"/>
  <c r="CA13" i="1"/>
  <c r="BZ13" i="1"/>
  <c r="BY13" i="1"/>
  <c r="BX13" i="1"/>
  <c r="BW13" i="1"/>
  <c r="CB12" i="1"/>
  <c r="CA12" i="1"/>
  <c r="BZ12" i="1"/>
  <c r="BY12" i="1"/>
  <c r="BX12" i="1"/>
  <c r="BW12" i="1"/>
  <c r="CB11" i="1"/>
  <c r="CA11" i="1"/>
  <c r="BZ11" i="1"/>
  <c r="BY11" i="1"/>
  <c r="BX11" i="1"/>
  <c r="BW11" i="1"/>
  <c r="CB10" i="1"/>
  <c r="CA10" i="1"/>
  <c r="BZ10" i="1"/>
  <c r="BY10" i="1"/>
  <c r="BX10" i="1"/>
  <c r="BW10" i="1"/>
  <c r="CB9" i="1"/>
  <c r="CA9" i="1"/>
  <c r="BZ9" i="1"/>
  <c r="BY9" i="1"/>
  <c r="BX9" i="1"/>
  <c r="BW9" i="1"/>
  <c r="BW35" i="1" l="1"/>
  <c r="CA35" i="1"/>
  <c r="BY33" i="1"/>
  <c r="BY37" i="1"/>
  <c r="BZ34" i="1"/>
  <c r="BY32" i="1"/>
  <c r="BZ33" i="1"/>
  <c r="BW34" i="1"/>
  <c r="CA34" i="1"/>
  <c r="BX35" i="1"/>
  <c r="CB35" i="1"/>
  <c r="BY36" i="1"/>
  <c r="BZ37" i="1"/>
  <c r="BZ32" i="1"/>
  <c r="BW33" i="1"/>
  <c r="CA33" i="1"/>
  <c r="BX34" i="1"/>
  <c r="CB34" i="1"/>
  <c r="BY35" i="1"/>
  <c r="BZ36" i="1"/>
  <c r="BW37" i="1"/>
  <c r="CA37" i="1"/>
  <c r="BW32" i="1"/>
  <c r="CA32" i="1"/>
  <c r="BX33" i="1"/>
  <c r="BX38" i="1" s="1"/>
  <c r="CB33" i="1"/>
  <c r="BY34" i="1"/>
  <c r="BZ35" i="1"/>
  <c r="BW36" i="1"/>
  <c r="CA36" i="1"/>
  <c r="BX37" i="1"/>
  <c r="CB37" i="1"/>
  <c r="BY38" i="1"/>
  <c r="CA38" i="1" l="1"/>
  <c r="CB38" i="1"/>
  <c r="BZ38" i="1"/>
  <c r="BW38" i="1"/>
</calcChain>
</file>

<file path=xl/sharedStrings.xml><?xml version="1.0" encoding="utf-8"?>
<sst xmlns="http://schemas.openxmlformats.org/spreadsheetml/2006/main" count="321" uniqueCount="190">
  <si>
    <t>Revenue Forecast for Nov 2014 Budget 20141113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</si>
  <si>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</si>
  <si>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</si>
  <si>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</si>
  <si>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</si>
  <si>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</si>
  <si>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</si>
  <si>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</si>
  <si>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</si>
  <si>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</si>
  <si>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</si>
  <si>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</si>
  <si>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</si>
  <si>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</si>
  <si>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</si>
  <si>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</si>
  <si>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</si>
  <si>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</si>
  <si>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</si>
  <si>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</si>
  <si>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</si>
  <si>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</si>
  <si>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</si>
  <si>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</si>
  <si>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</si>
  <si>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</si>
  <si>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</si>
  <si>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</si>
  <si>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</si>
  <si>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</si>
  <si>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</si>
  <si>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</si>
  <si>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</si>
  <si>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</si>
  <si>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</si>
  <si>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</si>
  <si>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</si>
  <si>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</si>
  <si>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</si>
  <si>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</si>
  <si>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</si>
  <si>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</si>
  <si>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</si>
  <si>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</si>
  <si>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</si>
  <si>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</si>
  <si>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</si>
  <si>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</si>
  <si>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</si>
  <si>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</si>
  <si>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</si>
  <si>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</si>
  <si>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</si>
  <si>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</si>
  <si>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</si>
  <si>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</si>
  <si>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</si>
  <si>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</si>
  <si>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</si>
  <si>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</si>
  <si>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</si>
  <si>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</si>
  <si>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</si>
  <si>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</si>
  <si>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</si>
  <si>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</si>
  <si>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</si>
  <si>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</si>
  <si>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</si>
  <si>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</si>
  <si>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</si>
  <si>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</si>
  <si>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</si>
  <si>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2015</t>
  </si>
  <si>
    <t>2016</t>
  </si>
  <si>
    <t>2017</t>
  </si>
  <si>
    <t>2018</t>
  </si>
  <si>
    <t>2019</t>
  </si>
  <si>
    <t>2020</t>
  </si>
  <si>
    <t>Dated 12/9/2014</t>
  </si>
  <si>
    <t>A:[]</t>
  </si>
  <si>
    <t>B:[ SYSTEM SALES (mWh) ]</t>
  </si>
  <si>
    <t xml:space="preserve">     C:[Residential]</t>
  </si>
  <si>
    <t xml:space="preserve">     D:[Commercial]</t>
  </si>
  <si>
    <t xml:space="preserve">     E:[Industrial]</t>
  </si>
  <si>
    <t xml:space="preserve">     F:[Street &amp; Highway]</t>
  </si>
  <si>
    <t xml:space="preserve">     G:[Other]</t>
  </si>
  <si>
    <t xml:space="preserve">     H:[Railroads &amp; Railway]</t>
  </si>
  <si>
    <t xml:space="preserve">     I:[TOTAL JURISDICTIONAL SALES]</t>
  </si>
  <si>
    <t>J:[]</t>
  </si>
  <si>
    <t>K:[ BASE REVENUES ($) ]</t>
  </si>
  <si>
    <t xml:space="preserve">     L:[Residential]</t>
  </si>
  <si>
    <t xml:space="preserve">     M:[Commercial]</t>
  </si>
  <si>
    <t xml:space="preserve">     N:[Industrial]</t>
  </si>
  <si>
    <t xml:space="preserve">     O:[Street &amp; Highway]</t>
  </si>
  <si>
    <t xml:space="preserve">     P:[Other]</t>
  </si>
  <si>
    <t xml:space="preserve">     Q:[Railroads &amp; Railways]</t>
  </si>
  <si>
    <t xml:space="preserve">     R:[TOTAL JURISDICTIONAL REVENUES]</t>
  </si>
  <si>
    <t>S:[]</t>
  </si>
  <si>
    <t>T:[Street Lighting Energy Calculation]</t>
  </si>
  <si>
    <t xml:space="preserve">     AC:[Revenue Exempt from GRT]</t>
  </si>
  <si>
    <t>AI:[CDR Incentive Adjustment]</t>
  </si>
  <si>
    <t xml:space="preserve">     AJ:[CILC/CDR Incentive Adjustment]</t>
  </si>
  <si>
    <t>AK:[]</t>
  </si>
  <si>
    <t>AL:[BASE Price ($ per kWh) Current Rates Rate Class Forecast]</t>
  </si>
  <si>
    <t xml:space="preserve">     AM:[Residential]</t>
  </si>
  <si>
    <t xml:space="preserve">     AN:[Commercial]</t>
  </si>
  <si>
    <t xml:space="preserve">     AO:[Industrial]</t>
  </si>
  <si>
    <t xml:space="preserve">     AP:[Street &amp; Highway]</t>
  </si>
  <si>
    <t xml:space="preserve">     AQ:[Other]</t>
  </si>
  <si>
    <t xml:space="preserve">     AR:[Railroads &amp; Railways]</t>
  </si>
  <si>
    <t xml:space="preserve">     AS:[TOTAL]</t>
  </si>
  <si>
    <t>AT:[]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</si>
  <si>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</si>
  <si>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</si>
  <si>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</si>
  <si>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</si>
  <si>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</si>
  <si>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</si>
  <si>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</si>
  <si>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</si>
  <si>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</si>
  <si>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</si>
  <si>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</si>
  <si>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</si>
  <si>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 Revenue Forecast Supporting Data (current) 20150206-Locked</t>
  </si>
  <si>
    <t xml:space="preserve">     164: 164 - HLFT-2 - High Load Factor TOU (500 - 1,999 kW) </t>
  </si>
  <si>
    <t xml:space="preserve">          C:[CDR Credit $  (*** INPUT AS A NEGATIVE ***)]</t>
  </si>
  <si>
    <t xml:space="preserve">     165: 165 - HLFT-3 - High Load Factor TOU (2,000+ kW) </t>
  </si>
  <si>
    <t xml:space="preserve">     170: 170 - HLFT-1 - High Load Factor TOU (21 - 499 kW) </t>
  </si>
  <si>
    <t xml:space="preserve">     62: 62 - GSLD-1 - General Service Large Demand (500 - 2000 kw) </t>
  </si>
  <si>
    <t xml:space="preserve">     63: 63 - GSLD-2 - General Service Large Demand (2000 kw+) </t>
  </si>
  <si>
    <t xml:space="preserve">     64: 64 - GSLDT-1 - General Service Large Demand Time of Use (500 - 2000 kw) </t>
  </si>
  <si>
    <t xml:space="preserve">     65: 65 - GSLDT-2 - General Service Large Demand Time of Use (2000 kw+) </t>
  </si>
  <si>
    <t xml:space="preserve">     70: 70 - GSDT-1 - General Service Demand Time of Use (21 - 499 kw) </t>
  </si>
  <si>
    <t xml:space="preserve">     72: 72 - GSD-1 - General Service Demand (21 - 499 kw) </t>
  </si>
  <si>
    <t>Check</t>
  </si>
  <si>
    <t>Total</t>
  </si>
  <si>
    <t>Total by rate code</t>
  </si>
  <si>
    <t>CILC Incentives</t>
  </si>
  <si>
    <t>CILC-D-54</t>
  </si>
  <si>
    <t>CILC-T-55</t>
  </si>
  <si>
    <t>CILC-G-56</t>
  </si>
  <si>
    <t>Per Base Revenue Forecast revised 2/6/2015 for DSM</t>
  </si>
  <si>
    <t>CDR Incentives</t>
  </si>
  <si>
    <t xml:space="preserve">     TOTAL</t>
  </si>
  <si>
    <t>62 - GSLD-1</t>
  </si>
  <si>
    <t>63 - GSLD-2</t>
  </si>
  <si>
    <t>64 - GSLDT-1</t>
  </si>
  <si>
    <t>65 - GSLDT-2</t>
  </si>
  <si>
    <t>70 - GSDT-1</t>
  </si>
  <si>
    <t>72 - GSD-1</t>
  </si>
  <si>
    <t>164 - HLFT-2</t>
  </si>
  <si>
    <t>165 - HLFT-3</t>
  </si>
  <si>
    <t>170 - HLFT-1</t>
  </si>
  <si>
    <t>GSD(T)-1</t>
  </si>
  <si>
    <t>GSLD(T)-1</t>
  </si>
  <si>
    <t>GLSD(T)-2</t>
  </si>
  <si>
    <t>CDR Credits</t>
  </si>
  <si>
    <t>CDR Credits - Aggregated</t>
  </si>
  <si>
    <t>CILC INCENTIVES/CDR CREDITS (FPL402)</t>
  </si>
  <si>
    <t>Update date: 9/14/15</t>
  </si>
  <si>
    <t>Tariff</t>
  </si>
  <si>
    <t>GSLD-1-62</t>
  </si>
  <si>
    <t>GSLD-2-63</t>
  </si>
  <si>
    <t>GSLDT-1-64</t>
  </si>
  <si>
    <t>GSLDT-2-65</t>
  </si>
  <si>
    <t>GSDT-1-70</t>
  </si>
  <si>
    <t>GSD-1-72</t>
  </si>
  <si>
    <t>HLFT-2-164</t>
  </si>
  <si>
    <t>HLFT-3-165</t>
  </si>
  <si>
    <t>HLFT-1-170</t>
  </si>
  <si>
    <t>SDTR-3B-365</t>
  </si>
  <si>
    <t>Total (report)</t>
  </si>
  <si>
    <t>(For Rate use)</t>
  </si>
  <si>
    <t>CDR UI Transfer</t>
  </si>
  <si>
    <t>CDR Customers</t>
  </si>
  <si>
    <t>TOTAL</t>
  </si>
  <si>
    <t>Updated: 9/14/15</t>
  </si>
  <si>
    <t>(For Rate Use)</t>
  </si>
  <si>
    <t>CILC UI Transfer</t>
  </si>
  <si>
    <t>CILC Customers</t>
  </si>
  <si>
    <t>per Source</t>
  </si>
  <si>
    <t>Diff.</t>
  </si>
  <si>
    <t>OPC 013007</t>
  </si>
  <si>
    <t>FPL RC-16</t>
  </si>
  <si>
    <t>OPC 013008</t>
  </si>
  <si>
    <t>OPC 013009</t>
  </si>
  <si>
    <t>OPC 013010</t>
  </si>
  <si>
    <t>OPC 013011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</si>
</sst>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_);[Red]\(#,##0.00\);&quot; &quot;"/>
    <numFmt numFmtId="166" formatCode="#,##0.00000_);[Red]\(#,##0.00000\);&quot; &quot;"/>
    <numFmt numFmtId="167" formatCode="#,##0.0000_);[Red]\(#,##0.0000\);&quot; &quot;"/>
    <numFmt numFmtId="168" formatCode="#,##0.000000000_);[Red]\(#,##0.000000000\);&quot; &quot;"/>
    <numFmt numFmtId="169" formatCode="#,##0.000_);[Red]\(#,##0.000\);&quot; &quot;"/>
    <numFmt numFmtId="170" formatCode="_(* #,##0_);_(* \(#,##0\);_(* &quot;-&quot;??_);_(@_)"/>
    <numFmt numFmtId="171" formatCode="_-* #,##0.00\ &quot;DM&quot;_-;\-* #,##0.00\ &quot;DM&quot;_-;_-* &quot;-&quot;??\ &quot;DM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70C0"/>
      <name val="Arial"/>
      <family val="2"/>
    </font>
    <font>
      <b/>
      <sz val="8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5">
    <xf numFmtId="0" fontId="0" fillId="0" borderId="0" xfId="0"/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170" fontId="0" fillId="0" borderId="0" xfId="1" applyNumberFormat="1" applyFont="1"/>
    <xf numFmtId="17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3" applyFont="1"/>
    <xf numFmtId="17" fontId="7" fillId="0" borderId="0" xfId="3" applyNumberFormat="1" applyFont="1"/>
    <xf numFmtId="0" fontId="7" fillId="0" borderId="0" xfId="3" applyFont="1"/>
    <xf numFmtId="42" fontId="7" fillId="0" borderId="0" xfId="3" applyNumberFormat="1" applyFont="1"/>
    <xf numFmtId="44" fontId="9" fillId="0" borderId="0" xfId="2" applyFont="1" applyFill="1" applyBorder="1" applyAlignment="1">
      <alignment horizontal="left"/>
    </xf>
    <xf numFmtId="170" fontId="10" fillId="0" borderId="0" xfId="1" applyNumberFormat="1" applyFont="1" applyFill="1"/>
    <xf numFmtId="170" fontId="7" fillId="0" borderId="0" xfId="1" applyNumberFormat="1" applyFont="1" applyFill="1"/>
    <xf numFmtId="170" fontId="6" fillId="0" borderId="0" xfId="1" applyNumberFormat="1" applyFont="1"/>
    <xf numFmtId="164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49" fontId="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" applyFont="1"/>
    <xf numFmtId="0" fontId="0" fillId="0" borderId="2" xfId="0" applyBorder="1"/>
    <xf numFmtId="0" fontId="4" fillId="0" borderId="2" xfId="0" applyFont="1" applyBorder="1" applyAlignment="1">
      <alignment horizontal="center"/>
    </xf>
    <xf numFmtId="43" fontId="0" fillId="0" borderId="0" xfId="1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 applyFill="1"/>
    <xf numFmtId="0" fontId="0" fillId="0" borderId="0" xfId="0" applyFill="1"/>
    <xf numFmtId="17" fontId="15" fillId="0" borderId="0" xfId="0" applyNumberFormat="1" applyFont="1"/>
    <xf numFmtId="17" fontId="0" fillId="0" borderId="0" xfId="0" applyNumberFormat="1"/>
    <xf numFmtId="37" fontId="16" fillId="0" borderId="0" xfId="5" applyNumberFormat="1" applyFont="1" applyFill="1" applyBorder="1"/>
    <xf numFmtId="43" fontId="15" fillId="3" borderId="0" xfId="1" applyFont="1" applyFill="1"/>
    <xf numFmtId="43" fontId="1" fillId="3" borderId="0" xfId="1" applyFont="1" applyFill="1"/>
    <xf numFmtId="43" fontId="15" fillId="0" borderId="0" xfId="1" applyFont="1"/>
    <xf numFmtId="4" fontId="15" fillId="0" borderId="0" xfId="0" applyNumberFormat="1" applyFont="1"/>
    <xf numFmtId="4" fontId="0" fillId="0" borderId="0" xfId="0" applyNumberFormat="1"/>
    <xf numFmtId="0" fontId="17" fillId="0" borderId="0" xfId="0" applyFont="1"/>
    <xf numFmtId="43" fontId="0" fillId="0" borderId="0" xfId="0" applyNumberFormat="1"/>
    <xf numFmtId="37" fontId="15" fillId="3" borderId="0" xfId="0" applyNumberFormat="1" applyFont="1" applyFill="1"/>
    <xf numFmtId="37" fontId="0" fillId="3" borderId="0" xfId="0" applyNumberFormat="1" applyFont="1" applyFill="1"/>
    <xf numFmtId="170" fontId="15" fillId="0" borderId="0" xfId="1" applyNumberFormat="1" applyFont="1"/>
    <xf numFmtId="0" fontId="4" fillId="0" borderId="0" xfId="0" applyFont="1" applyAlignment="1">
      <alignment horizontal="center"/>
    </xf>
    <xf numFmtId="0" fontId="7" fillId="0" borderId="0" xfId="3"/>
    <xf numFmtId="0" fontId="18" fillId="0" borderId="0" xfId="3" applyFont="1"/>
    <xf numFmtId="17" fontId="18" fillId="0" borderId="0" xfId="3" applyNumberFormat="1" applyFont="1"/>
    <xf numFmtId="17" fontId="7" fillId="0" borderId="0" xfId="3" applyNumberFormat="1"/>
    <xf numFmtId="171" fontId="9" fillId="0" borderId="0" xfId="5" applyFont="1" applyFill="1" applyBorder="1" applyAlignment="1">
      <alignment horizontal="center"/>
    </xf>
    <xf numFmtId="42" fontId="18" fillId="3" borderId="0" xfId="3" applyNumberFormat="1" applyFont="1" applyFill="1"/>
    <xf numFmtId="42" fontId="19" fillId="3" borderId="0" xfId="3" applyNumberFormat="1" applyFont="1" applyFill="1"/>
    <xf numFmtId="42" fontId="7" fillId="0" borderId="0" xfId="3" applyNumberFormat="1"/>
    <xf numFmtId="5" fontId="18" fillId="0" borderId="0" xfId="3" applyNumberFormat="1" applyFont="1"/>
    <xf numFmtId="5" fontId="7" fillId="0" borderId="0" xfId="3" applyNumberFormat="1"/>
    <xf numFmtId="171" fontId="20" fillId="0" borderId="0" xfId="5" applyFont="1" applyFill="1" applyBorder="1" applyAlignment="1">
      <alignment horizontal="center"/>
    </xf>
    <xf numFmtId="6" fontId="18" fillId="0" borderId="0" xfId="3" applyNumberFormat="1" applyFont="1"/>
    <xf numFmtId="6" fontId="7" fillId="0" borderId="0" xfId="3" applyNumberFormat="1"/>
    <xf numFmtId="3" fontId="18" fillId="3" borderId="0" xfId="3" applyNumberFormat="1" applyFont="1" applyFill="1"/>
    <xf numFmtId="3" fontId="7" fillId="3" borderId="0" xfId="3" applyNumberFormat="1" applyFill="1"/>
    <xf numFmtId="3" fontId="7" fillId="3" borderId="0" xfId="3" applyNumberFormat="1" applyFont="1" applyFill="1"/>
    <xf numFmtId="170" fontId="0" fillId="0" borderId="0" xfId="6" applyNumberFormat="1" applyFont="1"/>
    <xf numFmtId="42" fontId="18" fillId="0" borderId="0" xfId="3" applyNumberFormat="1" applyFont="1"/>
    <xf numFmtId="5" fontId="21" fillId="0" borderId="0" xfId="3" applyNumberFormat="1" applyFont="1"/>
    <xf numFmtId="5" fontId="8" fillId="0" borderId="0" xfId="3" applyNumberFormat="1" applyFont="1"/>
    <xf numFmtId="6" fontId="21" fillId="0" borderId="0" xfId="3" applyNumberFormat="1" applyFont="1"/>
    <xf numFmtId="6" fontId="8" fillId="0" borderId="0" xfId="3" applyNumberFormat="1" applyFont="1"/>
    <xf numFmtId="170" fontId="21" fillId="0" borderId="0" xfId="6" applyNumberFormat="1" applyFont="1"/>
    <xf numFmtId="170" fontId="4" fillId="0" borderId="0" xfId="6" applyNumberFormat="1" applyFont="1"/>
    <xf numFmtId="170" fontId="4" fillId="0" borderId="1" xfId="1" applyNumberFormat="1" applyFont="1" applyBorder="1"/>
    <xf numFmtId="164" fontId="2" fillId="0" borderId="1" xfId="0" applyNumberFormat="1" applyFont="1" applyBorder="1" applyAlignment="1">
      <alignment horizontal="right"/>
    </xf>
    <xf numFmtId="170" fontId="8" fillId="0" borderId="1" xfId="1" applyNumberFormat="1" applyFont="1" applyFill="1" applyBorder="1"/>
    <xf numFmtId="0" fontId="4" fillId="0" borderId="0" xfId="0" applyFont="1" applyAlignment="1">
      <alignment horizontal="center" vertical="top"/>
    </xf>
    <xf numFmtId="17" fontId="8" fillId="0" borderId="0" xfId="3" applyNumberFormat="1" applyFont="1" applyFill="1" applyAlignment="1">
      <alignment horizontal="center" vertical="top"/>
    </xf>
    <xf numFmtId="44" fontId="9" fillId="0" borderId="0" xfId="2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170" fontId="0" fillId="2" borderId="0" xfId="1" applyNumberFormat="1" applyFont="1" applyFill="1"/>
    <xf numFmtId="170" fontId="0" fillId="2" borderId="2" xfId="1" applyNumberFormat="1" applyFont="1" applyFill="1" applyBorder="1"/>
    <xf numFmtId="170" fontId="4" fillId="0" borderId="1" xfId="1" applyNumberFormat="1" applyFont="1" applyFill="1" applyBorder="1"/>
    <xf numFmtId="170" fontId="0" fillId="0" borderId="3" xfId="1" applyNumberFormat="1" applyFont="1" applyBorder="1"/>
    <xf numFmtId="170" fontId="4" fillId="2" borderId="0" xfId="1" applyNumberFormat="1" applyFont="1" applyFill="1"/>
    <xf numFmtId="170" fontId="4" fillId="2" borderId="2" xfId="1" applyNumberFormat="1" applyFont="1" applyFill="1" applyBorder="1"/>
    <xf numFmtId="170" fontId="4" fillId="0" borderId="0" xfId="0" applyNumberFormat="1" applyFont="1"/>
  </cellXfs>
  <cellStyles count="7">
    <cellStyle name="Comma" xfId="1" builtinId="3"/>
    <cellStyle name="Comma 2" xfId="4"/>
    <cellStyle name="Comma 6" xfId="6"/>
    <cellStyle name="Currency" xfId="2" builtinId="4"/>
    <cellStyle name="Currency 2" xfId="5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A2"/>
    </sheetView>
  </sheetViews>
  <sheetFormatPr defaultRowHeight="14.4" outlineLevelRow="2" outlineLevelCol="1" x14ac:dyDescent="0.3"/>
  <cols>
    <col min="1" max="1" width="15.109375" bestFit="1" customWidth="1"/>
    <col min="2" max="5" width="14.33203125" bestFit="1" customWidth="1"/>
    <col min="6" max="6" width="14.33203125" customWidth="1" outlineLevel="1"/>
  </cols>
  <sheetData>
    <row r="1" spans="1:6" s="19" customFormat="1" x14ac:dyDescent="0.3">
      <c r="A1" s="19" t="s">
        <v>184</v>
      </c>
    </row>
    <row r="2" spans="1:6" s="19" customFormat="1" x14ac:dyDescent="0.3">
      <c r="A2" s="19" t="s">
        <v>185</v>
      </c>
    </row>
    <row r="3" spans="1:6" s="19" customFormat="1" x14ac:dyDescent="0.3"/>
    <row r="4" spans="1:6" ht="15.6" x14ac:dyDescent="0.3">
      <c r="A4" s="39" t="s">
        <v>160</v>
      </c>
    </row>
    <row r="8" spans="1:6" x14ac:dyDescent="0.3">
      <c r="A8" s="35"/>
      <c r="B8" s="36">
        <v>2015</v>
      </c>
      <c r="C8" s="36">
        <v>2016</v>
      </c>
      <c r="D8" s="36">
        <v>2017</v>
      </c>
      <c r="E8" s="36">
        <v>2018</v>
      </c>
      <c r="F8" s="36">
        <v>2019</v>
      </c>
    </row>
    <row r="9" spans="1:6" x14ac:dyDescent="0.3">
      <c r="A9" s="34" t="s">
        <v>139</v>
      </c>
    </row>
    <row r="10" spans="1:6" x14ac:dyDescent="0.3">
      <c r="A10" s="26" t="s">
        <v>140</v>
      </c>
      <c r="B10" s="92">
        <f>SUM('CDR &amp; CILC Incentives LOOKUP'!C34:N34)</f>
        <v>25926641.961793043</v>
      </c>
      <c r="C10" s="92">
        <f>SUM('CDR &amp; CILC Incentives LOOKUP'!O34:Z34)</f>
        <v>26683216.854789194</v>
      </c>
      <c r="D10" s="92">
        <f>SUM('CDR &amp; CILC Incentives LOOKUP'!AA34:AL34)</f>
        <v>27075626.802745674</v>
      </c>
      <c r="E10" s="92">
        <f>SUM('CDR &amp; CILC Incentives LOOKUP'!AM34:AX34)</f>
        <v>27086125.400645755</v>
      </c>
      <c r="F10" s="88">
        <f>SUM('CDR &amp; CILC Incentives LOOKUP'!AY34:BJ34)</f>
        <v>27081903.183822762</v>
      </c>
    </row>
    <row r="11" spans="1:6" x14ac:dyDescent="0.3">
      <c r="A11" s="26" t="s">
        <v>141</v>
      </c>
      <c r="B11" s="92">
        <f>SUM('CDR &amp; CILC Incentives LOOKUP'!C35:N35)</f>
        <v>12864924.441646324</v>
      </c>
      <c r="C11" s="92">
        <f>SUM('CDR &amp; CILC Incentives LOOKUP'!O35:Z35)</f>
        <v>13506565.600772684</v>
      </c>
      <c r="D11" s="92">
        <f>SUM('CDR &amp; CILC Incentives LOOKUP'!AA35:AL35)</f>
        <v>13667256.013366565</v>
      </c>
      <c r="E11" s="92">
        <f>SUM('CDR &amp; CILC Incentives LOOKUP'!AM35:AX35)</f>
        <v>13682397.388725441</v>
      </c>
      <c r="F11" s="88">
        <f>SUM('CDR &amp; CILC Incentives LOOKUP'!AY35:BJ35)</f>
        <v>13680368.531698745</v>
      </c>
    </row>
    <row r="12" spans="1:6" x14ac:dyDescent="0.3">
      <c r="A12" s="26" t="s">
        <v>142</v>
      </c>
      <c r="B12" s="93">
        <f>SUM('CDR &amp; CILC Incentives LOOKUP'!C36:N36)</f>
        <v>868310.62998856301</v>
      </c>
      <c r="C12" s="93">
        <f>SUM('CDR &amp; CILC Incentives LOOKUP'!O36:Z36)</f>
        <v>931646.88005396025</v>
      </c>
      <c r="D12" s="93">
        <f>SUM('CDR &amp; CILC Incentives LOOKUP'!AA36:AL36)</f>
        <v>944762.71332480398</v>
      </c>
      <c r="E12" s="93">
        <f>SUM('CDR &amp; CILC Incentives LOOKUP'!AM36:AX36)</f>
        <v>945493.21269306948</v>
      </c>
      <c r="F12" s="89">
        <f>SUM('CDR &amp; CILC Incentives LOOKUP'!AY36:BJ36)</f>
        <v>945287.80821138737</v>
      </c>
    </row>
    <row r="13" spans="1:6" ht="15" thickBot="1" x14ac:dyDescent="0.35">
      <c r="A13" s="26" t="s">
        <v>145</v>
      </c>
      <c r="B13" s="90">
        <f>SUM(B10:B12)</f>
        <v>39659877.033427931</v>
      </c>
      <c r="C13" s="90">
        <f t="shared" ref="C13:F13" si="0">SUM(C10:C12)</f>
        <v>41121429.335615836</v>
      </c>
      <c r="D13" s="90">
        <f t="shared" si="0"/>
        <v>41687645.529437043</v>
      </c>
      <c r="E13" s="90">
        <f t="shared" si="0"/>
        <v>41714016.002064265</v>
      </c>
      <c r="F13" s="90">
        <f t="shared" si="0"/>
        <v>41707559.523732893</v>
      </c>
    </row>
    <row r="14" spans="1:6" ht="15" thickTop="1" x14ac:dyDescent="0.3">
      <c r="A14" s="86" t="s">
        <v>182</v>
      </c>
      <c r="B14" s="13">
        <f>SUM('Storck CILC_10-16-2015 LOOKUP'!$B$11:$M$11)</f>
        <v>39659877.033427931</v>
      </c>
      <c r="C14" s="13">
        <f>SUM('Storck CILC_10-16-2015 LOOKUP'!$N$11:$Y$11)</f>
        <v>41121429.335615829</v>
      </c>
      <c r="D14" s="13">
        <f>SUM('Storck CILC_10-16-2015 LOOKUP'!Z11:AK11)</f>
        <v>41687645.52943705</v>
      </c>
      <c r="E14" s="13">
        <f>SUM('Storck CILC_10-16-2015 LOOKUP'!AL11:AW11)</f>
        <v>41714016.002064265</v>
      </c>
      <c r="F14" s="13">
        <f>SUM('Storck CILC_10-16-2015 LOOKUP'!AX11:BI11)</f>
        <v>41707559.523732893</v>
      </c>
    </row>
    <row r="15" spans="1:6" outlineLevel="1" x14ac:dyDescent="0.3">
      <c r="A15" s="87" t="s">
        <v>183</v>
      </c>
      <c r="B15" s="91">
        <f>+B13-B14</f>
        <v>0</v>
      </c>
      <c r="C15" s="91">
        <f t="shared" ref="C15:F15" si="1">+C13-C14</f>
        <v>0</v>
      </c>
      <c r="D15" s="91">
        <f t="shared" si="1"/>
        <v>0</v>
      </c>
      <c r="E15" s="91">
        <f t="shared" si="1"/>
        <v>0</v>
      </c>
      <c r="F15" s="91">
        <f t="shared" si="1"/>
        <v>0</v>
      </c>
    </row>
    <row r="16" spans="1:6" outlineLevel="1" x14ac:dyDescent="0.3">
      <c r="B16" s="13"/>
      <c r="C16" s="13"/>
      <c r="D16" s="13"/>
      <c r="E16" s="13"/>
      <c r="F16" s="13"/>
    </row>
    <row r="17" spans="1:6" outlineLevel="1" x14ac:dyDescent="0.3">
      <c r="A17" s="38" t="s">
        <v>158</v>
      </c>
      <c r="B17" s="13"/>
      <c r="C17" s="13"/>
      <c r="D17" s="13"/>
      <c r="E17" s="13"/>
      <c r="F17" s="13"/>
    </row>
    <row r="18" spans="1:6" outlineLevel="2" x14ac:dyDescent="0.3">
      <c r="A18" s="26" t="s">
        <v>146</v>
      </c>
      <c r="B18" s="13">
        <f>SUM('CDR &amp; CILC Incentives LOOKUP'!C8:N8)</f>
        <v>1039996.606616914</v>
      </c>
      <c r="C18" s="13">
        <f>SUM('CDR &amp; CILC Incentives LOOKUP'!O8:Z8)</f>
        <v>1107144.7149689423</v>
      </c>
      <c r="D18" s="13">
        <f>SUM('CDR &amp; CILC Incentives LOOKUP'!AA8:AL8)</f>
        <v>1160332.2844973388</v>
      </c>
      <c r="E18" s="13">
        <f>SUM('CDR &amp; CILC Incentives LOOKUP'!AM8:AX8)</f>
        <v>1198755.4431318501</v>
      </c>
      <c r="F18" s="13">
        <f>SUM('CDR &amp; CILC Incentives LOOKUP'!AY8:BJ8)</f>
        <v>1237178.6017663609</v>
      </c>
    </row>
    <row r="19" spans="1:6" outlineLevel="2" x14ac:dyDescent="0.3">
      <c r="A19" s="26" t="s">
        <v>147</v>
      </c>
      <c r="B19" s="13">
        <f>SUM('CDR &amp; CILC Incentives LOOKUP'!C10:N10)</f>
        <v>1060508.2858521971</v>
      </c>
      <c r="C19" s="13">
        <f>SUM('CDR &amp; CILC Incentives LOOKUP'!O10:Z10)</f>
        <v>1128999.7677622391</v>
      </c>
      <c r="D19" s="13">
        <f>SUM('CDR &amp; CILC Incentives LOOKUP'!AA10:AL10)</f>
        <v>1183237.2606875263</v>
      </c>
      <c r="E19" s="13">
        <f>SUM('CDR &amp; CILC Incentives LOOKUP'!AM10:AX10)</f>
        <v>1222418.8930329166</v>
      </c>
      <c r="F19" s="13">
        <f>SUM('CDR &amp; CILC Incentives LOOKUP'!AY10:BJ10)</f>
        <v>1261600.5253783064</v>
      </c>
    </row>
    <row r="20" spans="1:6" outlineLevel="2" x14ac:dyDescent="0.3">
      <c r="A20" s="26" t="s">
        <v>148</v>
      </c>
      <c r="B20" s="13">
        <f>SUM('CDR &amp; CILC Incentives LOOKUP'!C12:N12)</f>
        <v>9205278.6057969201</v>
      </c>
      <c r="C20" s="13">
        <f>SUM('CDR &amp; CILC Incentives LOOKUP'!O12:Z12)</f>
        <v>9784180.6689929683</v>
      </c>
      <c r="D20" s="13">
        <f>SUM('CDR &amp; CILC Incentives LOOKUP'!AA12:AL12)</f>
        <v>10254215.690227795</v>
      </c>
      <c r="E20" s="13">
        <f>SUM('CDR &amp; CILC Incentives LOOKUP'!AM12:AX12)</f>
        <v>10593773.040654186</v>
      </c>
      <c r="F20" s="13">
        <f>SUM('CDR &amp; CILC Incentives LOOKUP'!AY12:BJ12)</f>
        <v>10933330.391080575</v>
      </c>
    </row>
    <row r="21" spans="1:6" outlineLevel="2" x14ac:dyDescent="0.3">
      <c r="A21" s="26" t="s">
        <v>149</v>
      </c>
      <c r="B21" s="13">
        <f>SUM('CDR &amp; CILC Incentives LOOKUP'!C14:N14)</f>
        <v>1482613.0476437861</v>
      </c>
      <c r="C21" s="13">
        <f>SUM('CDR &amp; CILC Incentives LOOKUP'!O14:Z14)</f>
        <v>1578309.3557989555</v>
      </c>
      <c r="D21" s="13">
        <f>SUM('CDR &amp; CILC Incentives LOOKUP'!AA14:AL14)</f>
        <v>1654131.8182683086</v>
      </c>
      <c r="E21" s="13">
        <f>SUM('CDR &amp; CILC Incentives LOOKUP'!AM14:AX14)</f>
        <v>1708906.6186465032</v>
      </c>
      <c r="F21" s="13">
        <f>SUM('CDR &amp; CILC Incentives LOOKUP'!AY14:BJ14)</f>
        <v>1763681.4190246966</v>
      </c>
    </row>
    <row r="22" spans="1:6" outlineLevel="2" x14ac:dyDescent="0.3">
      <c r="A22" s="26" t="s">
        <v>150</v>
      </c>
      <c r="B22" s="13">
        <f>SUM('CDR &amp; CILC Incentives LOOKUP'!C16:N16)</f>
        <v>4253630.8605612088</v>
      </c>
      <c r="C22" s="13">
        <f>SUM('CDR &amp; CILC Incentives LOOKUP'!O16:Z16)</f>
        <v>4528184.8111177329</v>
      </c>
      <c r="D22" s="13">
        <f>SUM('CDR &amp; CILC Incentives LOOKUP'!AA16:AL16)</f>
        <v>4745720.1894855984</v>
      </c>
      <c r="E22" s="13">
        <f>SUM('CDR &amp; CILC Incentives LOOKUP'!AM16:AX16)</f>
        <v>4902869.6216886351</v>
      </c>
      <c r="F22" s="13">
        <f>SUM('CDR &amp; CILC Incentives LOOKUP'!AY16:BJ16)</f>
        <v>5060019.0538916681</v>
      </c>
    </row>
    <row r="23" spans="1:6" outlineLevel="2" x14ac:dyDescent="0.3">
      <c r="A23" s="26" t="s">
        <v>151</v>
      </c>
      <c r="B23" s="13">
        <f>SUM('CDR &amp; CILC Incentives LOOKUP'!C18:N18)</f>
        <v>355166.13519966777</v>
      </c>
      <c r="C23" s="13">
        <f>SUM('CDR &amp; CILC Incentives LOOKUP'!O18:Z18)</f>
        <v>379492.89752133278</v>
      </c>
      <c r="D23" s="13">
        <f>SUM('CDR &amp; CILC Incentives LOOKUP'!AA18:AL18)</f>
        <v>397723.85197520885</v>
      </c>
      <c r="E23" s="13">
        <f>SUM('CDR &amp; CILC Incentives LOOKUP'!AM18:AX18)</f>
        <v>410894.0505996421</v>
      </c>
      <c r="F23" s="13">
        <f>SUM('CDR &amp; CILC Incentives LOOKUP'!AY18:BJ18)</f>
        <v>424064.24922407523</v>
      </c>
    </row>
    <row r="24" spans="1:6" outlineLevel="2" x14ac:dyDescent="0.3">
      <c r="A24" s="26" t="s">
        <v>152</v>
      </c>
      <c r="B24" s="13">
        <f>SUM('CDR &amp; CILC Incentives LOOKUP'!C20:N20)</f>
        <v>147477.15144394856</v>
      </c>
      <c r="C24" s="13">
        <f>SUM('CDR &amp; CILC Incentives LOOKUP'!O20:Z20)</f>
        <v>156989.32600803548</v>
      </c>
      <c r="D24" s="13">
        <f>SUM('CDR &amp; CILC Incentives LOOKUP'!AA20:AL20)</f>
        <v>164531.14107464373</v>
      </c>
      <c r="E24" s="13">
        <f>SUM('CDR &amp; CILC Incentives LOOKUP'!AM20:AX20)</f>
        <v>169979.41327933111</v>
      </c>
      <c r="F24" s="13">
        <f>SUM('CDR &amp; CILC Incentives LOOKUP'!AY20:BJ20)</f>
        <v>175427.68548401838</v>
      </c>
    </row>
    <row r="25" spans="1:6" outlineLevel="2" x14ac:dyDescent="0.3">
      <c r="A25" s="26" t="s">
        <v>153</v>
      </c>
      <c r="B25" s="13">
        <f>SUM('CDR &amp; CILC Incentives LOOKUP'!C22:N22)</f>
        <v>129209.3873732564</v>
      </c>
      <c r="C25" s="13">
        <f>SUM('CDR &amp; CILC Incentives LOOKUP'!O22:Z22)</f>
        <v>137550.71743415587</v>
      </c>
      <c r="D25" s="13">
        <f>SUM('CDR &amp; CILC Incentives LOOKUP'!AA22:AL22)</f>
        <v>144158.69582062654</v>
      </c>
      <c r="E25" s="13">
        <f>SUM('CDR &amp; CILC Incentives LOOKUP'!AM22:AX22)</f>
        <v>148932.35635913318</v>
      </c>
      <c r="F25" s="13">
        <f>SUM('CDR &amp; CILC Incentives LOOKUP'!AY22:BJ22)</f>
        <v>153706.01689763975</v>
      </c>
    </row>
    <row r="26" spans="1:6" outlineLevel="2" x14ac:dyDescent="0.3">
      <c r="A26" s="26" t="s">
        <v>154</v>
      </c>
      <c r="B26" s="13">
        <f>SUM('CDR &amp; CILC Incentives LOOKUP'!C24:N24)</f>
        <v>892077.02560063137</v>
      </c>
      <c r="C26" s="13">
        <f>SUM('CDR &amp; CILC Incentives LOOKUP'!O24:Z24)</f>
        <v>949679.24485169561</v>
      </c>
      <c r="D26" s="13">
        <f>SUM('CDR &amp; CILC Incentives LOOKUP'!AA24:AL24)</f>
        <v>995302.12520536408</v>
      </c>
      <c r="E26" s="13">
        <f>SUM('CDR &amp; CILC Incentives LOOKUP'!AM24:AX24)</f>
        <v>1028260.487182338</v>
      </c>
      <c r="F26" s="13">
        <f>SUM('CDR &amp; CILC Incentives LOOKUP'!AY24:BJ24)</f>
        <v>1061218.849159311</v>
      </c>
    </row>
    <row r="27" spans="1:6" ht="15" outlineLevel="1" thickBot="1" x14ac:dyDescent="0.35">
      <c r="A27" s="26" t="s">
        <v>145</v>
      </c>
      <c r="B27" s="90">
        <f>SUM(B18:B26)</f>
        <v>18565957.106088527</v>
      </c>
      <c r="C27" s="90">
        <f t="shared" ref="C27:F27" si="2">SUM(C18:C26)</f>
        <v>19750531.504456058</v>
      </c>
      <c r="D27" s="90">
        <f t="shared" si="2"/>
        <v>20699353.057242408</v>
      </c>
      <c r="E27" s="90">
        <f t="shared" si="2"/>
        <v>21384789.924574535</v>
      </c>
      <c r="F27" s="90">
        <f t="shared" si="2"/>
        <v>22070226.791906651</v>
      </c>
    </row>
    <row r="28" spans="1:6" ht="15" outlineLevel="1" thickTop="1" x14ac:dyDescent="0.3">
      <c r="A28" s="86" t="s">
        <v>182</v>
      </c>
      <c r="B28" s="13">
        <f>SUM('Storck CDR_10-16-2015'!$C$19:$N$19)</f>
        <v>18565957.10608853</v>
      </c>
      <c r="C28" s="13">
        <f>SUM('Storck CDR_10-16-2015'!$O$19:$Z$19)</f>
        <v>19750531.504456054</v>
      </c>
      <c r="D28" s="13">
        <f>SUM('Storck CDR_10-16-2015'!$AA$19:$AL$19)</f>
        <v>20699353.057242405</v>
      </c>
      <c r="E28" s="13">
        <f>SUM('Storck CDR_10-16-2015'!$AM$19:$AX$19)</f>
        <v>21384789.924574539</v>
      </c>
      <c r="F28" s="13">
        <f>SUM('Storck CDR_10-16-2015'!$AY$19:$BJ$19)</f>
        <v>22070226.791906655</v>
      </c>
    </row>
    <row r="29" spans="1:6" outlineLevel="1" x14ac:dyDescent="0.3">
      <c r="A29" s="87" t="s">
        <v>183</v>
      </c>
      <c r="B29" s="91">
        <f>+B27-B28</f>
        <v>0</v>
      </c>
      <c r="C29" s="91">
        <f t="shared" ref="C29" si="3">+C27-C28</f>
        <v>0</v>
      </c>
      <c r="D29" s="91">
        <f t="shared" ref="D29" si="4">+D27-D28</f>
        <v>0</v>
      </c>
      <c r="E29" s="91">
        <f t="shared" ref="E29" si="5">+E27-E28</f>
        <v>0</v>
      </c>
      <c r="F29" s="91">
        <f t="shared" ref="F29" si="6">+F27-F28</f>
        <v>0</v>
      </c>
    </row>
    <row r="30" spans="1:6" x14ac:dyDescent="0.3">
      <c r="A30" s="38" t="s">
        <v>159</v>
      </c>
      <c r="B30" s="13"/>
      <c r="C30" s="13"/>
      <c r="D30" s="13"/>
      <c r="E30" s="13"/>
      <c r="F30" s="13"/>
    </row>
    <row r="31" spans="1:6" x14ac:dyDescent="0.3">
      <c r="A31" s="26" t="s">
        <v>155</v>
      </c>
      <c r="B31" s="88">
        <f>+B23+B22+B26</f>
        <v>5500874.0213615084</v>
      </c>
      <c r="C31" s="88">
        <f t="shared" ref="C31:F31" si="7">+C23+C22+C26</f>
        <v>5857356.9534907611</v>
      </c>
      <c r="D31" s="88">
        <f t="shared" si="7"/>
        <v>6138746.1666661715</v>
      </c>
      <c r="E31" s="88">
        <f t="shared" si="7"/>
        <v>6342024.159470615</v>
      </c>
      <c r="F31" s="88">
        <f t="shared" si="7"/>
        <v>6545302.1522750538</v>
      </c>
    </row>
    <row r="32" spans="1:6" x14ac:dyDescent="0.3">
      <c r="A32" s="26" t="s">
        <v>156</v>
      </c>
      <c r="B32" s="88">
        <f>+B18+B20+B24</f>
        <v>10392752.363857783</v>
      </c>
      <c r="C32" s="88">
        <f t="shared" ref="C32:F32" si="8">+C18+C20+C24</f>
        <v>11048314.709969945</v>
      </c>
      <c r="D32" s="88">
        <f t="shared" si="8"/>
        <v>11579079.115799779</v>
      </c>
      <c r="E32" s="88">
        <f t="shared" si="8"/>
        <v>11962507.897065366</v>
      </c>
      <c r="F32" s="88">
        <f t="shared" si="8"/>
        <v>12345936.678330954</v>
      </c>
    </row>
    <row r="33" spans="1:6" x14ac:dyDescent="0.3">
      <c r="A33" s="26" t="s">
        <v>157</v>
      </c>
      <c r="B33" s="88">
        <f>+B19+B21+B25</f>
        <v>2672330.7208692394</v>
      </c>
      <c r="C33" s="88">
        <f t="shared" ref="C33:F33" si="9">+C19+C21+C25</f>
        <v>2844859.8409953504</v>
      </c>
      <c r="D33" s="88">
        <f t="shared" si="9"/>
        <v>2981527.7747764611</v>
      </c>
      <c r="E33" s="88">
        <f t="shared" si="9"/>
        <v>3080257.8680385528</v>
      </c>
      <c r="F33" s="88">
        <f t="shared" si="9"/>
        <v>3178987.9613006427</v>
      </c>
    </row>
    <row r="34" spans="1:6" ht="15" thickBot="1" x14ac:dyDescent="0.35">
      <c r="A34" s="26" t="s">
        <v>145</v>
      </c>
      <c r="B34" s="90">
        <f>SUM(B31:B33)</f>
        <v>18565957.10608853</v>
      </c>
      <c r="C34" s="90">
        <f t="shared" ref="C34" si="10">SUM(C31:C33)</f>
        <v>19750531.504456054</v>
      </c>
      <c r="D34" s="90">
        <f t="shared" ref="D34" si="11">SUM(D31:D33)</f>
        <v>20699353.057242412</v>
      </c>
      <c r="E34" s="90">
        <f t="shared" ref="E34" si="12">SUM(E31:E33)</f>
        <v>21384789.924574535</v>
      </c>
      <c r="F34" s="90">
        <f t="shared" ref="F34" si="13">SUM(F31:F33)</f>
        <v>22070226.791906647</v>
      </c>
    </row>
    <row r="35" spans="1:6" ht="15" thickTop="1" x14ac:dyDescent="0.3">
      <c r="B35" s="13"/>
      <c r="C35" s="13"/>
      <c r="D35" s="13"/>
      <c r="E35" s="13"/>
      <c r="F35" s="13"/>
    </row>
    <row r="36" spans="1:6" x14ac:dyDescent="0.3">
      <c r="B36" s="13"/>
      <c r="C36" s="13"/>
      <c r="D36" s="13"/>
      <c r="E36" s="13"/>
      <c r="F36" s="13"/>
    </row>
    <row r="37" spans="1:6" x14ac:dyDescent="0.3">
      <c r="B37" s="13"/>
      <c r="C37" s="13"/>
      <c r="D37" s="13"/>
      <c r="E37" s="13"/>
      <c r="F37" s="13"/>
    </row>
    <row r="38" spans="1:6" x14ac:dyDescent="0.3">
      <c r="B38" s="13"/>
      <c r="C38" s="13"/>
      <c r="D38" s="13"/>
      <c r="E38" s="13"/>
      <c r="F38" s="13"/>
    </row>
    <row r="39" spans="1:6" x14ac:dyDescent="0.3">
      <c r="B39" s="13"/>
      <c r="C39" s="13"/>
      <c r="D39" s="13"/>
      <c r="E39" s="13"/>
      <c r="F39" s="13"/>
    </row>
    <row r="40" spans="1:6" x14ac:dyDescent="0.3">
      <c r="B40" s="13"/>
      <c r="C40" s="13"/>
      <c r="D40" s="13"/>
      <c r="E40" s="13"/>
      <c r="F40" s="13"/>
    </row>
  </sheetData>
  <pageMargins left="0.7" right="0.7" top="0.75" bottom="0.75" header="0.3" footer="0.3"/>
  <pageSetup orientation="portrait" r:id="rId1"/>
  <ignoredErrors>
    <ignoredError sqref="B10:F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29"/>
  <sheetViews>
    <sheetView workbookViewId="0">
      <pane xSplit="1" ySplit="7" topLeftCell="B8" activePane="bottomRight" state="frozen"/>
      <selection sqref="A1:XFD3"/>
      <selection pane="topRight" sqref="A1:XFD3"/>
      <selection pane="bottomLeft" sqref="A1:XFD3"/>
      <selection pane="bottomRight" activeCell="A2" sqref="A1:A2"/>
    </sheetView>
  </sheetViews>
  <sheetFormatPr defaultColWidth="9.109375" defaultRowHeight="13.2" outlineLevelRow="1" outlineLevelCol="1" x14ac:dyDescent="0.25"/>
  <cols>
    <col min="1" max="1" width="15.44140625" style="57" bestFit="1" customWidth="1"/>
    <col min="2" max="8" width="11.88671875" style="58" bestFit="1" customWidth="1"/>
    <col min="9" max="61" width="11.88671875" style="57" bestFit="1" customWidth="1"/>
    <col min="62" max="85" width="11.88671875" style="57" customWidth="1" outlineLevel="1"/>
    <col min="86" max="86" width="9.109375" style="57" collapsed="1"/>
    <col min="87" max="16384" width="9.109375" style="57"/>
  </cols>
  <sheetData>
    <row r="1" spans="1:154" ht="14.4" x14ac:dyDescent="0.3">
      <c r="A1" s="19" t="s">
        <v>186</v>
      </c>
    </row>
    <row r="2" spans="1:154" ht="14.4" x14ac:dyDescent="0.3">
      <c r="A2" s="19" t="s">
        <v>185</v>
      </c>
    </row>
    <row r="4" spans="1:154" x14ac:dyDescent="0.25">
      <c r="A4" s="57" t="s">
        <v>178</v>
      </c>
    </row>
    <row r="7" spans="1:154" x14ac:dyDescent="0.25">
      <c r="A7" s="22" t="s">
        <v>139</v>
      </c>
      <c r="B7" s="59">
        <v>42005</v>
      </c>
      <c r="C7" s="59">
        <v>42036</v>
      </c>
      <c r="D7" s="59">
        <v>42064</v>
      </c>
      <c r="E7" s="59">
        <v>42095</v>
      </c>
      <c r="F7" s="59">
        <v>42125</v>
      </c>
      <c r="G7" s="59">
        <v>42156</v>
      </c>
      <c r="H7" s="59">
        <v>42186</v>
      </c>
      <c r="I7" s="59">
        <v>42217</v>
      </c>
      <c r="J7" s="60">
        <v>42248</v>
      </c>
      <c r="K7" s="60">
        <v>42278</v>
      </c>
      <c r="L7" s="60">
        <v>42309</v>
      </c>
      <c r="M7" s="60">
        <v>42339</v>
      </c>
      <c r="N7" s="60">
        <v>42370</v>
      </c>
      <c r="O7" s="60">
        <v>42401</v>
      </c>
      <c r="P7" s="60">
        <v>42430</v>
      </c>
      <c r="Q7" s="60">
        <v>42461</v>
      </c>
      <c r="R7" s="60">
        <v>42491</v>
      </c>
      <c r="S7" s="60">
        <v>42522</v>
      </c>
      <c r="T7" s="60">
        <v>42552</v>
      </c>
      <c r="U7" s="60">
        <v>42583</v>
      </c>
      <c r="V7" s="60">
        <v>42614</v>
      </c>
      <c r="W7" s="60">
        <v>42644</v>
      </c>
      <c r="X7" s="60">
        <v>42675</v>
      </c>
      <c r="Y7" s="60">
        <v>42705</v>
      </c>
      <c r="Z7" s="60">
        <v>42736</v>
      </c>
      <c r="AA7" s="60">
        <v>42767</v>
      </c>
      <c r="AB7" s="60">
        <v>42795</v>
      </c>
      <c r="AC7" s="60">
        <v>42826</v>
      </c>
      <c r="AD7" s="60">
        <v>42856</v>
      </c>
      <c r="AE7" s="60">
        <v>42887</v>
      </c>
      <c r="AF7" s="60">
        <v>42917</v>
      </c>
      <c r="AG7" s="60">
        <v>42948</v>
      </c>
      <c r="AH7" s="60">
        <v>42979</v>
      </c>
      <c r="AI7" s="60">
        <v>43009</v>
      </c>
      <c r="AJ7" s="60">
        <v>43040</v>
      </c>
      <c r="AK7" s="60">
        <v>43070</v>
      </c>
      <c r="AL7" s="60">
        <v>43101</v>
      </c>
      <c r="AM7" s="60">
        <v>43132</v>
      </c>
      <c r="AN7" s="60">
        <v>43160</v>
      </c>
      <c r="AO7" s="60">
        <v>43191</v>
      </c>
      <c r="AP7" s="60">
        <v>43221</v>
      </c>
      <c r="AQ7" s="60">
        <v>43252</v>
      </c>
      <c r="AR7" s="60">
        <v>43282</v>
      </c>
      <c r="AS7" s="60">
        <v>43313</v>
      </c>
      <c r="AT7" s="60">
        <v>43344</v>
      </c>
      <c r="AU7" s="60">
        <v>43374</v>
      </c>
      <c r="AV7" s="60">
        <v>43405</v>
      </c>
      <c r="AW7" s="60">
        <v>43435</v>
      </c>
      <c r="AX7" s="60">
        <v>43466</v>
      </c>
      <c r="AY7" s="60">
        <v>43497</v>
      </c>
      <c r="AZ7" s="60">
        <v>43525</v>
      </c>
      <c r="BA7" s="60">
        <v>43556</v>
      </c>
      <c r="BB7" s="60">
        <v>43586</v>
      </c>
      <c r="BC7" s="60">
        <v>43617</v>
      </c>
      <c r="BD7" s="60">
        <v>43647</v>
      </c>
      <c r="BE7" s="60">
        <v>43678</v>
      </c>
      <c r="BF7" s="60">
        <v>43709</v>
      </c>
      <c r="BG7" s="60">
        <v>43739</v>
      </c>
      <c r="BH7" s="60">
        <v>43770</v>
      </c>
      <c r="BI7" s="60">
        <v>43800</v>
      </c>
      <c r="BJ7" s="60">
        <v>43831</v>
      </c>
      <c r="BK7" s="60">
        <v>43862</v>
      </c>
      <c r="BL7" s="60">
        <v>43891</v>
      </c>
      <c r="BM7" s="60">
        <v>43922</v>
      </c>
      <c r="BN7" s="60">
        <v>43952</v>
      </c>
      <c r="BO7" s="60">
        <v>43983</v>
      </c>
      <c r="BP7" s="60">
        <v>44013</v>
      </c>
      <c r="BQ7" s="60">
        <v>44044</v>
      </c>
      <c r="BR7" s="60">
        <v>44075</v>
      </c>
      <c r="BS7" s="60">
        <v>44105</v>
      </c>
      <c r="BT7" s="60">
        <v>44136</v>
      </c>
      <c r="BU7" s="60">
        <v>44166</v>
      </c>
      <c r="BV7" s="60">
        <v>44197</v>
      </c>
      <c r="BW7" s="60">
        <v>44228</v>
      </c>
      <c r="BX7" s="60">
        <v>44256</v>
      </c>
      <c r="BY7" s="60">
        <v>44287</v>
      </c>
      <c r="BZ7" s="60">
        <v>44317</v>
      </c>
      <c r="CA7" s="60">
        <v>44348</v>
      </c>
      <c r="CB7" s="60">
        <v>44378</v>
      </c>
      <c r="CC7" s="60">
        <v>44409</v>
      </c>
      <c r="CD7" s="60">
        <v>44440</v>
      </c>
      <c r="CE7" s="60">
        <v>44470</v>
      </c>
      <c r="CF7" s="60">
        <v>44501</v>
      </c>
      <c r="CG7" s="60">
        <v>44531</v>
      </c>
    </row>
    <row r="8" spans="1:154" x14ac:dyDescent="0.25">
      <c r="A8" s="61" t="s">
        <v>140</v>
      </c>
      <c r="B8" s="62">
        <v>1984806.18</v>
      </c>
      <c r="C8" s="62">
        <v>1915716.3000000012</v>
      </c>
      <c r="D8" s="62">
        <v>2007140.6499999994</v>
      </c>
      <c r="E8" s="62">
        <v>2100653.0300000003</v>
      </c>
      <c r="F8" s="62">
        <v>2167557.8599999994</v>
      </c>
      <c r="G8" s="62">
        <v>2481086.1999999983</v>
      </c>
      <c r="H8" s="62">
        <v>2281902.2200000002</v>
      </c>
      <c r="I8" s="62">
        <v>2351973.319999998</v>
      </c>
      <c r="J8" s="63">
        <v>2165824.1405140343</v>
      </c>
      <c r="K8" s="63">
        <v>2157932.1111729848</v>
      </c>
      <c r="L8" s="63">
        <v>2155375.4656485752</v>
      </c>
      <c r="M8" s="63">
        <v>2156674.4844574477</v>
      </c>
      <c r="N8" s="63">
        <v>2161182.9694207688</v>
      </c>
      <c r="O8" s="63">
        <v>2166511.2162441881</v>
      </c>
      <c r="P8" s="63">
        <v>2173938.7612558901</v>
      </c>
      <c r="Q8" s="63">
        <v>2181369.3317849119</v>
      </c>
      <c r="R8" s="63">
        <v>2186311.0764426175</v>
      </c>
      <c r="S8" s="63">
        <v>2270986.5691317613</v>
      </c>
      <c r="T8" s="63">
        <v>2269561.007950664</v>
      </c>
      <c r="U8" s="63">
        <v>2265304.3823843962</v>
      </c>
      <c r="V8" s="63">
        <v>2258218.4031509333</v>
      </c>
      <c r="W8" s="63">
        <v>2251314.3175199558</v>
      </c>
      <c r="X8" s="63">
        <v>2248038.1292393166</v>
      </c>
      <c r="Y8" s="63">
        <v>2250480.6902637878</v>
      </c>
      <c r="Z8" s="63">
        <v>2255879.5821549287</v>
      </c>
      <c r="AA8" s="63">
        <v>2256574.1186782154</v>
      </c>
      <c r="AB8" s="63">
        <v>2257017.1130810259</v>
      </c>
      <c r="AC8" s="63">
        <v>2257129.6250184104</v>
      </c>
      <c r="AD8" s="63">
        <v>2256878.7883064714</v>
      </c>
      <c r="AE8" s="63">
        <v>2256381.094352446</v>
      </c>
      <c r="AF8" s="63">
        <v>2255906.3208686546</v>
      </c>
      <c r="AG8" s="63">
        <v>2255567.8138106083</v>
      </c>
      <c r="AH8" s="63">
        <v>2255452.5885157557</v>
      </c>
      <c r="AI8" s="63">
        <v>2255668.5453808843</v>
      </c>
      <c r="AJ8" s="63">
        <v>2256235.1562639368</v>
      </c>
      <c r="AK8" s="63">
        <v>2256936.0563143422</v>
      </c>
      <c r="AL8" s="63">
        <v>2257609.9243855048</v>
      </c>
      <c r="AM8" s="63">
        <v>2258116.6923432974</v>
      </c>
      <c r="AN8" s="63">
        <v>2258413.9091673698</v>
      </c>
      <c r="AO8" s="63">
        <v>2258401.9623177913</v>
      </c>
      <c r="AP8" s="63">
        <v>2258067.8389963987</v>
      </c>
      <c r="AQ8" s="63">
        <v>2257505.8595665358</v>
      </c>
      <c r="AR8" s="63">
        <v>2256944.1633346519</v>
      </c>
      <c r="AS8" s="63">
        <v>2256418.4614756508</v>
      </c>
      <c r="AT8" s="63">
        <v>2256048.2147711199</v>
      </c>
      <c r="AU8" s="63">
        <v>2255957.7902552942</v>
      </c>
      <c r="AV8" s="63">
        <v>2256151.2682859325</v>
      </c>
      <c r="AW8" s="63">
        <v>2256489.3157462087</v>
      </c>
      <c r="AX8" s="63">
        <v>2256739.6751413094</v>
      </c>
      <c r="AY8" s="63">
        <v>2256775.5123490752</v>
      </c>
      <c r="AZ8" s="63">
        <v>2256783.9037520271</v>
      </c>
      <c r="BA8" s="63">
        <v>2256774.1866966523</v>
      </c>
      <c r="BB8" s="63">
        <v>2256759.3767665792</v>
      </c>
      <c r="BC8" s="63">
        <v>2256754.4012857503</v>
      </c>
      <c r="BD8" s="63">
        <v>2256769.9557413049</v>
      </c>
      <c r="BE8" s="63">
        <v>2256805.940527665</v>
      </c>
      <c r="BF8" s="63">
        <v>2256857.5291408761</v>
      </c>
      <c r="BG8" s="63">
        <v>2256916.0683335895</v>
      </c>
      <c r="BH8" s="63">
        <v>2256968.0484566195</v>
      </c>
      <c r="BI8" s="63">
        <v>2256998.5856313142</v>
      </c>
      <c r="BJ8" s="63">
        <v>2257001.1910195216</v>
      </c>
      <c r="BK8" s="63">
        <v>2256975.8271292727</v>
      </c>
      <c r="BL8" s="63">
        <v>2256928.2910786881</v>
      </c>
      <c r="BM8" s="63">
        <v>2256866.3903249931</v>
      </c>
      <c r="BN8" s="63">
        <v>2256802.4081586259</v>
      </c>
      <c r="BO8" s="63">
        <v>2256749.6818737192</v>
      </c>
      <c r="BP8" s="63">
        <v>2256718.1744698519</v>
      </c>
      <c r="BQ8" s="63">
        <v>2256708.7582671512</v>
      </c>
      <c r="BR8" s="63">
        <v>2256720.8539667972</v>
      </c>
      <c r="BS8" s="63">
        <v>2256748.8805999509</v>
      </c>
      <c r="BT8" s="63">
        <v>2256781.8426976446</v>
      </c>
      <c r="BU8" s="63">
        <v>2256808.116631466</v>
      </c>
      <c r="BV8" s="63">
        <v>2256821.4000016856</v>
      </c>
      <c r="BW8" s="63">
        <v>2256824.805204201</v>
      </c>
      <c r="BX8" s="63">
        <v>2256826.8590731649</v>
      </c>
      <c r="BY8" s="63">
        <v>2256828.6488782121</v>
      </c>
      <c r="BZ8" s="63">
        <v>2256830.9181357776</v>
      </c>
      <c r="CA8" s="63">
        <v>2256833.8990261606</v>
      </c>
      <c r="CB8" s="63">
        <v>2256837.2114320104</v>
      </c>
      <c r="CC8" s="63">
        <v>2256840.0137524563</v>
      </c>
      <c r="CD8" s="63">
        <v>2256841.4334701556</v>
      </c>
      <c r="CE8" s="63">
        <v>2256840.7628172096</v>
      </c>
      <c r="CF8" s="63">
        <v>2256837.6250873599</v>
      </c>
      <c r="CG8" s="63">
        <v>2256832.1907803076</v>
      </c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</row>
    <row r="9" spans="1:154" x14ac:dyDescent="0.25">
      <c r="A9" s="61" t="s">
        <v>141</v>
      </c>
      <c r="B9" s="62">
        <v>548301.21000000008</v>
      </c>
      <c r="C9" s="62">
        <v>935040.55</v>
      </c>
      <c r="D9" s="62">
        <v>982165.24</v>
      </c>
      <c r="E9" s="62">
        <v>483315.76000000007</v>
      </c>
      <c r="F9" s="62">
        <v>501370.97</v>
      </c>
      <c r="G9" s="62">
        <v>2720646.4499999997</v>
      </c>
      <c r="H9" s="62">
        <v>493602.30000000005</v>
      </c>
      <c r="I9" s="62">
        <v>1038499.9299999999</v>
      </c>
      <c r="J9" s="63">
        <v>1155065.1808582451</v>
      </c>
      <c r="K9" s="63">
        <v>578554.13629019982</v>
      </c>
      <c r="L9" s="63">
        <v>1113820.6032899653</v>
      </c>
      <c r="M9" s="63">
        <v>2314542.1112079155</v>
      </c>
      <c r="N9" s="63">
        <v>502718.6952750709</v>
      </c>
      <c r="O9" s="63">
        <v>487518.03336675523</v>
      </c>
      <c r="P9" s="63">
        <v>848963.44478306291</v>
      </c>
      <c r="Q9" s="63">
        <v>688175.35006895161</v>
      </c>
      <c r="R9" s="63">
        <v>602719.85710131051</v>
      </c>
      <c r="S9" s="63">
        <v>3224178.012340521</v>
      </c>
      <c r="T9" s="63">
        <v>612051.94376560359</v>
      </c>
      <c r="U9" s="63">
        <v>588041.22836689465</v>
      </c>
      <c r="V9" s="63">
        <v>1174378.627521256</v>
      </c>
      <c r="W9" s="63">
        <v>599102.66531848058</v>
      </c>
      <c r="X9" s="63">
        <v>1156289.8477487636</v>
      </c>
      <c r="Y9" s="63">
        <v>3022427.895116013</v>
      </c>
      <c r="Z9" s="63">
        <v>508699.64387075143</v>
      </c>
      <c r="AA9" s="63">
        <v>493318.13653466786</v>
      </c>
      <c r="AB9" s="63">
        <v>859063.73898453696</v>
      </c>
      <c r="AC9" s="63">
        <v>696362.71495563991</v>
      </c>
      <c r="AD9" s="63">
        <v>609890.54026229074</v>
      </c>
      <c r="AE9" s="63">
        <v>3262536.7269385145</v>
      </c>
      <c r="AF9" s="63">
        <v>619333.65269736596</v>
      </c>
      <c r="AG9" s="63">
        <v>595037.27683706104</v>
      </c>
      <c r="AH9" s="63">
        <v>1188350.4536520252</v>
      </c>
      <c r="AI9" s="63">
        <v>606230.31399851316</v>
      </c>
      <c r="AJ9" s="63">
        <v>1170046.4679144579</v>
      </c>
      <c r="AK9" s="63">
        <v>3058386.3467207397</v>
      </c>
      <c r="AL9" s="63">
        <v>509263.21070854546</v>
      </c>
      <c r="AM9" s="63">
        <v>493864.66285050684</v>
      </c>
      <c r="AN9" s="63">
        <v>860015.45939691854</v>
      </c>
      <c r="AO9" s="63">
        <v>697134.18577924627</v>
      </c>
      <c r="AP9" s="63">
        <v>610566.212217869</v>
      </c>
      <c r="AQ9" s="63">
        <v>3266151.1535034655</v>
      </c>
      <c r="AR9" s="63">
        <v>620019.78627814504</v>
      </c>
      <c r="AS9" s="63">
        <v>595696.49348978954</v>
      </c>
      <c r="AT9" s="63">
        <v>1189666.9768999282</v>
      </c>
      <c r="AU9" s="63">
        <v>606901.9309440949</v>
      </c>
      <c r="AV9" s="63">
        <v>1171342.7129500888</v>
      </c>
      <c r="AW9" s="63">
        <v>3061774.6037068437</v>
      </c>
      <c r="AX9" s="63">
        <v>509187.69600055012</v>
      </c>
      <c r="AY9" s="63">
        <v>493791.43147423584</v>
      </c>
      <c r="AZ9" s="63">
        <v>859887.93434715597</v>
      </c>
      <c r="BA9" s="63">
        <v>697030.81313546258</v>
      </c>
      <c r="BB9" s="63">
        <v>610475.67607023858</v>
      </c>
      <c r="BC9" s="63">
        <v>3265666.8411764819</v>
      </c>
      <c r="BD9" s="63">
        <v>619927.84833303606</v>
      </c>
      <c r="BE9" s="63">
        <v>595608.16225789639</v>
      </c>
      <c r="BF9" s="63">
        <v>1189490.570372845</v>
      </c>
      <c r="BG9" s="63">
        <v>606811.93814443192</v>
      </c>
      <c r="BH9" s="63">
        <v>1171169.0235865712</v>
      </c>
      <c r="BI9" s="63">
        <v>3061320.5967998365</v>
      </c>
      <c r="BJ9" s="63">
        <v>509161.91754097096</v>
      </c>
      <c r="BK9" s="63">
        <v>493766.4324757196</v>
      </c>
      <c r="BL9" s="63">
        <v>859844.40111465193</v>
      </c>
      <c r="BM9" s="63">
        <v>696995.52481097437</v>
      </c>
      <c r="BN9" s="63">
        <v>610444.76974107302</v>
      </c>
      <c r="BO9" s="63">
        <v>3265501.5114536202</v>
      </c>
      <c r="BP9" s="63">
        <v>619896.46347219637</v>
      </c>
      <c r="BQ9" s="63">
        <v>595578.00862092443</v>
      </c>
      <c r="BR9" s="63">
        <v>1189430.350468026</v>
      </c>
      <c r="BS9" s="63">
        <v>606781.21729798871</v>
      </c>
      <c r="BT9" s="63">
        <v>1171109.731240012</v>
      </c>
      <c r="BU9" s="63">
        <v>3061165.6124396813</v>
      </c>
      <c r="BV9" s="63">
        <v>509185.81545928231</v>
      </c>
      <c r="BW9" s="63">
        <v>493789.60779473244</v>
      </c>
      <c r="BX9" s="63">
        <v>859884.75859338394</v>
      </c>
      <c r="BY9" s="63">
        <v>697028.23884857516</v>
      </c>
      <c r="BZ9" s="63">
        <v>610473.42145035893</v>
      </c>
      <c r="CA9" s="63">
        <v>3265654.7803562577</v>
      </c>
      <c r="CB9" s="63">
        <v>619925.5588042218</v>
      </c>
      <c r="CC9" s="63">
        <v>595605.96254698944</v>
      </c>
      <c r="CD9" s="63">
        <v>1189486.1773246177</v>
      </c>
      <c r="CE9" s="63">
        <v>606809.69705553586</v>
      </c>
      <c r="CF9" s="63">
        <v>1171164.698203814</v>
      </c>
      <c r="CG9" s="63">
        <v>3061309.290674882</v>
      </c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</row>
    <row r="10" spans="1:154" x14ac:dyDescent="0.25">
      <c r="A10" s="61" t="s">
        <v>142</v>
      </c>
      <c r="B10" s="62">
        <v>70766.629999999976</v>
      </c>
      <c r="C10" s="62">
        <v>66836.759999999995</v>
      </c>
      <c r="D10" s="62">
        <v>65338.020000000004</v>
      </c>
      <c r="E10" s="62">
        <v>65955.640000000014</v>
      </c>
      <c r="F10" s="62">
        <v>74964.529999999955</v>
      </c>
      <c r="G10" s="62">
        <v>75697.410000000018</v>
      </c>
      <c r="H10" s="62">
        <v>75387.67</v>
      </c>
      <c r="I10" s="62">
        <v>71568.570000000007</v>
      </c>
      <c r="J10" s="63">
        <v>75756.07145482114</v>
      </c>
      <c r="K10" s="63">
        <v>75379.158546343766</v>
      </c>
      <c r="L10" s="63">
        <v>75282.883585664371</v>
      </c>
      <c r="M10" s="63">
        <v>75377.286401733727</v>
      </c>
      <c r="N10" s="63">
        <v>75478.492155227592</v>
      </c>
      <c r="O10" s="63">
        <v>75582.495311805789</v>
      </c>
      <c r="P10" s="63">
        <v>75734.163360393737</v>
      </c>
      <c r="Q10" s="63">
        <v>76020.658197430006</v>
      </c>
      <c r="R10" s="63">
        <v>76298.141872322929</v>
      </c>
      <c r="S10" s="63">
        <v>79224.690872505002</v>
      </c>
      <c r="T10" s="63">
        <v>79210.225077521856</v>
      </c>
      <c r="U10" s="63">
        <v>79134.766113156104</v>
      </c>
      <c r="V10" s="63">
        <v>78935.969198775128</v>
      </c>
      <c r="W10" s="63">
        <v>78725.34958702825</v>
      </c>
      <c r="X10" s="63">
        <v>78634.529603537769</v>
      </c>
      <c r="Y10" s="63">
        <v>78667.398704256004</v>
      </c>
      <c r="Z10" s="63">
        <v>78649.834608175021</v>
      </c>
      <c r="AA10" s="63">
        <v>78678.427256885421</v>
      </c>
      <c r="AB10" s="63">
        <v>78707.393382190028</v>
      </c>
      <c r="AC10" s="63">
        <v>78732.200818062673</v>
      </c>
      <c r="AD10" s="63">
        <v>78744.888469956801</v>
      </c>
      <c r="AE10" s="63">
        <v>78745.527618513515</v>
      </c>
      <c r="AF10" s="63">
        <v>78745.283701482753</v>
      </c>
      <c r="AG10" s="63">
        <v>78741.801884629967</v>
      </c>
      <c r="AH10" s="63">
        <v>78739.012223893922</v>
      </c>
      <c r="AI10" s="63">
        <v>78740.229371520982</v>
      </c>
      <c r="AJ10" s="63">
        <v>78757.814264581626</v>
      </c>
      <c r="AK10" s="63">
        <v>78780.29972491131</v>
      </c>
      <c r="AL10" s="63">
        <v>78799.635263510208</v>
      </c>
      <c r="AM10" s="63">
        <v>78815.395125974799</v>
      </c>
      <c r="AN10" s="63">
        <v>78827.309222723197</v>
      </c>
      <c r="AO10" s="63">
        <v>78833.153840761021</v>
      </c>
      <c r="AP10" s="63">
        <v>78826.8392649366</v>
      </c>
      <c r="AQ10" s="63">
        <v>78808.248966645406</v>
      </c>
      <c r="AR10" s="63">
        <v>78790.897220567931</v>
      </c>
      <c r="AS10" s="63">
        <v>78773.425226528168</v>
      </c>
      <c r="AT10" s="63">
        <v>78758.369356252006</v>
      </c>
      <c r="AU10" s="63">
        <v>78750.969362813557</v>
      </c>
      <c r="AV10" s="63">
        <v>78752.036853471262</v>
      </c>
      <c r="AW10" s="63">
        <v>78756.932988885179</v>
      </c>
      <c r="AX10" s="63">
        <v>78760.663584078051</v>
      </c>
      <c r="AY10" s="63">
        <v>78765.281458074023</v>
      </c>
      <c r="AZ10" s="63">
        <v>78768.900383123546</v>
      </c>
      <c r="BA10" s="63">
        <v>78771.463174829099</v>
      </c>
      <c r="BB10" s="63">
        <v>78773.099106361042</v>
      </c>
      <c r="BC10" s="63">
        <v>78774.274549544556</v>
      </c>
      <c r="BD10" s="63">
        <v>78775.472338337509</v>
      </c>
      <c r="BE10" s="63">
        <v>78776.730198206467</v>
      </c>
      <c r="BF10" s="63">
        <v>78778.185544605498</v>
      </c>
      <c r="BG10" s="63">
        <v>78779.8177663018</v>
      </c>
      <c r="BH10" s="63">
        <v>78781.467282751008</v>
      </c>
      <c r="BI10" s="63">
        <v>78782.45282517474</v>
      </c>
      <c r="BJ10" s="63">
        <v>78782.542537685687</v>
      </c>
      <c r="BK10" s="63">
        <v>78781.830340776345</v>
      </c>
      <c r="BL10" s="63">
        <v>78780.43180805973</v>
      </c>
      <c r="BM10" s="63">
        <v>78778.478582448763</v>
      </c>
      <c r="BN10" s="63">
        <v>78776.200446685747</v>
      </c>
      <c r="BO10" s="63">
        <v>78774.09049592528</v>
      </c>
      <c r="BP10" s="63">
        <v>78772.667226311954</v>
      </c>
      <c r="BQ10" s="63">
        <v>78771.907643217943</v>
      </c>
      <c r="BR10" s="63">
        <v>78771.844410580044</v>
      </c>
      <c r="BS10" s="63">
        <v>78772.405871177019</v>
      </c>
      <c r="BT10" s="63">
        <v>78773.299059025492</v>
      </c>
      <c r="BU10" s="63">
        <v>78774.184984256921</v>
      </c>
      <c r="BV10" s="63">
        <v>78774.903817397426</v>
      </c>
      <c r="BW10" s="63">
        <v>78775.497160452389</v>
      </c>
      <c r="BX10" s="63">
        <v>78775.922814718171</v>
      </c>
      <c r="BY10" s="63">
        <v>78776.215416034611</v>
      </c>
      <c r="BZ10" s="63">
        <v>78776.413426084837</v>
      </c>
      <c r="CA10" s="63">
        <v>78776.551522740003</v>
      </c>
      <c r="CB10" s="63">
        <v>78776.646396623139</v>
      </c>
      <c r="CC10" s="63">
        <v>78776.695315718374</v>
      </c>
      <c r="CD10" s="63">
        <v>78776.693862281376</v>
      </c>
      <c r="CE10" s="63">
        <v>78776.631708851215</v>
      </c>
      <c r="CF10" s="63">
        <v>78776.498956457435</v>
      </c>
      <c r="CG10" s="63">
        <v>78776.291942861862</v>
      </c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</row>
    <row r="11" spans="1:154" x14ac:dyDescent="0.25">
      <c r="A11" s="61" t="s">
        <v>137</v>
      </c>
      <c r="B11" s="75">
        <v>2603874.02</v>
      </c>
      <c r="C11" s="75">
        <v>2917593.6100000013</v>
      </c>
      <c r="D11" s="75">
        <v>3054643.9099999997</v>
      </c>
      <c r="E11" s="75">
        <v>2649924.4300000006</v>
      </c>
      <c r="F11" s="75">
        <v>2743893.3599999989</v>
      </c>
      <c r="G11" s="75">
        <v>5277430.0599999987</v>
      </c>
      <c r="H11" s="75">
        <v>2850892.1900000004</v>
      </c>
      <c r="I11" s="75">
        <v>3462041.819999998</v>
      </c>
      <c r="J11" s="76">
        <v>3396645.3928271006</v>
      </c>
      <c r="K11" s="76">
        <v>2811865.4060095283</v>
      </c>
      <c r="L11" s="76">
        <v>3344478.9525242047</v>
      </c>
      <c r="M11" s="76">
        <v>4546593.8820670974</v>
      </c>
      <c r="N11" s="76">
        <v>2739380.1568510677</v>
      </c>
      <c r="O11" s="76">
        <v>2729611.7449227492</v>
      </c>
      <c r="P11" s="76">
        <v>3098636.3693993464</v>
      </c>
      <c r="Q11" s="76">
        <v>2945565.3400512934</v>
      </c>
      <c r="R11" s="76">
        <v>2865329.0754162511</v>
      </c>
      <c r="S11" s="76">
        <v>5574389.2723447876</v>
      </c>
      <c r="T11" s="76">
        <v>2960823.1767937895</v>
      </c>
      <c r="U11" s="76">
        <v>2932480.3768644468</v>
      </c>
      <c r="V11" s="76">
        <v>3511532.9998709643</v>
      </c>
      <c r="W11" s="76">
        <v>2929142.3324254649</v>
      </c>
      <c r="X11" s="76">
        <v>3482962.5065916176</v>
      </c>
      <c r="Y11" s="76">
        <v>5351575.9840840567</v>
      </c>
      <c r="Z11" s="76">
        <v>2843229.0606338549</v>
      </c>
      <c r="AA11" s="76">
        <v>2828570.6824697689</v>
      </c>
      <c r="AB11" s="76">
        <v>3194788.245447753</v>
      </c>
      <c r="AC11" s="76">
        <v>3032224.5407921132</v>
      </c>
      <c r="AD11" s="76">
        <v>2945514.217038719</v>
      </c>
      <c r="AE11" s="76">
        <v>5597663.348909474</v>
      </c>
      <c r="AF11" s="76">
        <v>2953985.2572675035</v>
      </c>
      <c r="AG11" s="76">
        <v>2929346.8925322993</v>
      </c>
      <c r="AH11" s="76">
        <v>3522542.0543916747</v>
      </c>
      <c r="AI11" s="76">
        <v>2940639.0887509189</v>
      </c>
      <c r="AJ11" s="76">
        <v>3505039.4384429762</v>
      </c>
      <c r="AK11" s="76">
        <v>5394102.7027599933</v>
      </c>
      <c r="AL11" s="76">
        <v>2845672.7703575604</v>
      </c>
      <c r="AM11" s="76">
        <v>2830796.7503197789</v>
      </c>
      <c r="AN11" s="76">
        <v>3197256.6777870115</v>
      </c>
      <c r="AO11" s="76">
        <v>3034369.3019377985</v>
      </c>
      <c r="AP11" s="76">
        <v>2947460.8904792042</v>
      </c>
      <c r="AQ11" s="76">
        <v>5602465.2620366467</v>
      </c>
      <c r="AR11" s="76">
        <v>2955754.8468333646</v>
      </c>
      <c r="AS11" s="76">
        <v>2930888.3801919688</v>
      </c>
      <c r="AT11" s="76">
        <v>3524473.5610273001</v>
      </c>
      <c r="AU11" s="76">
        <v>2941610.6905622026</v>
      </c>
      <c r="AV11" s="76">
        <v>3506246.0180894923</v>
      </c>
      <c r="AW11" s="76">
        <v>5397020.8524419377</v>
      </c>
      <c r="AX11" s="76">
        <v>2844688.0347259375</v>
      </c>
      <c r="AY11" s="76">
        <v>2829332.2252813852</v>
      </c>
      <c r="AZ11" s="76">
        <v>3195440.7384823067</v>
      </c>
      <c r="BA11" s="76">
        <v>3032576.4630069444</v>
      </c>
      <c r="BB11" s="76">
        <v>2946008.1519431788</v>
      </c>
      <c r="BC11" s="76">
        <v>5601195.5170117775</v>
      </c>
      <c r="BD11" s="76">
        <v>2955473.2764126784</v>
      </c>
      <c r="BE11" s="76">
        <v>2931190.8329837676</v>
      </c>
      <c r="BF11" s="76">
        <v>3525126.2850583266</v>
      </c>
      <c r="BG11" s="76">
        <v>2942507.8242443232</v>
      </c>
      <c r="BH11" s="76">
        <v>3506918.5393259418</v>
      </c>
      <c r="BI11" s="76">
        <v>5397101.6352563249</v>
      </c>
      <c r="BJ11" s="66">
        <v>2844945.6510981778</v>
      </c>
      <c r="BK11" s="66">
        <v>2829524.0899457685</v>
      </c>
      <c r="BL11" s="66">
        <v>3195553.1240013996</v>
      </c>
      <c r="BM11" s="66">
        <v>3032640.3937184163</v>
      </c>
      <c r="BN11" s="66">
        <v>2946023.3783463845</v>
      </c>
      <c r="BO11" s="66">
        <v>5601025.2838232648</v>
      </c>
      <c r="BP11" s="66">
        <v>2955387.30516836</v>
      </c>
      <c r="BQ11" s="66">
        <v>2931058.6745312936</v>
      </c>
      <c r="BR11" s="66">
        <v>3524923.0488454034</v>
      </c>
      <c r="BS11" s="66">
        <v>2942302.5037691165</v>
      </c>
      <c r="BT11" s="66">
        <v>3506664.8729966818</v>
      </c>
      <c r="BU11" s="66">
        <v>5396747.9140554043</v>
      </c>
      <c r="BV11" s="66">
        <v>2844782.1192783653</v>
      </c>
      <c r="BW11" s="66">
        <v>2829389.9101593858</v>
      </c>
      <c r="BX11" s="66">
        <v>3195487.540481267</v>
      </c>
      <c r="BY11" s="66">
        <v>3032633.1031428222</v>
      </c>
      <c r="BZ11" s="66">
        <v>2946080.7530122213</v>
      </c>
      <c r="CA11" s="66">
        <v>5601265.2309051584</v>
      </c>
      <c r="CB11" s="66">
        <v>2955539.4166328553</v>
      </c>
      <c r="CC11" s="66">
        <v>2931222.6716151638</v>
      </c>
      <c r="CD11" s="66">
        <v>3525104.3046570546</v>
      </c>
      <c r="CE11" s="66">
        <v>2942427.0915815965</v>
      </c>
      <c r="CF11" s="66">
        <v>3506778.8222476314</v>
      </c>
      <c r="CG11" s="66">
        <v>5396917.773398052</v>
      </c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</row>
    <row r="12" spans="1:154" x14ac:dyDescent="0.25">
      <c r="F12" s="57"/>
      <c r="G12" s="57"/>
      <c r="H12" s="57"/>
      <c r="M12" s="65"/>
      <c r="Y12" s="65"/>
      <c r="AK12" s="65"/>
      <c r="AW12" s="65"/>
      <c r="BE12" s="64"/>
      <c r="BF12" s="64"/>
      <c r="BG12" s="64"/>
      <c r="BH12" s="64"/>
      <c r="BI12" s="65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5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5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</row>
    <row r="13" spans="1:154" x14ac:dyDescent="0.25">
      <c r="A13" s="67" t="s">
        <v>179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</row>
    <row r="14" spans="1:154" x14ac:dyDescent="0.25">
      <c r="A14" s="61" t="s">
        <v>180</v>
      </c>
      <c r="B14" s="59">
        <v>42005</v>
      </c>
      <c r="C14" s="59">
        <v>42036</v>
      </c>
      <c r="D14" s="59">
        <v>42064</v>
      </c>
      <c r="E14" s="59">
        <v>42095</v>
      </c>
      <c r="F14" s="59">
        <v>42125</v>
      </c>
      <c r="G14" s="59">
        <v>42156</v>
      </c>
      <c r="H14" s="59">
        <v>42186</v>
      </c>
      <c r="I14" s="59">
        <v>42217</v>
      </c>
      <c r="J14" s="60">
        <v>42248</v>
      </c>
      <c r="K14" s="60">
        <v>42278</v>
      </c>
      <c r="L14" s="60">
        <v>42309</v>
      </c>
      <c r="M14" s="60">
        <v>42339</v>
      </c>
      <c r="N14" s="60">
        <v>42370</v>
      </c>
      <c r="O14" s="60">
        <v>42401</v>
      </c>
      <c r="P14" s="60">
        <v>42430</v>
      </c>
      <c r="Q14" s="60">
        <v>42461</v>
      </c>
      <c r="R14" s="60">
        <v>42491</v>
      </c>
      <c r="S14" s="60">
        <v>42522</v>
      </c>
      <c r="T14" s="60">
        <v>42552</v>
      </c>
      <c r="U14" s="60">
        <v>42583</v>
      </c>
      <c r="V14" s="60">
        <v>42614</v>
      </c>
      <c r="W14" s="60">
        <v>42644</v>
      </c>
      <c r="X14" s="60">
        <v>42675</v>
      </c>
      <c r="Y14" s="60">
        <v>42705</v>
      </c>
      <c r="Z14" s="60">
        <v>42736</v>
      </c>
      <c r="AA14" s="60">
        <v>42767</v>
      </c>
      <c r="AB14" s="60">
        <v>42795</v>
      </c>
      <c r="AC14" s="60">
        <v>42826</v>
      </c>
      <c r="AD14" s="60">
        <v>42856</v>
      </c>
      <c r="AE14" s="60">
        <v>42887</v>
      </c>
      <c r="AF14" s="60">
        <v>42917</v>
      </c>
      <c r="AG14" s="60">
        <v>42948</v>
      </c>
      <c r="AH14" s="60">
        <v>42979</v>
      </c>
      <c r="AI14" s="60">
        <v>43009</v>
      </c>
      <c r="AJ14" s="60">
        <v>43040</v>
      </c>
      <c r="AK14" s="60">
        <v>43070</v>
      </c>
      <c r="AL14" s="60">
        <v>43101</v>
      </c>
      <c r="AM14" s="60">
        <v>43132</v>
      </c>
      <c r="AN14" s="60">
        <v>43160</v>
      </c>
      <c r="AO14" s="60">
        <v>43191</v>
      </c>
      <c r="AP14" s="60">
        <v>43221</v>
      </c>
      <c r="AQ14" s="60">
        <v>43252</v>
      </c>
      <c r="AR14" s="60">
        <v>43282</v>
      </c>
      <c r="AS14" s="60">
        <v>43313</v>
      </c>
      <c r="AT14" s="60">
        <v>43344</v>
      </c>
      <c r="AU14" s="60">
        <v>43374</v>
      </c>
      <c r="AV14" s="60">
        <v>43405</v>
      </c>
      <c r="AW14" s="60">
        <v>43435</v>
      </c>
      <c r="AX14" s="60">
        <v>43466</v>
      </c>
      <c r="AY14" s="60">
        <v>43497</v>
      </c>
      <c r="AZ14" s="60">
        <v>43525</v>
      </c>
      <c r="BA14" s="60">
        <v>43556</v>
      </c>
      <c r="BB14" s="60">
        <v>43586</v>
      </c>
      <c r="BC14" s="60">
        <v>43617</v>
      </c>
      <c r="BD14" s="60">
        <v>43647</v>
      </c>
      <c r="BE14" s="60">
        <v>43678</v>
      </c>
      <c r="BF14" s="60">
        <v>43709</v>
      </c>
      <c r="BG14" s="60">
        <v>43739</v>
      </c>
      <c r="BH14" s="60">
        <v>43770</v>
      </c>
      <c r="BI14" s="60">
        <v>43800</v>
      </c>
      <c r="BJ14" s="60">
        <v>43831</v>
      </c>
      <c r="BK14" s="60">
        <v>43862</v>
      </c>
      <c r="BL14" s="60">
        <v>43891</v>
      </c>
      <c r="BM14" s="60">
        <v>43922</v>
      </c>
      <c r="BN14" s="60">
        <v>43952</v>
      </c>
      <c r="BO14" s="60">
        <v>43983</v>
      </c>
      <c r="BP14" s="60">
        <v>44013</v>
      </c>
      <c r="BQ14" s="60">
        <v>44044</v>
      </c>
      <c r="BR14" s="60">
        <v>44075</v>
      </c>
      <c r="BS14" s="60">
        <v>44105</v>
      </c>
      <c r="BT14" s="60">
        <v>44136</v>
      </c>
      <c r="BU14" s="60">
        <v>44166</v>
      </c>
      <c r="BV14" s="60">
        <v>44197</v>
      </c>
      <c r="BW14" s="60">
        <v>44228</v>
      </c>
      <c r="BX14" s="60">
        <v>44256</v>
      </c>
      <c r="BY14" s="60">
        <v>44287</v>
      </c>
      <c r="BZ14" s="60">
        <v>44317</v>
      </c>
      <c r="CA14" s="60">
        <v>44348</v>
      </c>
      <c r="CB14" s="60">
        <v>44378</v>
      </c>
      <c r="CC14" s="60">
        <v>44409</v>
      </c>
      <c r="CD14" s="60">
        <v>44440</v>
      </c>
      <c r="CE14" s="60">
        <v>44470</v>
      </c>
      <c r="CF14" s="60">
        <v>44501</v>
      </c>
      <c r="CG14" s="60">
        <v>44531</v>
      </c>
    </row>
    <row r="15" spans="1:154" outlineLevel="1" x14ac:dyDescent="0.25">
      <c r="A15" s="61" t="s">
        <v>140</v>
      </c>
      <c r="B15" s="68">
        <v>-1984806.18</v>
      </c>
      <c r="C15" s="68">
        <v>-1915716.3000000012</v>
      </c>
      <c r="D15" s="68">
        <v>-2007140.6499999994</v>
      </c>
      <c r="E15" s="68">
        <v>-2100653.0300000003</v>
      </c>
      <c r="F15" s="68">
        <v>-2167557.8599999994</v>
      </c>
      <c r="G15" s="68">
        <v>-2481086.1999999983</v>
      </c>
      <c r="H15" s="68">
        <v>-2281902.2200000002</v>
      </c>
      <c r="I15" s="69">
        <v>-2351973.319999998</v>
      </c>
      <c r="J15" s="69">
        <v>-2165824.1405140343</v>
      </c>
      <c r="K15" s="69">
        <v>-2157932.1111729848</v>
      </c>
      <c r="L15" s="69">
        <v>-2155375.4656485752</v>
      </c>
      <c r="M15" s="69">
        <v>-2156674.4844574477</v>
      </c>
      <c r="N15" s="69">
        <v>-2161182.9694207688</v>
      </c>
      <c r="O15" s="69">
        <v>-2166511.2162441881</v>
      </c>
      <c r="P15" s="69">
        <v>-2173938.7612558901</v>
      </c>
      <c r="Q15" s="69">
        <v>-2181369.3317849119</v>
      </c>
      <c r="R15" s="69">
        <v>-2186311.0764426175</v>
      </c>
      <c r="S15" s="69">
        <v>-2270986.5691317613</v>
      </c>
      <c r="T15" s="69">
        <v>-2269561.007950664</v>
      </c>
      <c r="U15" s="69">
        <v>-2265304.3823843962</v>
      </c>
      <c r="V15" s="69">
        <v>-2258218.4031509333</v>
      </c>
      <c r="W15" s="69">
        <v>-2251314.3175199558</v>
      </c>
      <c r="X15" s="69">
        <v>-2248038.1292393166</v>
      </c>
      <c r="Y15" s="69">
        <v>-2250480.6902637878</v>
      </c>
      <c r="Z15" s="69">
        <v>-2255879.5821549287</v>
      </c>
      <c r="AA15" s="69">
        <v>-2256574.1186782154</v>
      </c>
      <c r="AB15" s="69">
        <v>-2257017.1130810259</v>
      </c>
      <c r="AC15" s="69">
        <v>-2257129.6250184104</v>
      </c>
      <c r="AD15" s="69">
        <v>-2256878.7883064714</v>
      </c>
      <c r="AE15" s="69">
        <v>-2256381.094352446</v>
      </c>
      <c r="AF15" s="69">
        <v>-2255906.3208686546</v>
      </c>
      <c r="AG15" s="69">
        <v>-2255567.8138106083</v>
      </c>
      <c r="AH15" s="69">
        <v>-2255452.5885157557</v>
      </c>
      <c r="AI15" s="69">
        <v>-2255668.5453808843</v>
      </c>
      <c r="AJ15" s="69">
        <v>-2256235.1562639368</v>
      </c>
      <c r="AK15" s="69">
        <v>-2256936.0563143422</v>
      </c>
      <c r="AL15" s="69">
        <v>-2257609.9243855048</v>
      </c>
      <c r="AM15" s="69">
        <v>-2258116.6923432974</v>
      </c>
      <c r="AN15" s="69">
        <v>-2258413.9091673698</v>
      </c>
      <c r="AO15" s="69">
        <v>-2258401.9623177913</v>
      </c>
      <c r="AP15" s="69">
        <v>-2258067.8389963987</v>
      </c>
      <c r="AQ15" s="69">
        <v>-2257505.8595665358</v>
      </c>
      <c r="AR15" s="69">
        <v>-2256944.1633346519</v>
      </c>
      <c r="AS15" s="69">
        <v>-2256418.4614756508</v>
      </c>
      <c r="AT15" s="69">
        <v>-2256048.2147711199</v>
      </c>
      <c r="AU15" s="69">
        <v>-2255957.7902552942</v>
      </c>
      <c r="AV15" s="69">
        <v>-2256151.2682859325</v>
      </c>
      <c r="AW15" s="69">
        <v>-2256489.3157462087</v>
      </c>
      <c r="AX15" s="69">
        <v>-2256739.6751413094</v>
      </c>
      <c r="AY15" s="69">
        <v>-2256775.5123490752</v>
      </c>
      <c r="AZ15" s="69">
        <v>-2256783.9037520271</v>
      </c>
      <c r="BA15" s="69">
        <v>-2256774.1866966523</v>
      </c>
      <c r="BB15" s="69">
        <v>-2256759.3767665792</v>
      </c>
      <c r="BC15" s="69">
        <v>-2256754.4012857503</v>
      </c>
      <c r="BD15" s="69">
        <v>-2256769.9557413049</v>
      </c>
      <c r="BE15" s="69">
        <v>-2256805.940527665</v>
      </c>
      <c r="BF15" s="69">
        <v>-2256857.5291408761</v>
      </c>
      <c r="BG15" s="69">
        <v>-2256916.0683335895</v>
      </c>
      <c r="BH15" s="69">
        <v>-2256968.0484566195</v>
      </c>
      <c r="BI15" s="69">
        <v>-2256998.5856313142</v>
      </c>
      <c r="BJ15" s="69">
        <v>-2257001.1910195216</v>
      </c>
      <c r="BK15" s="69">
        <v>-2256975.8271292727</v>
      </c>
      <c r="BL15" s="69">
        <v>-2256928.2910786881</v>
      </c>
      <c r="BM15" s="69">
        <v>-2256866.3903249931</v>
      </c>
      <c r="BN15" s="69">
        <v>-2256802.4081586259</v>
      </c>
      <c r="BO15" s="69">
        <v>-2256749.6818737192</v>
      </c>
      <c r="BP15" s="69">
        <v>-2256718.1744698519</v>
      </c>
      <c r="BQ15" s="69">
        <v>-2256708.7582671512</v>
      </c>
      <c r="BR15" s="69">
        <v>-2256720.8539667972</v>
      </c>
      <c r="BS15" s="69">
        <v>-2256748.8805999509</v>
      </c>
      <c r="BT15" s="69">
        <v>-2256781.8426976446</v>
      </c>
      <c r="BU15" s="69">
        <v>-2256808.116631466</v>
      </c>
      <c r="BV15" s="69">
        <v>-2256821.4000016856</v>
      </c>
      <c r="BW15" s="69">
        <v>-2256824.805204201</v>
      </c>
      <c r="BX15" s="69">
        <v>-2256826.8590731649</v>
      </c>
      <c r="BY15" s="69">
        <v>-2256828.6488782121</v>
      </c>
      <c r="BZ15" s="69">
        <v>-2256830.9181357776</v>
      </c>
      <c r="CA15" s="69">
        <v>-2256833.8990261606</v>
      </c>
      <c r="CB15" s="69">
        <v>-2256837.2114320104</v>
      </c>
      <c r="CC15" s="69">
        <v>-2256840.0137524563</v>
      </c>
      <c r="CD15" s="69">
        <v>-2256841.4334701556</v>
      </c>
      <c r="CE15" s="69">
        <v>-2256840.7628172096</v>
      </c>
      <c r="CF15" s="69">
        <v>-2256837.6250873599</v>
      </c>
      <c r="CG15" s="69">
        <v>-2256832.1907803076</v>
      </c>
    </row>
    <row r="16" spans="1:154" outlineLevel="1" x14ac:dyDescent="0.25">
      <c r="A16" s="61" t="s">
        <v>141</v>
      </c>
      <c r="B16" s="68">
        <v>-548301.21000000008</v>
      </c>
      <c r="C16" s="68">
        <v>-935040.55</v>
      </c>
      <c r="D16" s="68">
        <v>-982165.24</v>
      </c>
      <c r="E16" s="68">
        <v>-483315.76000000007</v>
      </c>
      <c r="F16" s="68">
        <v>-501370.97</v>
      </c>
      <c r="G16" s="68">
        <v>-2720646.4499999997</v>
      </c>
      <c r="H16" s="68">
        <v>-493602.30000000005</v>
      </c>
      <c r="I16" s="69">
        <v>-1038499.9299999999</v>
      </c>
      <c r="J16" s="69">
        <v>-1155065.1808582451</v>
      </c>
      <c r="K16" s="69">
        <v>-578554.13629019982</v>
      </c>
      <c r="L16" s="69">
        <v>-1113820.6032899653</v>
      </c>
      <c r="M16" s="69">
        <v>-2314542.1112079155</v>
      </c>
      <c r="N16" s="69">
        <v>-502718.6952750709</v>
      </c>
      <c r="O16" s="69">
        <v>-487518.03336675523</v>
      </c>
      <c r="P16" s="69">
        <v>-848963.44478306291</v>
      </c>
      <c r="Q16" s="69">
        <v>-688175.35006895161</v>
      </c>
      <c r="R16" s="69">
        <v>-602719.85710131051</v>
      </c>
      <c r="S16" s="69">
        <v>-3224178.012340521</v>
      </c>
      <c r="T16" s="69">
        <v>-612051.94376560359</v>
      </c>
      <c r="U16" s="69">
        <v>-588041.22836689465</v>
      </c>
      <c r="V16" s="69">
        <v>-1174378.627521256</v>
      </c>
      <c r="W16" s="69">
        <v>-599102.66531848058</v>
      </c>
      <c r="X16" s="69">
        <v>-1156289.8477487636</v>
      </c>
      <c r="Y16" s="69">
        <v>-3022427.895116013</v>
      </c>
      <c r="Z16" s="69">
        <v>-508699.64387075143</v>
      </c>
      <c r="AA16" s="69">
        <v>-493318.13653466786</v>
      </c>
      <c r="AB16" s="69">
        <v>-859063.73898453696</v>
      </c>
      <c r="AC16" s="69">
        <v>-696362.71495563991</v>
      </c>
      <c r="AD16" s="69">
        <v>-609890.54026229074</v>
      </c>
      <c r="AE16" s="69">
        <v>-3262536.7269385145</v>
      </c>
      <c r="AF16" s="69">
        <v>-619333.65269736596</v>
      </c>
      <c r="AG16" s="69">
        <v>-595037.27683706104</v>
      </c>
      <c r="AH16" s="69">
        <v>-1188350.4536520252</v>
      </c>
      <c r="AI16" s="69">
        <v>-606230.31399851316</v>
      </c>
      <c r="AJ16" s="69">
        <v>-1170046.4679144579</v>
      </c>
      <c r="AK16" s="69">
        <v>-3058386.3467207397</v>
      </c>
      <c r="AL16" s="69">
        <v>-509263.21070854546</v>
      </c>
      <c r="AM16" s="69">
        <v>-493864.66285050684</v>
      </c>
      <c r="AN16" s="69">
        <v>-860015.45939691854</v>
      </c>
      <c r="AO16" s="69">
        <v>-697134.18577924627</v>
      </c>
      <c r="AP16" s="69">
        <v>-610566.212217869</v>
      </c>
      <c r="AQ16" s="69">
        <v>-3266151.1535034655</v>
      </c>
      <c r="AR16" s="69">
        <v>-620019.78627814504</v>
      </c>
      <c r="AS16" s="69">
        <v>-595696.49348978954</v>
      </c>
      <c r="AT16" s="69">
        <v>-1189666.9768999282</v>
      </c>
      <c r="AU16" s="69">
        <v>-606901.9309440949</v>
      </c>
      <c r="AV16" s="69">
        <v>-1171342.7129500888</v>
      </c>
      <c r="AW16" s="69">
        <v>-3061774.6037068437</v>
      </c>
      <c r="AX16" s="69">
        <v>-509187.69600055012</v>
      </c>
      <c r="AY16" s="69">
        <v>-493791.43147423584</v>
      </c>
      <c r="AZ16" s="69">
        <v>-859887.93434715597</v>
      </c>
      <c r="BA16" s="69">
        <v>-697030.81313546258</v>
      </c>
      <c r="BB16" s="69">
        <v>-610475.67607023858</v>
      </c>
      <c r="BC16" s="69">
        <v>-3265666.8411764819</v>
      </c>
      <c r="BD16" s="69">
        <v>-619927.84833303606</v>
      </c>
      <c r="BE16" s="69">
        <v>-595608.16225789639</v>
      </c>
      <c r="BF16" s="69">
        <v>-1189490.570372845</v>
      </c>
      <c r="BG16" s="69">
        <v>-606811.93814443192</v>
      </c>
      <c r="BH16" s="69">
        <v>-1171169.0235865712</v>
      </c>
      <c r="BI16" s="69">
        <v>-3061320.5967998365</v>
      </c>
      <c r="BJ16" s="69">
        <v>-509161.91754097096</v>
      </c>
      <c r="BK16" s="69">
        <v>-493766.4324757196</v>
      </c>
      <c r="BL16" s="69">
        <v>-859844.40111465193</v>
      </c>
      <c r="BM16" s="69">
        <v>-696995.52481097437</v>
      </c>
      <c r="BN16" s="69">
        <v>-610444.76974107302</v>
      </c>
      <c r="BO16" s="69">
        <v>-3265501.5114536202</v>
      </c>
      <c r="BP16" s="69">
        <v>-619896.46347219637</v>
      </c>
      <c r="BQ16" s="69">
        <v>-595578.00862092443</v>
      </c>
      <c r="BR16" s="69">
        <v>-1189430.350468026</v>
      </c>
      <c r="BS16" s="69">
        <v>-606781.21729798871</v>
      </c>
      <c r="BT16" s="69">
        <v>-1171109.731240012</v>
      </c>
      <c r="BU16" s="69">
        <v>-3061165.6124396813</v>
      </c>
      <c r="BV16" s="69">
        <v>-509185.81545928231</v>
      </c>
      <c r="BW16" s="69">
        <v>-493789.60779473244</v>
      </c>
      <c r="BX16" s="69">
        <v>-859884.75859338394</v>
      </c>
      <c r="BY16" s="69">
        <v>-697028.23884857516</v>
      </c>
      <c r="BZ16" s="69">
        <v>-610473.42145035893</v>
      </c>
      <c r="CA16" s="69">
        <v>-3265654.7803562577</v>
      </c>
      <c r="CB16" s="69">
        <v>-619925.5588042218</v>
      </c>
      <c r="CC16" s="69">
        <v>-595605.96254698944</v>
      </c>
      <c r="CD16" s="69">
        <v>-1189486.1773246177</v>
      </c>
      <c r="CE16" s="69">
        <v>-606809.69705553586</v>
      </c>
      <c r="CF16" s="69">
        <v>-1171164.698203814</v>
      </c>
      <c r="CG16" s="69">
        <v>-3061309.290674882</v>
      </c>
    </row>
    <row r="17" spans="1:85" outlineLevel="1" x14ac:dyDescent="0.25">
      <c r="A17" s="61" t="s">
        <v>142</v>
      </c>
      <c r="B17" s="68">
        <v>-70766.629999999976</v>
      </c>
      <c r="C17" s="68">
        <v>-66836.759999999995</v>
      </c>
      <c r="D17" s="68">
        <v>-65338.020000000004</v>
      </c>
      <c r="E17" s="68">
        <v>-65955.640000000014</v>
      </c>
      <c r="F17" s="68">
        <v>-74964.529999999955</v>
      </c>
      <c r="G17" s="68">
        <v>-75697.410000000018</v>
      </c>
      <c r="H17" s="68">
        <v>-75387.67</v>
      </c>
      <c r="I17" s="69">
        <v>-71568.570000000007</v>
      </c>
      <c r="J17" s="69">
        <v>-75756.07145482114</v>
      </c>
      <c r="K17" s="69">
        <v>-75379.158546343766</v>
      </c>
      <c r="L17" s="69">
        <v>-75282.883585664371</v>
      </c>
      <c r="M17" s="69">
        <v>-75377.286401733727</v>
      </c>
      <c r="N17" s="69">
        <v>-75478.492155227592</v>
      </c>
      <c r="O17" s="69">
        <v>-75582.495311805789</v>
      </c>
      <c r="P17" s="69">
        <v>-75734.163360393737</v>
      </c>
      <c r="Q17" s="69">
        <v>-76020.658197430006</v>
      </c>
      <c r="R17" s="69">
        <v>-76298.141872322929</v>
      </c>
      <c r="S17" s="69">
        <v>-79224.690872505002</v>
      </c>
      <c r="T17" s="69">
        <v>-79210.225077521856</v>
      </c>
      <c r="U17" s="69">
        <v>-79134.766113156104</v>
      </c>
      <c r="V17" s="69">
        <v>-78935.969198775128</v>
      </c>
      <c r="W17" s="69">
        <v>-78725.34958702825</v>
      </c>
      <c r="X17" s="69">
        <v>-78634.529603537769</v>
      </c>
      <c r="Y17" s="69">
        <v>-78667.398704256004</v>
      </c>
      <c r="Z17" s="69">
        <v>-78649.834608175021</v>
      </c>
      <c r="AA17" s="69">
        <v>-78678.427256885421</v>
      </c>
      <c r="AB17" s="69">
        <v>-78707.393382190028</v>
      </c>
      <c r="AC17" s="69">
        <v>-78732.200818062673</v>
      </c>
      <c r="AD17" s="69">
        <v>-78744.888469956801</v>
      </c>
      <c r="AE17" s="69">
        <v>-78745.527618513515</v>
      </c>
      <c r="AF17" s="69">
        <v>-78745.283701482753</v>
      </c>
      <c r="AG17" s="69">
        <v>-78741.801884629967</v>
      </c>
      <c r="AH17" s="69">
        <v>-78739.012223893922</v>
      </c>
      <c r="AI17" s="69">
        <v>-78740.229371520982</v>
      </c>
      <c r="AJ17" s="69">
        <v>-78757.814264581626</v>
      </c>
      <c r="AK17" s="69">
        <v>-78780.29972491131</v>
      </c>
      <c r="AL17" s="69">
        <v>-78799.635263510208</v>
      </c>
      <c r="AM17" s="69">
        <v>-78815.395125974799</v>
      </c>
      <c r="AN17" s="69">
        <v>-78827.309222723197</v>
      </c>
      <c r="AO17" s="69">
        <v>-78833.153840761021</v>
      </c>
      <c r="AP17" s="69">
        <v>-78826.8392649366</v>
      </c>
      <c r="AQ17" s="69">
        <v>-78808.248966645406</v>
      </c>
      <c r="AR17" s="69">
        <v>-78790.897220567931</v>
      </c>
      <c r="AS17" s="69">
        <v>-78773.425226528168</v>
      </c>
      <c r="AT17" s="69">
        <v>-78758.369356252006</v>
      </c>
      <c r="AU17" s="69">
        <v>-78750.969362813557</v>
      </c>
      <c r="AV17" s="69">
        <v>-78752.036853471262</v>
      </c>
      <c r="AW17" s="69">
        <v>-78756.932988885179</v>
      </c>
      <c r="AX17" s="69">
        <v>-78760.663584078051</v>
      </c>
      <c r="AY17" s="69">
        <v>-78765.281458074023</v>
      </c>
      <c r="AZ17" s="69">
        <v>-78768.900383123546</v>
      </c>
      <c r="BA17" s="69">
        <v>-78771.463174829099</v>
      </c>
      <c r="BB17" s="69">
        <v>-78773.099106361042</v>
      </c>
      <c r="BC17" s="69">
        <v>-78774.274549544556</v>
      </c>
      <c r="BD17" s="69">
        <v>-78775.472338337509</v>
      </c>
      <c r="BE17" s="69">
        <v>-78776.730198206467</v>
      </c>
      <c r="BF17" s="69">
        <v>-78778.185544605498</v>
      </c>
      <c r="BG17" s="69">
        <v>-78779.8177663018</v>
      </c>
      <c r="BH17" s="69">
        <v>-78781.467282751008</v>
      </c>
      <c r="BI17" s="69">
        <v>-78782.45282517474</v>
      </c>
      <c r="BJ17" s="69">
        <v>-78782.542537685687</v>
      </c>
      <c r="BK17" s="69">
        <v>-78781.830340776345</v>
      </c>
      <c r="BL17" s="69">
        <v>-78780.43180805973</v>
      </c>
      <c r="BM17" s="69">
        <v>-78778.478582448763</v>
      </c>
      <c r="BN17" s="69">
        <v>-78776.200446685747</v>
      </c>
      <c r="BO17" s="69">
        <v>-78774.09049592528</v>
      </c>
      <c r="BP17" s="69">
        <v>-78772.667226311954</v>
      </c>
      <c r="BQ17" s="69">
        <v>-78771.907643217943</v>
      </c>
      <c r="BR17" s="69">
        <v>-78771.844410580044</v>
      </c>
      <c r="BS17" s="69">
        <v>-78772.405871177019</v>
      </c>
      <c r="BT17" s="69">
        <v>-78773.299059025492</v>
      </c>
      <c r="BU17" s="69">
        <v>-78774.184984256921</v>
      </c>
      <c r="BV17" s="69">
        <v>-78774.903817397426</v>
      </c>
      <c r="BW17" s="69">
        <v>-78775.497160452389</v>
      </c>
      <c r="BX17" s="69">
        <v>-78775.922814718171</v>
      </c>
      <c r="BY17" s="69">
        <v>-78776.215416034611</v>
      </c>
      <c r="BZ17" s="69">
        <v>-78776.413426084837</v>
      </c>
      <c r="CA17" s="69">
        <v>-78776.551522740003</v>
      </c>
      <c r="CB17" s="69">
        <v>-78776.646396623139</v>
      </c>
      <c r="CC17" s="69">
        <v>-78776.695315718374</v>
      </c>
      <c r="CD17" s="69">
        <v>-78776.693862281376</v>
      </c>
      <c r="CE17" s="69">
        <v>-78776.631708851215</v>
      </c>
      <c r="CF17" s="69">
        <v>-78776.498956457435</v>
      </c>
      <c r="CG17" s="69">
        <v>-78776.291942861862</v>
      </c>
    </row>
    <row r="18" spans="1:85" x14ac:dyDescent="0.25">
      <c r="A18" s="61" t="s">
        <v>137</v>
      </c>
      <c r="B18" s="77">
        <v>-2603874.02</v>
      </c>
      <c r="C18" s="77">
        <v>-2917593.6100000013</v>
      </c>
      <c r="D18" s="77">
        <v>-3054643.9099999997</v>
      </c>
      <c r="E18" s="77">
        <v>-2649924.4300000006</v>
      </c>
      <c r="F18" s="77">
        <v>-2743893.3599999989</v>
      </c>
      <c r="G18" s="77">
        <v>-5277430.0599999987</v>
      </c>
      <c r="H18" s="77">
        <v>-2850892.1900000004</v>
      </c>
      <c r="I18" s="78">
        <v>-3462041.819999998</v>
      </c>
      <c r="J18" s="78">
        <v>-3396645.3928271006</v>
      </c>
      <c r="K18" s="78">
        <v>-2811865.4060095283</v>
      </c>
      <c r="L18" s="78">
        <v>-3344478.9525242047</v>
      </c>
      <c r="M18" s="78">
        <v>-4546593.8820670974</v>
      </c>
      <c r="N18" s="78">
        <v>-2739380.1568510677</v>
      </c>
      <c r="O18" s="78">
        <v>-2729611.7449227492</v>
      </c>
      <c r="P18" s="78">
        <v>-3098636.3693993464</v>
      </c>
      <c r="Q18" s="78">
        <v>-2945565.3400512934</v>
      </c>
      <c r="R18" s="78">
        <v>-2865329.0754162511</v>
      </c>
      <c r="S18" s="78">
        <v>-5574389.2723447876</v>
      </c>
      <c r="T18" s="78">
        <v>-2960823.1767937895</v>
      </c>
      <c r="U18" s="78">
        <v>-2932480.3768644468</v>
      </c>
      <c r="V18" s="78">
        <v>-3511532.9998709643</v>
      </c>
      <c r="W18" s="78">
        <v>-2929142.3324254649</v>
      </c>
      <c r="X18" s="78">
        <v>-3482962.5065916176</v>
      </c>
      <c r="Y18" s="78">
        <v>-5351575.9840840567</v>
      </c>
      <c r="Z18" s="78">
        <v>-2843229.0606338549</v>
      </c>
      <c r="AA18" s="78">
        <v>-2828570.6824697689</v>
      </c>
      <c r="AB18" s="78">
        <v>-3194788.245447753</v>
      </c>
      <c r="AC18" s="78">
        <v>-3032224.5407921132</v>
      </c>
      <c r="AD18" s="78">
        <v>-2945514.217038719</v>
      </c>
      <c r="AE18" s="78">
        <v>-5597663.348909474</v>
      </c>
      <c r="AF18" s="78">
        <v>-2953985.2572675035</v>
      </c>
      <c r="AG18" s="78">
        <v>-2929346.8925322993</v>
      </c>
      <c r="AH18" s="78">
        <v>-3522542.0543916747</v>
      </c>
      <c r="AI18" s="78">
        <v>-2940639.0887509189</v>
      </c>
      <c r="AJ18" s="78">
        <v>-3505039.4384429762</v>
      </c>
      <c r="AK18" s="78">
        <v>-5394102.7027599933</v>
      </c>
      <c r="AL18" s="78">
        <v>-2845672.7703575604</v>
      </c>
      <c r="AM18" s="78">
        <v>-2830796.7503197789</v>
      </c>
      <c r="AN18" s="78">
        <v>-3197256.6777870115</v>
      </c>
      <c r="AO18" s="78">
        <v>-3034369.3019377985</v>
      </c>
      <c r="AP18" s="78">
        <v>-2947460.8904792042</v>
      </c>
      <c r="AQ18" s="78">
        <v>-5602465.2620366467</v>
      </c>
      <c r="AR18" s="78">
        <v>-2955754.8468333646</v>
      </c>
      <c r="AS18" s="78">
        <v>-2930888.3801919688</v>
      </c>
      <c r="AT18" s="78">
        <v>-3524473.5610273001</v>
      </c>
      <c r="AU18" s="78">
        <v>-2941610.6905622026</v>
      </c>
      <c r="AV18" s="78">
        <v>-3506246.0180894923</v>
      </c>
      <c r="AW18" s="78">
        <v>-5397020.8524419377</v>
      </c>
      <c r="AX18" s="78">
        <v>-2844688.0347259375</v>
      </c>
      <c r="AY18" s="78">
        <v>-2829332.2252813852</v>
      </c>
      <c r="AZ18" s="78">
        <v>-3195440.7384823067</v>
      </c>
      <c r="BA18" s="78">
        <v>-3032576.4630069444</v>
      </c>
      <c r="BB18" s="78">
        <v>-2946008.1519431788</v>
      </c>
      <c r="BC18" s="78">
        <v>-5601195.5170117775</v>
      </c>
      <c r="BD18" s="78">
        <v>-2955473.2764126784</v>
      </c>
      <c r="BE18" s="78">
        <v>-2931190.8329837676</v>
      </c>
      <c r="BF18" s="78">
        <v>-3525126.2850583266</v>
      </c>
      <c r="BG18" s="78">
        <v>-2942507.8242443232</v>
      </c>
      <c r="BH18" s="78">
        <v>-3506918.5393259418</v>
      </c>
      <c r="BI18" s="78">
        <v>-5397101.6352563249</v>
      </c>
      <c r="BJ18" s="69">
        <v>-2844945.6510981778</v>
      </c>
      <c r="BK18" s="69">
        <v>-2829524.0899457685</v>
      </c>
      <c r="BL18" s="69">
        <v>-3195553.1240013996</v>
      </c>
      <c r="BM18" s="69">
        <v>-3032640.3937184163</v>
      </c>
      <c r="BN18" s="69">
        <v>-2946023.3783463845</v>
      </c>
      <c r="BO18" s="69">
        <v>-5601025.2838232648</v>
      </c>
      <c r="BP18" s="69">
        <v>-2955387.30516836</v>
      </c>
      <c r="BQ18" s="69">
        <v>-2931058.6745312936</v>
      </c>
      <c r="BR18" s="69">
        <v>-3524923.0488454034</v>
      </c>
      <c r="BS18" s="69">
        <v>-2942302.5037691165</v>
      </c>
      <c r="BT18" s="69">
        <v>-3506664.8729966818</v>
      </c>
      <c r="BU18" s="69">
        <v>-5396747.9140554043</v>
      </c>
      <c r="BV18" s="69">
        <v>-2844782.1192783653</v>
      </c>
      <c r="BW18" s="69">
        <v>-2829389.9101593858</v>
      </c>
      <c r="BX18" s="69">
        <v>-3195487.540481267</v>
      </c>
      <c r="BY18" s="69">
        <v>-3032633.1031428222</v>
      </c>
      <c r="BZ18" s="69">
        <v>-2946080.7530122213</v>
      </c>
      <c r="CA18" s="69">
        <v>-5601265.2309051584</v>
      </c>
      <c r="CB18" s="69">
        <v>-2955539.4166328553</v>
      </c>
      <c r="CC18" s="69">
        <v>-2931222.6716151638</v>
      </c>
      <c r="CD18" s="69">
        <v>-3525104.3046570546</v>
      </c>
      <c r="CE18" s="69">
        <v>-2942427.0915815965</v>
      </c>
      <c r="CF18" s="69">
        <v>-3506778.8222476314</v>
      </c>
      <c r="CG18" s="69">
        <v>-5396917.773398052</v>
      </c>
    </row>
    <row r="21" spans="1:85" x14ac:dyDescent="0.25">
      <c r="A21" s="22" t="s">
        <v>181</v>
      </c>
      <c r="B21" s="59">
        <v>42005</v>
      </c>
      <c r="C21" s="59">
        <v>42036</v>
      </c>
      <c r="D21" s="59">
        <v>42064</v>
      </c>
      <c r="E21" s="59">
        <v>42095</v>
      </c>
      <c r="F21" s="59">
        <v>42125</v>
      </c>
      <c r="G21" s="59">
        <v>42156</v>
      </c>
      <c r="H21" s="59">
        <v>42186</v>
      </c>
      <c r="I21" s="59">
        <v>42217</v>
      </c>
      <c r="J21" s="60">
        <v>42248</v>
      </c>
      <c r="K21" s="60">
        <v>42278</v>
      </c>
      <c r="L21" s="60">
        <v>42309</v>
      </c>
      <c r="M21" s="60">
        <v>42339</v>
      </c>
      <c r="N21" s="60">
        <v>42370</v>
      </c>
      <c r="O21" s="60">
        <v>42401</v>
      </c>
      <c r="P21" s="60">
        <v>42430</v>
      </c>
      <c r="Q21" s="60">
        <v>42461</v>
      </c>
      <c r="R21" s="60">
        <v>42491</v>
      </c>
      <c r="S21" s="60">
        <v>42522</v>
      </c>
      <c r="T21" s="60">
        <v>42552</v>
      </c>
      <c r="U21" s="60">
        <v>42583</v>
      </c>
      <c r="V21" s="60">
        <v>42614</v>
      </c>
      <c r="W21" s="60">
        <v>42644</v>
      </c>
      <c r="X21" s="60">
        <v>42675</v>
      </c>
      <c r="Y21" s="60">
        <v>42705</v>
      </c>
      <c r="Z21" s="60">
        <v>42736</v>
      </c>
      <c r="AA21" s="60">
        <v>42767</v>
      </c>
      <c r="AB21" s="60">
        <v>42795</v>
      </c>
      <c r="AC21" s="60">
        <v>42826</v>
      </c>
      <c r="AD21" s="60">
        <v>42856</v>
      </c>
      <c r="AE21" s="60">
        <v>42887</v>
      </c>
      <c r="AF21" s="60">
        <v>42917</v>
      </c>
      <c r="AG21" s="60">
        <v>42948</v>
      </c>
      <c r="AH21" s="60">
        <v>42979</v>
      </c>
      <c r="AI21" s="60">
        <v>43009</v>
      </c>
      <c r="AJ21" s="60">
        <v>43040</v>
      </c>
      <c r="AK21" s="60">
        <v>43070</v>
      </c>
      <c r="AL21" s="60">
        <v>43101</v>
      </c>
      <c r="AM21" s="60">
        <v>43132</v>
      </c>
      <c r="AN21" s="60">
        <v>43160</v>
      </c>
      <c r="AO21" s="60">
        <v>43191</v>
      </c>
      <c r="AP21" s="60">
        <v>43221</v>
      </c>
      <c r="AQ21" s="60">
        <v>43252</v>
      </c>
      <c r="AR21" s="60">
        <v>43282</v>
      </c>
      <c r="AS21" s="60">
        <v>43313</v>
      </c>
      <c r="AT21" s="60">
        <v>43344</v>
      </c>
      <c r="AU21" s="60">
        <v>43374</v>
      </c>
      <c r="AV21" s="60">
        <v>43405</v>
      </c>
      <c r="AW21" s="60">
        <v>43435</v>
      </c>
      <c r="AX21" s="60">
        <v>43466</v>
      </c>
      <c r="AY21" s="60">
        <v>43497</v>
      </c>
      <c r="AZ21" s="60">
        <v>43525</v>
      </c>
      <c r="BA21" s="60">
        <v>43556</v>
      </c>
      <c r="BB21" s="60">
        <v>43586</v>
      </c>
      <c r="BC21" s="60">
        <v>43617</v>
      </c>
      <c r="BD21" s="60">
        <v>43647</v>
      </c>
      <c r="BE21" s="60">
        <v>43678</v>
      </c>
      <c r="BF21" s="60">
        <v>43709</v>
      </c>
      <c r="BG21" s="60">
        <v>43739</v>
      </c>
      <c r="BH21" s="60">
        <v>43770</v>
      </c>
      <c r="BI21" s="60">
        <v>43800</v>
      </c>
      <c r="BJ21" s="60">
        <v>43831</v>
      </c>
      <c r="BK21" s="60">
        <v>43862</v>
      </c>
      <c r="BL21" s="60">
        <v>43891</v>
      </c>
      <c r="BM21" s="60">
        <v>43922</v>
      </c>
      <c r="BN21" s="60">
        <v>43952</v>
      </c>
      <c r="BO21" s="60">
        <v>43983</v>
      </c>
      <c r="BP21" s="60">
        <v>44013</v>
      </c>
      <c r="BQ21" s="60">
        <v>44044</v>
      </c>
      <c r="BR21" s="60">
        <v>44075</v>
      </c>
      <c r="BS21" s="60">
        <v>44105</v>
      </c>
      <c r="BT21" s="60">
        <v>44136</v>
      </c>
      <c r="BU21" s="60">
        <v>44166</v>
      </c>
      <c r="BV21" s="60">
        <v>44197</v>
      </c>
      <c r="BW21" s="60">
        <v>44228</v>
      </c>
      <c r="BX21" s="60">
        <v>44256</v>
      </c>
      <c r="BY21" s="60">
        <v>44287</v>
      </c>
      <c r="BZ21" s="60">
        <v>44317</v>
      </c>
      <c r="CA21" s="60">
        <v>44348</v>
      </c>
      <c r="CB21" s="60">
        <v>44378</v>
      </c>
      <c r="CC21" s="60">
        <v>44409</v>
      </c>
      <c r="CD21" s="60">
        <v>44440</v>
      </c>
      <c r="CE21" s="60">
        <v>44470</v>
      </c>
      <c r="CF21" s="60">
        <v>44501</v>
      </c>
      <c r="CG21" s="60">
        <v>44531</v>
      </c>
    </row>
    <row r="22" spans="1:85" outlineLevel="1" x14ac:dyDescent="0.25">
      <c r="A22" s="61" t="s">
        <v>140</v>
      </c>
      <c r="B22" s="70">
        <v>280</v>
      </c>
      <c r="C22" s="70">
        <v>280</v>
      </c>
      <c r="D22" s="70">
        <v>280</v>
      </c>
      <c r="E22" s="70">
        <v>280</v>
      </c>
      <c r="F22" s="70">
        <v>280</v>
      </c>
      <c r="G22" s="70">
        <v>280</v>
      </c>
      <c r="H22" s="70">
        <v>280</v>
      </c>
      <c r="I22" s="70">
        <v>280</v>
      </c>
      <c r="J22" s="71">
        <v>280</v>
      </c>
      <c r="K22" s="71">
        <v>280</v>
      </c>
      <c r="L22" s="71">
        <v>280</v>
      </c>
      <c r="M22" s="71">
        <v>280</v>
      </c>
      <c r="N22" s="71">
        <v>280</v>
      </c>
      <c r="O22" s="71">
        <v>280</v>
      </c>
      <c r="P22" s="71">
        <v>280</v>
      </c>
      <c r="Q22" s="71">
        <v>280</v>
      </c>
      <c r="R22" s="71">
        <v>280</v>
      </c>
      <c r="S22" s="71">
        <v>280</v>
      </c>
      <c r="T22" s="71">
        <v>280</v>
      </c>
      <c r="U22" s="71">
        <v>280</v>
      </c>
      <c r="V22" s="71">
        <v>280</v>
      </c>
      <c r="W22" s="71">
        <v>280</v>
      </c>
      <c r="X22" s="71">
        <v>280</v>
      </c>
      <c r="Y22" s="71">
        <v>280</v>
      </c>
      <c r="Z22" s="71">
        <v>280</v>
      </c>
      <c r="AA22" s="71">
        <v>280</v>
      </c>
      <c r="AB22" s="71">
        <v>280</v>
      </c>
      <c r="AC22" s="71">
        <v>280</v>
      </c>
      <c r="AD22" s="71">
        <v>280</v>
      </c>
      <c r="AE22" s="71">
        <v>280</v>
      </c>
      <c r="AF22" s="71">
        <v>280</v>
      </c>
      <c r="AG22" s="71">
        <v>280</v>
      </c>
      <c r="AH22" s="71">
        <v>280</v>
      </c>
      <c r="AI22" s="71">
        <v>280</v>
      </c>
      <c r="AJ22" s="71">
        <v>280</v>
      </c>
      <c r="AK22" s="71">
        <v>280</v>
      </c>
      <c r="AL22" s="71">
        <v>280</v>
      </c>
      <c r="AM22" s="71">
        <v>280</v>
      </c>
      <c r="AN22" s="71">
        <v>280</v>
      </c>
      <c r="AO22" s="71">
        <v>280</v>
      </c>
      <c r="AP22" s="71">
        <v>280</v>
      </c>
      <c r="AQ22" s="71">
        <v>280</v>
      </c>
      <c r="AR22" s="71">
        <v>280</v>
      </c>
      <c r="AS22" s="71">
        <v>280</v>
      </c>
      <c r="AT22" s="71">
        <v>280</v>
      </c>
      <c r="AU22" s="71">
        <v>280</v>
      </c>
      <c r="AV22" s="71">
        <v>280</v>
      </c>
      <c r="AW22" s="71">
        <v>280</v>
      </c>
      <c r="AX22" s="71">
        <v>280</v>
      </c>
      <c r="AY22" s="71">
        <v>280</v>
      </c>
      <c r="AZ22" s="71">
        <v>280</v>
      </c>
      <c r="BA22" s="71">
        <v>280</v>
      </c>
      <c r="BB22" s="71">
        <v>280</v>
      </c>
      <c r="BC22" s="71">
        <v>280</v>
      </c>
      <c r="BD22" s="71">
        <v>280</v>
      </c>
      <c r="BE22" s="71">
        <v>280</v>
      </c>
      <c r="BF22" s="71">
        <v>280</v>
      </c>
      <c r="BG22" s="71">
        <v>280</v>
      </c>
      <c r="BH22" s="71">
        <v>280</v>
      </c>
      <c r="BI22" s="71">
        <v>280</v>
      </c>
      <c r="BJ22" s="71">
        <v>280</v>
      </c>
      <c r="BK22" s="71">
        <v>280</v>
      </c>
      <c r="BL22" s="71">
        <v>280</v>
      </c>
      <c r="BM22" s="71">
        <v>280</v>
      </c>
      <c r="BN22" s="71">
        <v>280</v>
      </c>
      <c r="BO22" s="71">
        <v>280</v>
      </c>
      <c r="BP22" s="71">
        <v>280</v>
      </c>
      <c r="BQ22" s="71">
        <v>280</v>
      </c>
      <c r="BR22" s="71">
        <v>280</v>
      </c>
      <c r="BS22" s="71">
        <v>280</v>
      </c>
      <c r="BT22" s="71">
        <v>280</v>
      </c>
      <c r="BU22" s="71">
        <v>280</v>
      </c>
      <c r="BV22" s="71">
        <v>280</v>
      </c>
      <c r="BW22" s="71">
        <v>280</v>
      </c>
      <c r="BX22" s="71">
        <v>280</v>
      </c>
      <c r="BY22" s="71">
        <v>280</v>
      </c>
      <c r="BZ22" s="71">
        <v>280</v>
      </c>
      <c r="CA22" s="71">
        <v>280</v>
      </c>
      <c r="CB22" s="71">
        <v>280</v>
      </c>
      <c r="CC22" s="71">
        <v>280</v>
      </c>
      <c r="CD22" s="71">
        <v>280</v>
      </c>
      <c r="CE22" s="71">
        <v>280</v>
      </c>
      <c r="CF22" s="71">
        <v>280</v>
      </c>
      <c r="CG22" s="71">
        <v>280</v>
      </c>
    </row>
    <row r="23" spans="1:85" outlineLevel="1" x14ac:dyDescent="0.25">
      <c r="A23" s="61" t="s">
        <v>141</v>
      </c>
      <c r="B23" s="70">
        <v>17</v>
      </c>
      <c r="C23" s="70">
        <v>17</v>
      </c>
      <c r="D23" s="70">
        <v>17</v>
      </c>
      <c r="E23" s="70">
        <v>17</v>
      </c>
      <c r="F23" s="70">
        <v>17</v>
      </c>
      <c r="G23" s="70">
        <v>17</v>
      </c>
      <c r="H23" s="70">
        <v>17</v>
      </c>
      <c r="I23" s="70">
        <v>17</v>
      </c>
      <c r="J23" s="71">
        <v>17</v>
      </c>
      <c r="K23" s="71">
        <v>17</v>
      </c>
      <c r="L23" s="71">
        <v>17</v>
      </c>
      <c r="M23" s="71">
        <v>17</v>
      </c>
      <c r="N23" s="71">
        <v>17</v>
      </c>
      <c r="O23" s="71">
        <v>17</v>
      </c>
      <c r="P23" s="71">
        <v>17</v>
      </c>
      <c r="Q23" s="71">
        <v>17</v>
      </c>
      <c r="R23" s="71">
        <v>17</v>
      </c>
      <c r="S23" s="71">
        <v>17</v>
      </c>
      <c r="T23" s="71">
        <v>17</v>
      </c>
      <c r="U23" s="71">
        <v>17</v>
      </c>
      <c r="V23" s="71">
        <v>17</v>
      </c>
      <c r="W23" s="71">
        <v>17</v>
      </c>
      <c r="X23" s="71">
        <v>17</v>
      </c>
      <c r="Y23" s="71">
        <v>17</v>
      </c>
      <c r="Z23" s="71">
        <v>17</v>
      </c>
      <c r="AA23" s="71">
        <v>17</v>
      </c>
      <c r="AB23" s="71">
        <v>17</v>
      </c>
      <c r="AC23" s="71">
        <v>17</v>
      </c>
      <c r="AD23" s="71">
        <v>17</v>
      </c>
      <c r="AE23" s="71">
        <v>17</v>
      </c>
      <c r="AF23" s="71">
        <v>17</v>
      </c>
      <c r="AG23" s="71">
        <v>17</v>
      </c>
      <c r="AH23" s="71">
        <v>17</v>
      </c>
      <c r="AI23" s="71">
        <v>17</v>
      </c>
      <c r="AJ23" s="71">
        <v>17</v>
      </c>
      <c r="AK23" s="71">
        <v>17</v>
      </c>
      <c r="AL23" s="71">
        <v>17</v>
      </c>
      <c r="AM23" s="71">
        <v>17</v>
      </c>
      <c r="AN23" s="71">
        <v>17</v>
      </c>
      <c r="AO23" s="71">
        <v>17</v>
      </c>
      <c r="AP23" s="71">
        <v>17</v>
      </c>
      <c r="AQ23" s="71">
        <v>17</v>
      </c>
      <c r="AR23" s="71">
        <v>17</v>
      </c>
      <c r="AS23" s="71">
        <v>17</v>
      </c>
      <c r="AT23" s="71">
        <v>17</v>
      </c>
      <c r="AU23" s="71">
        <v>17</v>
      </c>
      <c r="AV23" s="71">
        <v>17</v>
      </c>
      <c r="AW23" s="71">
        <v>17</v>
      </c>
      <c r="AX23" s="71">
        <v>17</v>
      </c>
      <c r="AY23" s="71">
        <v>17</v>
      </c>
      <c r="AZ23" s="71">
        <v>17</v>
      </c>
      <c r="BA23" s="71">
        <v>17</v>
      </c>
      <c r="BB23" s="71">
        <v>17</v>
      </c>
      <c r="BC23" s="71">
        <v>17</v>
      </c>
      <c r="BD23" s="71">
        <v>17</v>
      </c>
      <c r="BE23" s="71">
        <v>17</v>
      </c>
      <c r="BF23" s="71">
        <v>17</v>
      </c>
      <c r="BG23" s="71">
        <v>17</v>
      </c>
      <c r="BH23" s="71">
        <v>17</v>
      </c>
      <c r="BI23" s="71">
        <v>17</v>
      </c>
      <c r="BJ23" s="71">
        <v>17</v>
      </c>
      <c r="BK23" s="71">
        <v>17</v>
      </c>
      <c r="BL23" s="71">
        <v>17</v>
      </c>
      <c r="BM23" s="71">
        <v>17</v>
      </c>
      <c r="BN23" s="71">
        <v>17</v>
      </c>
      <c r="BO23" s="71">
        <v>17</v>
      </c>
      <c r="BP23" s="71">
        <v>17</v>
      </c>
      <c r="BQ23" s="71">
        <v>17</v>
      </c>
      <c r="BR23" s="71">
        <v>17</v>
      </c>
      <c r="BS23" s="71">
        <v>17</v>
      </c>
      <c r="BT23" s="71">
        <v>17</v>
      </c>
      <c r="BU23" s="71">
        <v>17</v>
      </c>
      <c r="BV23" s="71">
        <v>17</v>
      </c>
      <c r="BW23" s="71">
        <v>17</v>
      </c>
      <c r="BX23" s="71">
        <v>17</v>
      </c>
      <c r="BY23" s="71">
        <v>17</v>
      </c>
      <c r="BZ23" s="71">
        <v>17</v>
      </c>
      <c r="CA23" s="71">
        <v>17</v>
      </c>
      <c r="CB23" s="71">
        <v>17</v>
      </c>
      <c r="CC23" s="71">
        <v>17</v>
      </c>
      <c r="CD23" s="71">
        <v>17</v>
      </c>
      <c r="CE23" s="71">
        <v>17</v>
      </c>
      <c r="CF23" s="71">
        <v>17</v>
      </c>
      <c r="CG23" s="71">
        <v>17</v>
      </c>
    </row>
    <row r="24" spans="1:85" outlineLevel="1" x14ac:dyDescent="0.25">
      <c r="A24" s="61" t="s">
        <v>142</v>
      </c>
      <c r="B24" s="70">
        <v>62</v>
      </c>
      <c r="C24" s="70">
        <v>62</v>
      </c>
      <c r="D24" s="70">
        <v>62</v>
      </c>
      <c r="E24" s="70">
        <v>62</v>
      </c>
      <c r="F24" s="70">
        <v>62</v>
      </c>
      <c r="G24" s="70">
        <v>62</v>
      </c>
      <c r="H24" s="70">
        <v>62</v>
      </c>
      <c r="I24" s="70">
        <v>62</v>
      </c>
      <c r="J24" s="72">
        <v>62</v>
      </c>
      <c r="K24" s="72">
        <v>62</v>
      </c>
      <c r="L24" s="72">
        <v>62</v>
      </c>
      <c r="M24" s="72">
        <v>62</v>
      </c>
      <c r="N24" s="72">
        <v>62</v>
      </c>
      <c r="O24" s="72">
        <v>62</v>
      </c>
      <c r="P24" s="72">
        <v>62</v>
      </c>
      <c r="Q24" s="72">
        <v>62</v>
      </c>
      <c r="R24" s="72">
        <v>62</v>
      </c>
      <c r="S24" s="72">
        <v>62</v>
      </c>
      <c r="T24" s="72">
        <v>62</v>
      </c>
      <c r="U24" s="72">
        <v>62</v>
      </c>
      <c r="V24" s="72">
        <v>62</v>
      </c>
      <c r="W24" s="72">
        <v>62</v>
      </c>
      <c r="X24" s="72">
        <v>62</v>
      </c>
      <c r="Y24" s="72">
        <v>62</v>
      </c>
      <c r="Z24" s="72">
        <v>62</v>
      </c>
      <c r="AA24" s="72">
        <v>62</v>
      </c>
      <c r="AB24" s="72">
        <v>62</v>
      </c>
      <c r="AC24" s="72">
        <v>62</v>
      </c>
      <c r="AD24" s="72">
        <v>62</v>
      </c>
      <c r="AE24" s="72">
        <v>62</v>
      </c>
      <c r="AF24" s="72">
        <v>62</v>
      </c>
      <c r="AG24" s="72">
        <v>62</v>
      </c>
      <c r="AH24" s="72">
        <v>62</v>
      </c>
      <c r="AI24" s="72">
        <v>62</v>
      </c>
      <c r="AJ24" s="72">
        <v>62</v>
      </c>
      <c r="AK24" s="72">
        <v>62</v>
      </c>
      <c r="AL24" s="72">
        <v>62</v>
      </c>
      <c r="AM24" s="72">
        <v>62</v>
      </c>
      <c r="AN24" s="72">
        <v>62</v>
      </c>
      <c r="AO24" s="72">
        <v>62</v>
      </c>
      <c r="AP24" s="72">
        <v>62</v>
      </c>
      <c r="AQ24" s="72">
        <v>62</v>
      </c>
      <c r="AR24" s="72">
        <v>62</v>
      </c>
      <c r="AS24" s="72">
        <v>62</v>
      </c>
      <c r="AT24" s="72">
        <v>62</v>
      </c>
      <c r="AU24" s="72">
        <v>62</v>
      </c>
      <c r="AV24" s="72">
        <v>62</v>
      </c>
      <c r="AW24" s="72">
        <v>62</v>
      </c>
      <c r="AX24" s="72">
        <v>62</v>
      </c>
      <c r="AY24" s="72">
        <v>62</v>
      </c>
      <c r="AZ24" s="72">
        <v>62</v>
      </c>
      <c r="BA24" s="72">
        <v>62</v>
      </c>
      <c r="BB24" s="72">
        <v>62</v>
      </c>
      <c r="BC24" s="72">
        <v>62</v>
      </c>
      <c r="BD24" s="72">
        <v>62</v>
      </c>
      <c r="BE24" s="72">
        <v>62</v>
      </c>
      <c r="BF24" s="72">
        <v>62</v>
      </c>
      <c r="BG24" s="72">
        <v>62</v>
      </c>
      <c r="BH24" s="72">
        <v>62</v>
      </c>
      <c r="BI24" s="72">
        <v>62</v>
      </c>
      <c r="BJ24" s="72">
        <v>62</v>
      </c>
      <c r="BK24" s="72">
        <v>62</v>
      </c>
      <c r="BL24" s="72">
        <v>62</v>
      </c>
      <c r="BM24" s="72">
        <v>62</v>
      </c>
      <c r="BN24" s="72">
        <v>62</v>
      </c>
      <c r="BO24" s="72">
        <v>62</v>
      </c>
      <c r="BP24" s="72">
        <v>62</v>
      </c>
      <c r="BQ24" s="72">
        <v>62</v>
      </c>
      <c r="BR24" s="72">
        <v>62</v>
      </c>
      <c r="BS24" s="72">
        <v>62</v>
      </c>
      <c r="BT24" s="72">
        <v>62</v>
      </c>
      <c r="BU24" s="72">
        <v>62</v>
      </c>
      <c r="BV24" s="72">
        <v>62</v>
      </c>
      <c r="BW24" s="72">
        <v>62</v>
      </c>
      <c r="BX24" s="72">
        <v>62</v>
      </c>
      <c r="BY24" s="72">
        <v>62</v>
      </c>
      <c r="BZ24" s="72">
        <v>62</v>
      </c>
      <c r="CA24" s="72">
        <v>62</v>
      </c>
      <c r="CB24" s="72">
        <v>62</v>
      </c>
      <c r="CC24" s="72">
        <v>62</v>
      </c>
      <c r="CD24" s="72">
        <v>62</v>
      </c>
      <c r="CE24" s="72">
        <v>62</v>
      </c>
      <c r="CF24" s="72">
        <v>62</v>
      </c>
      <c r="CG24" s="72">
        <v>62</v>
      </c>
    </row>
    <row r="25" spans="1:85" ht="14.4" x14ac:dyDescent="0.3">
      <c r="A25" s="61" t="s">
        <v>137</v>
      </c>
      <c r="B25" s="79">
        <v>359</v>
      </c>
      <c r="C25" s="79">
        <v>359</v>
      </c>
      <c r="D25" s="79">
        <v>359</v>
      </c>
      <c r="E25" s="79">
        <v>359</v>
      </c>
      <c r="F25" s="79">
        <v>359</v>
      </c>
      <c r="G25" s="79">
        <v>359</v>
      </c>
      <c r="H25" s="79">
        <v>359</v>
      </c>
      <c r="I25" s="79">
        <v>359</v>
      </c>
      <c r="J25" s="80">
        <v>359</v>
      </c>
      <c r="K25" s="80">
        <v>359</v>
      </c>
      <c r="L25" s="80">
        <v>359</v>
      </c>
      <c r="M25" s="80">
        <v>359</v>
      </c>
      <c r="N25" s="80">
        <v>359</v>
      </c>
      <c r="O25" s="80">
        <v>359</v>
      </c>
      <c r="P25" s="80">
        <v>359</v>
      </c>
      <c r="Q25" s="80">
        <v>359</v>
      </c>
      <c r="R25" s="80">
        <v>359</v>
      </c>
      <c r="S25" s="80">
        <v>359</v>
      </c>
      <c r="T25" s="80">
        <v>359</v>
      </c>
      <c r="U25" s="80">
        <v>359</v>
      </c>
      <c r="V25" s="80">
        <v>359</v>
      </c>
      <c r="W25" s="80">
        <v>359</v>
      </c>
      <c r="X25" s="80">
        <v>359</v>
      </c>
      <c r="Y25" s="80">
        <v>359</v>
      </c>
      <c r="Z25" s="80">
        <v>359</v>
      </c>
      <c r="AA25" s="80">
        <v>359</v>
      </c>
      <c r="AB25" s="80">
        <v>359</v>
      </c>
      <c r="AC25" s="80">
        <v>359</v>
      </c>
      <c r="AD25" s="80">
        <v>359</v>
      </c>
      <c r="AE25" s="80">
        <v>359</v>
      </c>
      <c r="AF25" s="80">
        <v>359</v>
      </c>
      <c r="AG25" s="80">
        <v>359</v>
      </c>
      <c r="AH25" s="80">
        <v>359</v>
      </c>
      <c r="AI25" s="80">
        <v>359</v>
      </c>
      <c r="AJ25" s="80">
        <v>359</v>
      </c>
      <c r="AK25" s="80">
        <v>359</v>
      </c>
      <c r="AL25" s="80">
        <v>359</v>
      </c>
      <c r="AM25" s="80">
        <v>359</v>
      </c>
      <c r="AN25" s="80">
        <v>359</v>
      </c>
      <c r="AO25" s="80">
        <v>359</v>
      </c>
      <c r="AP25" s="80">
        <v>359</v>
      </c>
      <c r="AQ25" s="80">
        <v>359</v>
      </c>
      <c r="AR25" s="80">
        <v>359</v>
      </c>
      <c r="AS25" s="80">
        <v>359</v>
      </c>
      <c r="AT25" s="80">
        <v>359</v>
      </c>
      <c r="AU25" s="80">
        <v>359</v>
      </c>
      <c r="AV25" s="80">
        <v>359</v>
      </c>
      <c r="AW25" s="80">
        <v>359</v>
      </c>
      <c r="AX25" s="80">
        <v>359</v>
      </c>
      <c r="AY25" s="80">
        <v>359</v>
      </c>
      <c r="AZ25" s="80">
        <v>359</v>
      </c>
      <c r="BA25" s="80">
        <v>359</v>
      </c>
      <c r="BB25" s="80">
        <v>359</v>
      </c>
      <c r="BC25" s="80">
        <v>359</v>
      </c>
      <c r="BD25" s="80">
        <v>359</v>
      </c>
      <c r="BE25" s="80">
        <v>359</v>
      </c>
      <c r="BF25" s="80">
        <v>359</v>
      </c>
      <c r="BG25" s="80">
        <v>359</v>
      </c>
      <c r="BH25" s="80">
        <v>359</v>
      </c>
      <c r="BI25" s="80">
        <v>359</v>
      </c>
      <c r="BJ25" s="73">
        <v>359</v>
      </c>
      <c r="BK25" s="73">
        <v>359</v>
      </c>
      <c r="BL25" s="73">
        <v>359</v>
      </c>
      <c r="BM25" s="73">
        <v>359</v>
      </c>
      <c r="BN25" s="73">
        <v>359</v>
      </c>
      <c r="BO25" s="73">
        <v>359</v>
      </c>
      <c r="BP25" s="73">
        <v>359</v>
      </c>
      <c r="BQ25" s="73">
        <v>359</v>
      </c>
      <c r="BR25" s="73">
        <v>359</v>
      </c>
      <c r="BS25" s="73">
        <v>359</v>
      </c>
      <c r="BT25" s="73">
        <v>359</v>
      </c>
      <c r="BU25" s="73">
        <v>359</v>
      </c>
      <c r="BV25" s="73">
        <v>359</v>
      </c>
      <c r="BW25" s="73">
        <v>359</v>
      </c>
      <c r="BX25" s="73">
        <v>359</v>
      </c>
      <c r="BY25" s="73">
        <v>359</v>
      </c>
      <c r="BZ25" s="73">
        <v>359</v>
      </c>
      <c r="CA25" s="73">
        <v>359</v>
      </c>
      <c r="CB25" s="73">
        <v>359</v>
      </c>
      <c r="CC25" s="73">
        <v>359</v>
      </c>
      <c r="CD25" s="73">
        <v>359</v>
      </c>
      <c r="CE25" s="73">
        <v>359</v>
      </c>
      <c r="CF25" s="73">
        <v>359</v>
      </c>
      <c r="CG25" s="73">
        <v>359</v>
      </c>
    </row>
    <row r="26" spans="1:85" x14ac:dyDescent="0.25">
      <c r="B26" s="74"/>
      <c r="C26" s="74"/>
      <c r="D26" s="74"/>
      <c r="E26" s="74"/>
      <c r="F26" s="74"/>
      <c r="G26" s="74"/>
      <c r="H26" s="7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</row>
    <row r="27" spans="1:85" x14ac:dyDescent="0.25">
      <c r="B27" s="74"/>
      <c r="C27" s="74"/>
      <c r="D27" s="74"/>
      <c r="E27" s="74"/>
      <c r="F27" s="74"/>
      <c r="G27" s="74"/>
      <c r="H27" s="7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</row>
    <row r="28" spans="1:85" x14ac:dyDescent="0.25">
      <c r="B28" s="74"/>
      <c r="C28" s="74"/>
      <c r="D28" s="74"/>
      <c r="E28" s="74"/>
      <c r="F28" s="74"/>
      <c r="G28" s="74"/>
      <c r="H28" s="7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</row>
    <row r="29" spans="1:85" x14ac:dyDescent="0.25">
      <c r="B29" s="74"/>
      <c r="C29" s="74"/>
      <c r="D29" s="74"/>
      <c r="E29" s="74"/>
      <c r="F29" s="74"/>
      <c r="G29" s="74"/>
      <c r="H29" s="7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9"/>
  <sheetViews>
    <sheetView zoomScale="80" zoomScaleNormal="80" workbookViewId="0">
      <pane xSplit="2" ySplit="5" topLeftCell="AA6" activePane="bottomRight" state="frozen"/>
      <selection sqref="A1:XFD3"/>
      <selection pane="topRight" sqref="A1:XFD3"/>
      <selection pane="bottomLeft" sqref="A1:XFD3"/>
      <selection pane="bottomRight" activeCell="A2" sqref="A1:A2"/>
    </sheetView>
  </sheetViews>
  <sheetFormatPr defaultColWidth="39.5546875" defaultRowHeight="14.4" outlineLevelCol="1" x14ac:dyDescent="0.3"/>
  <cols>
    <col min="1" max="1" width="11.6640625" bestFit="1" customWidth="1"/>
    <col min="2" max="2" width="77.5546875" bestFit="1" customWidth="1"/>
    <col min="3" max="26" width="10.44140625" customWidth="1" outlineLevel="1"/>
    <col min="27" max="37" width="10.44140625" bestFit="1" customWidth="1"/>
    <col min="38" max="38" width="11.21875" bestFit="1" customWidth="1"/>
    <col min="39" max="62" width="10.44140625" bestFit="1" customWidth="1"/>
    <col min="63" max="67" width="11.44140625" bestFit="1" customWidth="1"/>
    <col min="68" max="68" width="18" bestFit="1" customWidth="1"/>
    <col min="69" max="85" width="11.33203125" bestFit="1" customWidth="1"/>
  </cols>
  <sheetData>
    <row r="1" spans="1:68" x14ac:dyDescent="0.3">
      <c r="A1" s="19" t="s">
        <v>187</v>
      </c>
    </row>
    <row r="2" spans="1:68" x14ac:dyDescent="0.3">
      <c r="A2" s="19" t="s">
        <v>185</v>
      </c>
    </row>
    <row r="4" spans="1:68" s="16" customFormat="1" x14ac:dyDescent="0.3">
      <c r="B4" s="15"/>
      <c r="C4" s="16" t="s">
        <v>113</v>
      </c>
      <c r="D4" s="16" t="s">
        <v>114</v>
      </c>
      <c r="E4" s="16" t="s">
        <v>115</v>
      </c>
      <c r="F4" s="16" t="s">
        <v>116</v>
      </c>
      <c r="G4" s="16" t="s">
        <v>117</v>
      </c>
      <c r="H4" s="16" t="s">
        <v>118</v>
      </c>
      <c r="I4" s="16" t="s">
        <v>119</v>
      </c>
      <c r="J4" s="16" t="s">
        <v>120</v>
      </c>
      <c r="K4" s="16" t="s">
        <v>121</v>
      </c>
      <c r="L4" s="16" t="s">
        <v>122</v>
      </c>
      <c r="M4" s="16" t="s">
        <v>123</v>
      </c>
      <c r="N4" s="16" t="s">
        <v>124</v>
      </c>
      <c r="O4" s="16" t="s">
        <v>113</v>
      </c>
      <c r="P4" s="16" t="s">
        <v>114</v>
      </c>
      <c r="Q4" s="16" t="s">
        <v>115</v>
      </c>
      <c r="R4" s="16" t="s">
        <v>116</v>
      </c>
      <c r="S4" s="16" t="s">
        <v>117</v>
      </c>
      <c r="T4" s="16" t="s">
        <v>118</v>
      </c>
      <c r="U4" s="16" t="s">
        <v>119</v>
      </c>
      <c r="V4" s="16" t="s">
        <v>120</v>
      </c>
      <c r="W4" s="16" t="s">
        <v>121</v>
      </c>
      <c r="X4" s="16" t="s">
        <v>122</v>
      </c>
      <c r="Y4" s="16" t="s">
        <v>123</v>
      </c>
      <c r="Z4" s="16" t="s">
        <v>124</v>
      </c>
      <c r="AA4" s="16" t="s">
        <v>113</v>
      </c>
      <c r="AB4" s="16" t="s">
        <v>114</v>
      </c>
      <c r="AC4" s="16" t="s">
        <v>115</v>
      </c>
      <c r="AD4" s="16" t="s">
        <v>116</v>
      </c>
      <c r="AE4" s="16" t="s">
        <v>117</v>
      </c>
      <c r="AF4" s="16" t="s">
        <v>118</v>
      </c>
      <c r="AG4" s="16" t="s">
        <v>119</v>
      </c>
      <c r="AH4" s="16" t="s">
        <v>120</v>
      </c>
      <c r="AI4" s="16" t="s">
        <v>121</v>
      </c>
      <c r="AJ4" s="16" t="s">
        <v>122</v>
      </c>
      <c r="AK4" s="16" t="s">
        <v>123</v>
      </c>
      <c r="AL4" s="16" t="s">
        <v>124</v>
      </c>
      <c r="AM4" s="16" t="s">
        <v>113</v>
      </c>
      <c r="AN4" s="16" t="s">
        <v>114</v>
      </c>
      <c r="AO4" s="16" t="s">
        <v>115</v>
      </c>
      <c r="AP4" s="16" t="s">
        <v>116</v>
      </c>
      <c r="AQ4" s="16" t="s">
        <v>117</v>
      </c>
      <c r="AR4" s="16" t="s">
        <v>118</v>
      </c>
      <c r="AS4" s="16" t="s">
        <v>119</v>
      </c>
      <c r="AT4" s="16" t="s">
        <v>120</v>
      </c>
      <c r="AU4" s="16" t="s">
        <v>121</v>
      </c>
      <c r="AV4" s="16" t="s">
        <v>122</v>
      </c>
      <c r="AW4" s="16" t="s">
        <v>123</v>
      </c>
      <c r="AX4" s="16" t="s">
        <v>124</v>
      </c>
      <c r="AY4" s="16" t="s">
        <v>113</v>
      </c>
      <c r="AZ4" s="16" t="s">
        <v>114</v>
      </c>
      <c r="BA4" s="16" t="s">
        <v>115</v>
      </c>
      <c r="BB4" s="16" t="s">
        <v>116</v>
      </c>
      <c r="BC4" s="16" t="s">
        <v>117</v>
      </c>
      <c r="BD4" s="16" t="s">
        <v>118</v>
      </c>
      <c r="BE4" s="16" t="s">
        <v>119</v>
      </c>
      <c r="BF4" s="16" t="s">
        <v>120</v>
      </c>
      <c r="BG4" s="16" t="s">
        <v>121</v>
      </c>
      <c r="BH4" s="16" t="s">
        <v>122</v>
      </c>
      <c r="BI4" s="16" t="s">
        <v>123</v>
      </c>
      <c r="BJ4" s="16" t="s">
        <v>124</v>
      </c>
      <c r="BK4" s="56" t="s">
        <v>177</v>
      </c>
      <c r="BL4" s="56" t="s">
        <v>177</v>
      </c>
      <c r="BM4" s="56" t="s">
        <v>177</v>
      </c>
      <c r="BN4" s="56" t="s">
        <v>177</v>
      </c>
      <c r="BO4" s="56" t="s">
        <v>177</v>
      </c>
    </row>
    <row r="5" spans="1:68" s="17" customFormat="1" x14ac:dyDescent="0.3">
      <c r="B5" s="33" t="s">
        <v>144</v>
      </c>
      <c r="C5" s="17">
        <v>2015</v>
      </c>
      <c r="D5" s="17">
        <v>2015</v>
      </c>
      <c r="E5" s="17">
        <v>2015</v>
      </c>
      <c r="F5" s="17">
        <v>2015</v>
      </c>
      <c r="G5" s="17">
        <v>2015</v>
      </c>
      <c r="H5" s="17">
        <v>2015</v>
      </c>
      <c r="I5" s="17">
        <v>2015</v>
      </c>
      <c r="J5" s="17">
        <v>2015</v>
      </c>
      <c r="K5" s="17">
        <v>2015</v>
      </c>
      <c r="L5" s="17">
        <v>2015</v>
      </c>
      <c r="M5" s="17">
        <v>2015</v>
      </c>
      <c r="N5" s="17">
        <v>2015</v>
      </c>
      <c r="O5" s="17">
        <v>2016</v>
      </c>
      <c r="P5" s="17">
        <v>2016</v>
      </c>
      <c r="Q5" s="17">
        <v>2016</v>
      </c>
      <c r="R5" s="17">
        <v>2016</v>
      </c>
      <c r="S5" s="17">
        <v>2016</v>
      </c>
      <c r="T5" s="17">
        <v>2016</v>
      </c>
      <c r="U5" s="17">
        <v>2016</v>
      </c>
      <c r="V5" s="17">
        <v>2016</v>
      </c>
      <c r="W5" s="17">
        <v>2016</v>
      </c>
      <c r="X5" s="17">
        <v>2016</v>
      </c>
      <c r="Y5" s="17">
        <v>2016</v>
      </c>
      <c r="Z5" s="17">
        <v>2016</v>
      </c>
      <c r="AA5" s="17">
        <v>2017</v>
      </c>
      <c r="AB5" s="17">
        <v>2017</v>
      </c>
      <c r="AC5" s="17">
        <v>2017</v>
      </c>
      <c r="AD5" s="17">
        <v>2017</v>
      </c>
      <c r="AE5" s="17">
        <v>2017</v>
      </c>
      <c r="AF5" s="17">
        <v>2017</v>
      </c>
      <c r="AG5" s="17">
        <v>2017</v>
      </c>
      <c r="AH5" s="17">
        <v>2017</v>
      </c>
      <c r="AI5" s="17">
        <v>2017</v>
      </c>
      <c r="AJ5" s="17">
        <v>2017</v>
      </c>
      <c r="AK5" s="17">
        <v>2017</v>
      </c>
      <c r="AL5" s="17">
        <v>2017</v>
      </c>
      <c r="AM5" s="17">
        <v>2018</v>
      </c>
      <c r="AN5" s="17">
        <v>2018</v>
      </c>
      <c r="AO5" s="17">
        <v>2018</v>
      </c>
      <c r="AP5" s="17">
        <v>2018</v>
      </c>
      <c r="AQ5" s="17">
        <v>2018</v>
      </c>
      <c r="AR5" s="17">
        <v>2018</v>
      </c>
      <c r="AS5" s="17">
        <v>2018</v>
      </c>
      <c r="AT5" s="17">
        <v>2018</v>
      </c>
      <c r="AU5" s="17">
        <v>2018</v>
      </c>
      <c r="AV5" s="17">
        <v>2018</v>
      </c>
      <c r="AW5" s="17">
        <v>2018</v>
      </c>
      <c r="AX5" s="17">
        <v>2018</v>
      </c>
      <c r="AY5" s="17">
        <v>2019</v>
      </c>
      <c r="AZ5" s="17">
        <v>2019</v>
      </c>
      <c r="BA5" s="17">
        <v>2019</v>
      </c>
      <c r="BB5" s="17">
        <v>2019</v>
      </c>
      <c r="BC5" s="17">
        <v>2019</v>
      </c>
      <c r="BD5" s="17">
        <v>2019</v>
      </c>
      <c r="BE5" s="17">
        <v>2019</v>
      </c>
      <c r="BF5" s="17">
        <v>2019</v>
      </c>
      <c r="BG5" s="17">
        <v>2019</v>
      </c>
      <c r="BH5" s="17">
        <v>2019</v>
      </c>
      <c r="BI5" s="17">
        <v>2019</v>
      </c>
      <c r="BJ5" s="17">
        <v>2019</v>
      </c>
      <c r="BK5" s="31">
        <v>2015</v>
      </c>
      <c r="BL5" s="31">
        <v>2016</v>
      </c>
      <c r="BM5" s="31">
        <v>2017</v>
      </c>
      <c r="BN5" s="31">
        <v>2018</v>
      </c>
      <c r="BO5" s="31">
        <v>2019</v>
      </c>
    </row>
    <row r="6" spans="1:68" x14ac:dyDescent="0.3">
      <c r="B6" t="s">
        <v>125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</row>
    <row r="7" spans="1:68" x14ac:dyDescent="0.3">
      <c r="B7" t="s">
        <v>130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</row>
    <row r="8" spans="1:68" x14ac:dyDescent="0.3">
      <c r="A8" t="s">
        <v>163</v>
      </c>
      <c r="B8" s="19" t="s">
        <v>127</v>
      </c>
      <c r="C8" s="13">
        <f>SUMIF('Storck CDR_10-16-2015'!$B$9:$B$19,'CDR &amp; CILC Incentives LOOKUP'!$A8,'Storck CDR_10-16-2015'!C$9:C$19)</f>
        <v>79457.699999999983</v>
      </c>
      <c r="D8" s="13">
        <f>SUMIF('Storck CDR_10-16-2015'!$B$9:$B$19,'CDR &amp; CILC Incentives LOOKUP'!$A8,'Storck CDR_10-16-2015'!D$9:D$19)</f>
        <v>78795.460000000006</v>
      </c>
      <c r="E8" s="13">
        <f>SUMIF('Storck CDR_10-16-2015'!$B$9:$B$19,'CDR &amp; CILC Incentives LOOKUP'!$A8,'Storck CDR_10-16-2015'!E$9:E$19)</f>
        <v>79113.36</v>
      </c>
      <c r="F8" s="13">
        <f>SUMIF('Storck CDR_10-16-2015'!$B$9:$B$19,'CDR &amp; CILC Incentives LOOKUP'!$A8,'Storck CDR_10-16-2015'!F$9:F$19)</f>
        <v>91480.58</v>
      </c>
      <c r="G8" s="13">
        <f>SUMIF('Storck CDR_10-16-2015'!$B$9:$B$19,'CDR &amp; CILC Incentives LOOKUP'!$A8,'Storck CDR_10-16-2015'!G$9:G$19)</f>
        <v>82508.280000000013</v>
      </c>
      <c r="H8" s="13">
        <f>SUMIF('Storck CDR_10-16-2015'!$B$9:$B$19,'CDR &amp; CILC Incentives LOOKUP'!$A8,'Storck CDR_10-16-2015'!H$9:H$19)</f>
        <v>80837.309999999983</v>
      </c>
      <c r="I8" s="13">
        <f>SUMIF('Storck CDR_10-16-2015'!$B$9:$B$19,'CDR &amp; CILC Incentives LOOKUP'!$A8,'Storck CDR_10-16-2015'!I$9:I$19)</f>
        <v>85443.44</v>
      </c>
      <c r="J8" s="13">
        <f>SUMIF('Storck CDR_10-16-2015'!$B$9:$B$19,'CDR &amp; CILC Incentives LOOKUP'!$A8,'Storck CDR_10-16-2015'!J$9:J$19)</f>
        <v>89301.52</v>
      </c>
      <c r="K8" s="13">
        <f>SUMIF('Storck CDR_10-16-2015'!$B$9:$B$19,'CDR &amp; CILC Incentives LOOKUP'!$A8,'Storck CDR_10-16-2015'!K$9:K$19)</f>
        <v>101463.50139749439</v>
      </c>
      <c r="L8" s="13">
        <f>SUMIF('Storck CDR_10-16-2015'!$B$9:$B$19,'CDR &amp; CILC Incentives LOOKUP'!$A8,'Storck CDR_10-16-2015'!L$9:L$19)</f>
        <v>99143.269180839678</v>
      </c>
      <c r="M8" s="13">
        <f>SUMIF('Storck CDR_10-16-2015'!$B$9:$B$19,'CDR &amp; CILC Incentives LOOKUP'!$A8,'Storck CDR_10-16-2015'!M$9:M$19)</f>
        <v>91136.211495709387</v>
      </c>
      <c r="N8" s="13">
        <f>SUMIF('Storck CDR_10-16-2015'!$B$9:$B$19,'CDR &amp; CILC Incentives LOOKUP'!$A8,'Storck CDR_10-16-2015'!N$9:N$19)</f>
        <v>81315.974542870594</v>
      </c>
      <c r="O8" s="13">
        <f>SUMIF('Storck CDR_10-16-2015'!$B$9:$B$19,'CDR &amp; CILC Incentives LOOKUP'!$A8,'Storck CDR_10-16-2015'!O$9:O$19)</f>
        <v>78020.630278210883</v>
      </c>
      <c r="P8" s="13">
        <f>SUMIF('Storck CDR_10-16-2015'!$B$9:$B$19,'CDR &amp; CILC Incentives LOOKUP'!$A8,'Storck CDR_10-16-2015'!P$9:P$19)</f>
        <v>74381.237137505203</v>
      </c>
      <c r="Q8" s="13">
        <f>SUMIF('Storck CDR_10-16-2015'!$B$9:$B$19,'CDR &amp; CILC Incentives LOOKUP'!$A8,'Storck CDR_10-16-2015'!Q$9:Q$19)</f>
        <v>76028.258186566978</v>
      </c>
      <c r="R8" s="13">
        <f>SUMIF('Storck CDR_10-16-2015'!$B$9:$B$19,'CDR &amp; CILC Incentives LOOKUP'!$A8,'Storck CDR_10-16-2015'!R$9:R$19)</f>
        <v>82902.127658536439</v>
      </c>
      <c r="S8" s="13">
        <f>SUMIF('Storck CDR_10-16-2015'!$B$9:$B$19,'CDR &amp; CILC Incentives LOOKUP'!$A8,'Storck CDR_10-16-2015'!S$9:S$19)</f>
        <v>94587.931752854682</v>
      </c>
      <c r="T8" s="13">
        <f>SUMIF('Storck CDR_10-16-2015'!$B$9:$B$19,'CDR &amp; CILC Incentives LOOKUP'!$A8,'Storck CDR_10-16-2015'!T$9:T$19)</f>
        <v>100266.47234838849</v>
      </c>
      <c r="U8" s="13">
        <f>SUMIF('Storck CDR_10-16-2015'!$B$9:$B$19,'CDR &amp; CILC Incentives LOOKUP'!$A8,'Storck CDR_10-16-2015'!U$9:U$19)</f>
        <v>103797.01094305588</v>
      </c>
      <c r="V8" s="13">
        <f>SUMIF('Storck CDR_10-16-2015'!$B$9:$B$19,'CDR &amp; CILC Incentives LOOKUP'!$A8,'Storck CDR_10-16-2015'!V$9:V$19)</f>
        <v>106258.5002940806</v>
      </c>
      <c r="W8" s="13">
        <f>SUMIF('Storck CDR_10-16-2015'!$B$9:$B$19,'CDR &amp; CILC Incentives LOOKUP'!$A8,'Storck CDR_10-16-2015'!W$9:W$19)</f>
        <v>108009.25786353026</v>
      </c>
      <c r="X8" s="13">
        <f>SUMIF('Storck CDR_10-16-2015'!$B$9:$B$19,'CDR &amp; CILC Incentives LOOKUP'!$A8,'Storck CDR_10-16-2015'!X$9:X$19)</f>
        <v>107149.25342969055</v>
      </c>
      <c r="Y8" s="13">
        <f>SUMIF('Storck CDR_10-16-2015'!$B$9:$B$19,'CDR &amp; CILC Incentives LOOKUP'!$A8,'Storck CDR_10-16-2015'!Y$9:Y$19)</f>
        <v>92261.505825664324</v>
      </c>
      <c r="Z8" s="13">
        <f>SUMIF('Storck CDR_10-16-2015'!$B$9:$B$19,'CDR &amp; CILC Incentives LOOKUP'!$A8,'Storck CDR_10-16-2015'!Z$9:Z$19)</f>
        <v>83482.529250858192</v>
      </c>
      <c r="AA8" s="13">
        <f>SUMIF('Storck CDR_10-16-2015'!$B$9:$B$19,'CDR &amp; CILC Incentives LOOKUP'!$A8,'Storck CDR_10-16-2015'!AA$9:AA$19)</f>
        <v>83717.750029893636</v>
      </c>
      <c r="AB8" s="13">
        <f>SUMIF('Storck CDR_10-16-2015'!$B$9:$B$19,'CDR &amp; CILC Incentives LOOKUP'!$A8,'Storck CDR_10-16-2015'!AB$9:AB$19)</f>
        <v>79819.700651696301</v>
      </c>
      <c r="AC8" s="13">
        <f>SUMIF('Storck CDR_10-16-2015'!$B$9:$B$19,'CDR &amp; CILC Incentives LOOKUP'!$A8,'Storck CDR_10-16-2015'!AC$9:AC$19)</f>
        <v>81594.358081773593</v>
      </c>
      <c r="AD8" s="13">
        <f>SUMIF('Storck CDR_10-16-2015'!$B$9:$B$19,'CDR &amp; CILC Incentives LOOKUP'!$A8,'Storck CDR_10-16-2015'!AD$9:AD$19)</f>
        <v>88979.292408733469</v>
      </c>
      <c r="AE8" s="13">
        <f>SUMIF('Storck CDR_10-16-2015'!$B$9:$B$19,'CDR &amp; CILC Incentives LOOKUP'!$A8,'Storck CDR_10-16-2015'!AE$9:AE$19)</f>
        <v>101530.60494836433</v>
      </c>
      <c r="AF8" s="13">
        <f>SUMIF('Storck CDR_10-16-2015'!$B$9:$B$19,'CDR &amp; CILC Incentives LOOKUP'!$A8,'Storck CDR_10-16-2015'!AF$9:AF$19)</f>
        <v>103596.09356091732</v>
      </c>
      <c r="AG8" s="13">
        <f>SUMIF('Storck CDR_10-16-2015'!$B$9:$B$19,'CDR &amp; CILC Incentives LOOKUP'!$A8,'Storck CDR_10-16-2015'!AG$9:AG$19)</f>
        <v>107253.1491365957</v>
      </c>
      <c r="AH8" s="13">
        <f>SUMIF('Storck CDR_10-16-2015'!$B$9:$B$19,'CDR &amp; CILC Incentives LOOKUP'!$A8,'Storck CDR_10-16-2015'!AH$9:AH$19)</f>
        <v>109806.04413106754</v>
      </c>
      <c r="AI8" s="13">
        <f>SUMIF('Storck CDR_10-16-2015'!$B$9:$B$19,'CDR &amp; CILC Incentives LOOKUP'!$A8,'Storck CDR_10-16-2015'!AI$9:AI$19)</f>
        <v>111624.80227864915</v>
      </c>
      <c r="AJ8" s="13">
        <f>SUMIF('Storck CDR_10-16-2015'!$B$9:$B$19,'CDR &amp; CILC Incentives LOOKUP'!$A8,'Storck CDR_10-16-2015'!AJ$9:AJ$19)</f>
        <v>110745.43330081031</v>
      </c>
      <c r="AK8" s="13">
        <f>SUMIF('Storck CDR_10-16-2015'!$B$9:$B$19,'CDR &amp; CILC Incentives LOOKUP'!$A8,'Storck CDR_10-16-2015'!AK$9:AK$19)</f>
        <v>95366.089368760193</v>
      </c>
      <c r="AL8" s="13">
        <f>SUMIF('Storck CDR_10-16-2015'!$B$9:$B$19,'CDR &amp; CILC Incentives LOOKUP'!$A8,'Storck CDR_10-16-2015'!AL$9:AL$19)</f>
        <v>86298.966600077139</v>
      </c>
      <c r="AM8" s="13">
        <f>SUMIF('Storck CDR_10-16-2015'!$B$9:$B$19,'CDR &amp; CILC Incentives LOOKUP'!$A8,'Storck CDR_10-16-2015'!AM$9:AM$19)</f>
        <v>86534.204794589707</v>
      </c>
      <c r="AN8" s="13">
        <f>SUMIF('Storck CDR_10-16-2015'!$B$9:$B$19,'CDR &amp; CILC Incentives LOOKUP'!$A8,'Storck CDR_10-16-2015'!AN$9:AN$19)</f>
        <v>82497.508910017001</v>
      </c>
      <c r="AO8" s="13">
        <f>SUMIF('Storck CDR_10-16-2015'!$B$9:$B$19,'CDR &amp; CILC Incentives LOOKUP'!$A8,'Storck CDR_10-16-2015'!AO$9:AO$19)</f>
        <v>84324.07150709808</v>
      </c>
      <c r="AP8" s="13">
        <f>SUMIF('Storck CDR_10-16-2015'!$B$9:$B$19,'CDR &amp; CILC Incentives LOOKUP'!$A8,'Storck CDR_10-16-2015'!AP$9:AP$19)</f>
        <v>91947.790627297683</v>
      </c>
      <c r="AQ8" s="13">
        <f>SUMIF('Storck CDR_10-16-2015'!$B$9:$B$19,'CDR &amp; CILC Incentives LOOKUP'!$A8,'Storck CDR_10-16-2015'!AQ$9:AQ$19)</f>
        <v>104908.44510729102</v>
      </c>
      <c r="AR8" s="13">
        <f>SUMIF('Storck CDR_10-16-2015'!$B$9:$B$19,'CDR &amp; CILC Incentives LOOKUP'!$A8,'Storck CDR_10-16-2015'!AR$9:AR$19)</f>
        <v>107033.12190933415</v>
      </c>
      <c r="AS8" s="13">
        <f>SUMIF('Storck CDR_10-16-2015'!$B$9:$B$19,'CDR &amp; CILC Incentives LOOKUP'!$A8,'Storck CDR_10-16-2015'!AS$9:AS$19)</f>
        <v>110801.69744226224</v>
      </c>
      <c r="AT8" s="13">
        <f>SUMIF('Storck CDR_10-16-2015'!$B$9:$B$19,'CDR &amp; CILC Incentives LOOKUP'!$A8,'Storck CDR_10-16-2015'!AT$9:AT$19)</f>
        <v>113429.06762416053</v>
      </c>
      <c r="AU8" s="13">
        <f>SUMIF('Storck CDR_10-16-2015'!$B$9:$B$19,'CDR &amp; CILC Incentives LOOKUP'!$A8,'Storck CDR_10-16-2015'!AU$9:AU$19)</f>
        <v>115297.73628765873</v>
      </c>
      <c r="AV8" s="13">
        <f>SUMIF('Storck CDR_10-16-2015'!$B$9:$B$19,'CDR &amp; CILC Incentives LOOKUP'!$A8,'Storck CDR_10-16-2015'!AV$9:AV$19)</f>
        <v>114379.46769688909</v>
      </c>
      <c r="AW8" s="13">
        <f>SUMIF('Storck CDR_10-16-2015'!$B$9:$B$19,'CDR &amp; CILC Incentives LOOKUP'!$A8,'Storck CDR_10-16-2015'!AW$9:AW$19)</f>
        <v>98486.927275955939</v>
      </c>
      <c r="AX8" s="13">
        <f>SUMIF('Storck CDR_10-16-2015'!$B$9:$B$19,'CDR &amp; CILC Incentives LOOKUP'!$A8,'Storck CDR_10-16-2015'!AX$9:AX$19)</f>
        <v>89115.403949295956</v>
      </c>
      <c r="AY8" s="13">
        <f>SUMIF('Storck CDR_10-16-2015'!$B$9:$B$19,'CDR &amp; CILC Incentives LOOKUP'!$A8,'Storck CDR_10-16-2015'!AY$9:AY$19)</f>
        <v>89350.65955928569</v>
      </c>
      <c r="AZ8" s="13">
        <f>SUMIF('Storck CDR_10-16-2015'!$B$9:$B$19,'CDR &amp; CILC Incentives LOOKUP'!$A8,'Storck CDR_10-16-2015'!AZ$9:AZ$19)</f>
        <v>85175.317168337613</v>
      </c>
      <c r="BA8" s="13">
        <f>SUMIF('Storck CDR_10-16-2015'!$B$9:$B$19,'CDR &amp; CILC Incentives LOOKUP'!$A8,'Storck CDR_10-16-2015'!BA$9:BA$19)</f>
        <v>87053.784932422481</v>
      </c>
      <c r="BB8" s="13">
        <f>SUMIF('Storck CDR_10-16-2015'!$B$9:$B$19,'CDR &amp; CILC Incentives LOOKUP'!$A8,'Storck CDR_10-16-2015'!BB$9:BB$19)</f>
        <v>94916.288845861825</v>
      </c>
      <c r="BC8" s="13">
        <f>SUMIF('Storck CDR_10-16-2015'!$B$9:$B$19,'CDR &amp; CILC Incentives LOOKUP'!$A8,'Storck CDR_10-16-2015'!BC$9:BC$19)</f>
        <v>108286.28526621766</v>
      </c>
      <c r="BD8" s="13">
        <f>SUMIF('Storck CDR_10-16-2015'!$B$9:$B$19,'CDR &amp; CILC Incentives LOOKUP'!$A8,'Storck CDR_10-16-2015'!BD$9:BD$19)</f>
        <v>110470.15025775094</v>
      </c>
      <c r="BE8" s="13">
        <f>SUMIF('Storck CDR_10-16-2015'!$B$9:$B$19,'CDR &amp; CILC Incentives LOOKUP'!$A8,'Storck CDR_10-16-2015'!BE$9:BE$19)</f>
        <v>114350.24574792874</v>
      </c>
      <c r="BF8" s="13">
        <f>SUMIF('Storck CDR_10-16-2015'!$B$9:$B$19,'CDR &amp; CILC Incentives LOOKUP'!$A8,'Storck CDR_10-16-2015'!BF$9:BF$19)</f>
        <v>117052.0911172535</v>
      </c>
      <c r="BG8" s="13">
        <f>SUMIF('Storck CDR_10-16-2015'!$B$9:$B$19,'CDR &amp; CILC Incentives LOOKUP'!$A8,'Storck CDR_10-16-2015'!BG$9:BG$19)</f>
        <v>118970.67029666826</v>
      </c>
      <c r="BH8" s="13">
        <f>SUMIF('Storck CDR_10-16-2015'!$B$9:$B$19,'CDR &amp; CILC Incentives LOOKUP'!$A8,'Storck CDR_10-16-2015'!BH$9:BH$19)</f>
        <v>118013.5020929679</v>
      </c>
      <c r="BI8" s="13">
        <f>SUMIF('Storck CDR_10-16-2015'!$B$9:$B$19,'CDR &amp; CILC Incentives LOOKUP'!$A8,'Storck CDR_10-16-2015'!BI$9:BI$19)</f>
        <v>101607.76518315169</v>
      </c>
      <c r="BJ8" s="13">
        <f>SUMIF('Storck CDR_10-16-2015'!$B$9:$B$19,'CDR &amp; CILC Incentives LOOKUP'!$A8,'Storck CDR_10-16-2015'!BJ$9:BJ$19)</f>
        <v>91931.841298514788</v>
      </c>
      <c r="BK8" s="4">
        <f>SUM(C8:N8)</f>
        <v>1039996.606616914</v>
      </c>
      <c r="BL8" s="4">
        <f>SUM(O8:Z8)</f>
        <v>1107144.7149689423</v>
      </c>
      <c r="BM8" s="4">
        <f>SUM(AA8:AL8)</f>
        <v>1160332.2844973388</v>
      </c>
      <c r="BN8" s="4">
        <f>SUM(AM8:AX8)</f>
        <v>1198755.4431318501</v>
      </c>
      <c r="BO8" s="4">
        <f>SUM(AY8:BJ8)</f>
        <v>1237178.6017663609</v>
      </c>
      <c r="BP8" s="4"/>
    </row>
    <row r="9" spans="1:68" x14ac:dyDescent="0.3">
      <c r="B9" t="s">
        <v>131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</row>
    <row r="10" spans="1:68" x14ac:dyDescent="0.3">
      <c r="A10" t="s">
        <v>164</v>
      </c>
      <c r="B10" s="19" t="s">
        <v>127</v>
      </c>
      <c r="C10" s="13">
        <f>SUMIF('Storck CDR_10-16-2015'!$B$9:$B$19,'CDR &amp; CILC Incentives LOOKUP'!$A10,'Storck CDR_10-16-2015'!C$9:C$19)</f>
        <v>71849.150000000009</v>
      </c>
      <c r="D10" s="13">
        <f>SUMIF('Storck CDR_10-16-2015'!$B$9:$B$19,'CDR &amp; CILC Incentives LOOKUP'!$A10,'Storck CDR_10-16-2015'!D$9:D$19)</f>
        <v>70911.72</v>
      </c>
      <c r="E10" s="13">
        <f>SUMIF('Storck CDR_10-16-2015'!$B$9:$B$19,'CDR &amp; CILC Incentives LOOKUP'!$A10,'Storck CDR_10-16-2015'!E$9:E$19)</f>
        <v>75335.240000000005</v>
      </c>
      <c r="F10" s="13">
        <f>SUMIF('Storck CDR_10-16-2015'!$B$9:$B$19,'CDR &amp; CILC Incentives LOOKUP'!$A10,'Storck CDR_10-16-2015'!F$9:F$19)</f>
        <v>84123.93</v>
      </c>
      <c r="G10" s="13">
        <f>SUMIF('Storck CDR_10-16-2015'!$B$9:$B$19,'CDR &amp; CILC Incentives LOOKUP'!$A10,'Storck CDR_10-16-2015'!G$9:G$19)</f>
        <v>95692.77</v>
      </c>
      <c r="H10" s="13">
        <f>SUMIF('Storck CDR_10-16-2015'!$B$9:$B$19,'CDR &amp; CILC Incentives LOOKUP'!$A10,'Storck CDR_10-16-2015'!H$9:H$19)</f>
        <v>90588.78</v>
      </c>
      <c r="I10" s="13">
        <f>SUMIF('Storck CDR_10-16-2015'!$B$9:$B$19,'CDR &amp; CILC Incentives LOOKUP'!$A10,'Storck CDR_10-16-2015'!I$9:I$19)</f>
        <v>95144.39</v>
      </c>
      <c r="J10" s="13">
        <f>SUMIF('Storck CDR_10-16-2015'!$B$9:$B$19,'CDR &amp; CILC Incentives LOOKUP'!$A10,'Storck CDR_10-16-2015'!J$9:J$19)</f>
        <v>96439.159999999989</v>
      </c>
      <c r="K10" s="13">
        <f>SUMIF('Storck CDR_10-16-2015'!$B$9:$B$19,'CDR &amp; CILC Incentives LOOKUP'!$A10,'Storck CDR_10-16-2015'!K$9:K$19)</f>
        <v>103466.39239236958</v>
      </c>
      <c r="L10" s="13">
        <f>SUMIF('Storck CDR_10-16-2015'!$B$9:$B$19,'CDR &amp; CILC Incentives LOOKUP'!$A10,'Storck CDR_10-16-2015'!L$9:L$19)</f>
        <v>101100.35875797598</v>
      </c>
      <c r="M10" s="13">
        <f>SUMIF('Storck CDR_10-16-2015'!$B$9:$B$19,'CDR &amp; CILC Incentives LOOKUP'!$A10,'Storck CDR_10-16-2015'!M$9:M$19)</f>
        <v>92935.24163756003</v>
      </c>
      <c r="N10" s="13">
        <f>SUMIF('Storck CDR_10-16-2015'!$B$9:$B$19,'CDR &amp; CILC Incentives LOOKUP'!$A10,'Storck CDR_10-16-2015'!N$9:N$19)</f>
        <v>82921.153064291473</v>
      </c>
      <c r="O10" s="13">
        <f>SUMIF('Storck CDR_10-16-2015'!$B$9:$B$19,'CDR &amp; CILC Incentives LOOKUP'!$A10,'Storck CDR_10-16-2015'!O$9:O$19)</f>
        <v>79560.758655867816</v>
      </c>
      <c r="P10" s="13">
        <f>SUMIF('Storck CDR_10-16-2015'!$B$9:$B$19,'CDR &amp; CILC Incentives LOOKUP'!$A10,'Storck CDR_10-16-2015'!P$9:P$19)</f>
        <v>75849.523841575763</v>
      </c>
      <c r="Q10" s="13">
        <f>SUMIF('Storck CDR_10-16-2015'!$B$9:$B$19,'CDR &amp; CILC Incentives LOOKUP'!$A10,'Storck CDR_10-16-2015'!Q$9:Q$19)</f>
        <v>77529.057110126319</v>
      </c>
      <c r="R10" s="13">
        <f>SUMIF('Storck CDR_10-16-2015'!$B$9:$B$19,'CDR &amp; CILC Incentives LOOKUP'!$A10,'Storck CDR_10-16-2015'!R$9:R$19)</f>
        <v>84538.616865554635</v>
      </c>
      <c r="S10" s="13">
        <f>SUMIF('Storck CDR_10-16-2015'!$B$9:$B$19,'CDR &amp; CILC Incentives LOOKUP'!$A10,'Storck CDR_10-16-2015'!S$9:S$19)</f>
        <v>96455.098902837737</v>
      </c>
      <c r="T10" s="13">
        <f>SUMIF('Storck CDR_10-16-2015'!$B$9:$B$19,'CDR &amp; CILC Incentives LOOKUP'!$A10,'Storck CDR_10-16-2015'!T$9:T$19)</f>
        <v>102245.73397240581</v>
      </c>
      <c r="U10" s="13">
        <f>SUMIF('Storck CDR_10-16-2015'!$B$9:$B$19,'CDR &amp; CILC Incentives LOOKUP'!$A10,'Storck CDR_10-16-2015'!U$9:U$19)</f>
        <v>105845.96545033589</v>
      </c>
      <c r="V10" s="13">
        <f>SUMIF('Storck CDR_10-16-2015'!$B$9:$B$19,'CDR &amp; CILC Incentives LOOKUP'!$A10,'Storck CDR_10-16-2015'!V$9:V$19)</f>
        <v>108356.04463698863</v>
      </c>
      <c r="W10" s="13">
        <f>SUMIF('Storck CDR_10-16-2015'!$B$9:$B$19,'CDR &amp; CILC Incentives LOOKUP'!$A10,'Storck CDR_10-16-2015'!W$9:W$19)</f>
        <v>110141.36218634993</v>
      </c>
      <c r="X10" s="13">
        <f>SUMIF('Storck CDR_10-16-2015'!$B$9:$B$19,'CDR &amp; CILC Incentives LOOKUP'!$A10,'Storck CDR_10-16-2015'!X$9:X$19)</f>
        <v>109264.38125246474</v>
      </c>
      <c r="Y10" s="13">
        <f>SUMIF('Storck CDR_10-16-2015'!$B$9:$B$19,'CDR &amp; CILC Incentives LOOKUP'!$A10,'Storck CDR_10-16-2015'!Y$9:Y$19)</f>
        <v>94082.749293972345</v>
      </c>
      <c r="Z10" s="13">
        <f>SUMIF('Storck CDR_10-16-2015'!$B$9:$B$19,'CDR &amp; CILC Incentives LOOKUP'!$A10,'Storck CDR_10-16-2015'!Z$9:Z$19)</f>
        <v>85130.475593759358</v>
      </c>
      <c r="AA10" s="13">
        <f>SUMIF('Storck CDR_10-16-2015'!$B$9:$B$19,'CDR &amp; CILC Incentives LOOKUP'!$A10,'Storck CDR_10-16-2015'!AA$9:AA$19)</f>
        <v>85370.339634397737</v>
      </c>
      <c r="AB10" s="13">
        <f>SUMIF('Storck CDR_10-16-2015'!$B$9:$B$19,'CDR &amp; CILC Incentives LOOKUP'!$A10,'Storck CDR_10-16-2015'!AB$9:AB$19)</f>
        <v>81395.342704719951</v>
      </c>
      <c r="AC10" s="13">
        <f>SUMIF('Storck CDR_10-16-2015'!$B$9:$B$19,'CDR &amp; CILC Incentives LOOKUP'!$A10,'Storck CDR_10-16-2015'!AC$9:AC$19)</f>
        <v>83205.031898305635</v>
      </c>
      <c r="AD10" s="13">
        <f>SUMIF('Storck CDR_10-16-2015'!$B$9:$B$19,'CDR &amp; CILC Incentives LOOKUP'!$A10,'Storck CDR_10-16-2015'!AD$9:AD$19)</f>
        <v>90735.744936402887</v>
      </c>
      <c r="AE10" s="13">
        <f>SUMIF('Storck CDR_10-16-2015'!$B$9:$B$19,'CDR &amp; CILC Incentives LOOKUP'!$A10,'Storck CDR_10-16-2015'!AE$9:AE$19)</f>
        <v>103534.82056831071</v>
      </c>
      <c r="AF10" s="13">
        <f>SUMIF('Storck CDR_10-16-2015'!$B$9:$B$19,'CDR &amp; CILC Incentives LOOKUP'!$A10,'Storck CDR_10-16-2015'!AF$9:AF$19)</f>
        <v>105641.0819561486</v>
      </c>
      <c r="AG10" s="13">
        <f>SUMIF('Storck CDR_10-16-2015'!$B$9:$B$19,'CDR &amp; CILC Incentives LOOKUP'!$A10,'Storck CDR_10-16-2015'!AG$9:AG$19)</f>
        <v>109370.3278621369</v>
      </c>
      <c r="AH10" s="13">
        <f>SUMIF('Storck CDR_10-16-2015'!$B$9:$B$19,'CDR &amp; CILC Incentives LOOKUP'!$A10,'Storck CDR_10-16-2015'!AH$9:AH$19)</f>
        <v>111973.61704096926</v>
      </c>
      <c r="AI10" s="13">
        <f>SUMIF('Storck CDR_10-16-2015'!$B$9:$B$19,'CDR &amp; CILC Incentives LOOKUP'!$A10,'Storck CDR_10-16-2015'!AI$9:AI$19)</f>
        <v>113828.27750086488</v>
      </c>
      <c r="AJ10" s="13">
        <f>SUMIF('Storck CDR_10-16-2015'!$B$9:$B$19,'CDR &amp; CILC Incentives LOOKUP'!$A10,'Storck CDR_10-16-2015'!AJ$9:AJ$19)</f>
        <v>112931.54976660006</v>
      </c>
      <c r="AK10" s="13">
        <f>SUMIF('Storck CDR_10-16-2015'!$B$9:$B$19,'CDR &amp; CILC Incentives LOOKUP'!$A10,'Storck CDR_10-16-2015'!AK$9:AK$19)</f>
        <v>97248.617361411045</v>
      </c>
      <c r="AL10" s="13">
        <f>SUMIF('Storck CDR_10-16-2015'!$B$9:$B$19,'CDR &amp; CILC Incentives LOOKUP'!$A10,'Storck CDR_10-16-2015'!AL$9:AL$19)</f>
        <v>88002.509457258668</v>
      </c>
      <c r="AM10" s="13">
        <f>SUMIF('Storck CDR_10-16-2015'!$B$9:$B$19,'CDR &amp; CILC Incentives LOOKUP'!$A10,'Storck CDR_10-16-2015'!AM$9:AM$19)</f>
        <v>88242.391257155934</v>
      </c>
      <c r="AN10" s="13">
        <f>SUMIF('Storck CDR_10-16-2015'!$B$9:$B$19,'CDR &amp; CILC Incentives LOOKUP'!$A10,'Storck CDR_10-16-2015'!AN$9:AN$19)</f>
        <v>84126.010937048268</v>
      </c>
      <c r="AO10" s="13">
        <f>SUMIF('Storck CDR_10-16-2015'!$B$9:$B$19,'CDR &amp; CILC Incentives LOOKUP'!$A10,'Storck CDR_10-16-2015'!AO$9:AO$19)</f>
        <v>85988.62990639011</v>
      </c>
      <c r="AP10" s="13">
        <f>SUMIF('Storck CDR_10-16-2015'!$B$9:$B$19,'CDR &amp; CILC Incentives LOOKUP'!$A10,'Storck CDR_10-16-2015'!AP$9:AP$19)</f>
        <v>93762.841353022319</v>
      </c>
      <c r="AQ10" s="13">
        <f>SUMIF('Storck CDR_10-16-2015'!$B$9:$B$19,'CDR &amp; CILC Incentives LOOKUP'!$A10,'Storck CDR_10-16-2015'!AQ$9:AQ$19)</f>
        <v>106979.3393411553</v>
      </c>
      <c r="AR10" s="13">
        <f>SUMIF('Storck CDR_10-16-2015'!$B$9:$B$19,'CDR &amp; CILC Incentives LOOKUP'!$A10,'Storck CDR_10-16-2015'!AR$9:AR$19)</f>
        <v>109145.95729420564</v>
      </c>
      <c r="AS10" s="13">
        <f>SUMIF('Storck CDR_10-16-2015'!$B$9:$B$19,'CDR &amp; CILC Incentives LOOKUP'!$A10,'Storck CDR_10-16-2015'!AS$9:AS$19)</f>
        <v>112988.92456302345</v>
      </c>
      <c r="AT10" s="13">
        <f>SUMIF('Storck CDR_10-16-2015'!$B$9:$B$19,'CDR &amp; CILC Incentives LOOKUP'!$A10,'Storck CDR_10-16-2015'!AT$9:AT$19)</f>
        <v>115668.1590705664</v>
      </c>
      <c r="AU10" s="13">
        <f>SUMIF('Storck CDR_10-16-2015'!$B$9:$B$19,'CDR &amp; CILC Incentives LOOKUP'!$A10,'Storck CDR_10-16-2015'!AU$9:AU$19)</f>
        <v>117573.7152806895</v>
      </c>
      <c r="AV10" s="13">
        <f>SUMIF('Storck CDR_10-16-2015'!$B$9:$B$19,'CDR &amp; CILC Incentives LOOKUP'!$A10,'Storck CDR_10-16-2015'!AV$9:AV$19)</f>
        <v>116637.32005456826</v>
      </c>
      <c r="AW10" s="13">
        <f>SUMIF('Storck CDR_10-16-2015'!$B$9:$B$19,'CDR &amp; CILC Incentives LOOKUP'!$A10,'Storck CDR_10-16-2015'!AW$9:AW$19)</f>
        <v>100431.06065433362</v>
      </c>
      <c r="AX10" s="13">
        <f>SUMIF('Storck CDR_10-16-2015'!$B$9:$B$19,'CDR &amp; CILC Incentives LOOKUP'!$A10,'Storck CDR_10-16-2015'!AX$9:AX$19)</f>
        <v>90874.543320757846</v>
      </c>
      <c r="AY10" s="13">
        <f>SUMIF('Storck CDR_10-16-2015'!$B$9:$B$19,'CDR &amp; CILC Incentives LOOKUP'!$A10,'Storck CDR_10-16-2015'!AY$9:AY$19)</f>
        <v>91114.442879914044</v>
      </c>
      <c r="AZ10" s="13">
        <f>SUMIF('Storck CDR_10-16-2015'!$B$9:$B$19,'CDR &amp; CILC Incentives LOOKUP'!$A10,'Storck CDR_10-16-2015'!AZ$9:AZ$19)</f>
        <v>86856.679169376483</v>
      </c>
      <c r="BA10" s="13">
        <f>SUMIF('Storck CDR_10-16-2015'!$B$9:$B$19,'CDR &amp; CILC Incentives LOOKUP'!$A10,'Storck CDR_10-16-2015'!BA$9:BA$19)</f>
        <v>88772.227914474512</v>
      </c>
      <c r="BB10" s="13">
        <f>SUMIF('Storck CDR_10-16-2015'!$B$9:$B$19,'CDR &amp; CILC Incentives LOOKUP'!$A10,'Storck CDR_10-16-2015'!BB$9:BB$19)</f>
        <v>96789.937769641663</v>
      </c>
      <c r="BC10" s="13">
        <f>SUMIF('Storck CDR_10-16-2015'!$B$9:$B$19,'CDR &amp; CILC Incentives LOOKUP'!$A10,'Storck CDR_10-16-2015'!BC$9:BC$19)</f>
        <v>110423.85811399984</v>
      </c>
      <c r="BD10" s="13">
        <f>SUMIF('Storck CDR_10-16-2015'!$B$9:$B$19,'CDR &amp; CILC Incentives LOOKUP'!$A10,'Storck CDR_10-16-2015'!BD$9:BD$19)</f>
        <v>112650.83263226262</v>
      </c>
      <c r="BE10" s="13">
        <f>SUMIF('Storck CDR_10-16-2015'!$B$9:$B$19,'CDR &amp; CILC Incentives LOOKUP'!$A10,'Storck CDR_10-16-2015'!BE$9:BE$19)</f>
        <v>116607.52126390998</v>
      </c>
      <c r="BF10" s="13">
        <f>SUMIF('Storck CDR_10-16-2015'!$B$9:$B$19,'CDR &amp; CILC Incentives LOOKUP'!$A10,'Storck CDR_10-16-2015'!BF$9:BF$19)</f>
        <v>119362.70110016353</v>
      </c>
      <c r="BG10" s="13">
        <f>SUMIF('Storck CDR_10-16-2015'!$B$9:$B$19,'CDR &amp; CILC Incentives LOOKUP'!$A10,'Storck CDR_10-16-2015'!BG$9:BG$19)</f>
        <v>121319.15306051409</v>
      </c>
      <c r="BH10" s="13">
        <f>SUMIF('Storck CDR_10-16-2015'!$B$9:$B$19,'CDR &amp; CILC Incentives LOOKUP'!$A10,'Storck CDR_10-16-2015'!BH$9:BH$19)</f>
        <v>120343.0903425365</v>
      </c>
      <c r="BI10" s="13">
        <f>SUMIF('Storck CDR_10-16-2015'!$B$9:$B$19,'CDR &amp; CILC Incentives LOOKUP'!$A10,'Storck CDR_10-16-2015'!BI$9:BI$19)</f>
        <v>103613.50394725621</v>
      </c>
      <c r="BJ10" s="13">
        <f>SUMIF('Storck CDR_10-16-2015'!$B$9:$B$19,'CDR &amp; CILC Incentives LOOKUP'!$A10,'Storck CDR_10-16-2015'!BJ$9:BJ$19)</f>
        <v>93746.577184257025</v>
      </c>
      <c r="BK10" s="4">
        <f>SUM(C10:N10)</f>
        <v>1060508.2858521971</v>
      </c>
      <c r="BL10" s="4">
        <f>SUM(O10:Z10)</f>
        <v>1128999.7677622391</v>
      </c>
      <c r="BM10" s="4">
        <f>SUM(AA10:AL10)</f>
        <v>1183237.2606875263</v>
      </c>
      <c r="BN10" s="4">
        <f>SUM(AM10:AX10)</f>
        <v>1222418.8930329166</v>
      </c>
      <c r="BO10" s="4">
        <f>SUM(AY10:BJ10)</f>
        <v>1261600.5253783064</v>
      </c>
      <c r="BP10" s="4"/>
    </row>
    <row r="11" spans="1:68" x14ac:dyDescent="0.3">
      <c r="B11" t="s">
        <v>132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</row>
    <row r="12" spans="1:68" x14ac:dyDescent="0.3">
      <c r="A12" t="s">
        <v>165</v>
      </c>
      <c r="B12" s="19" t="s">
        <v>127</v>
      </c>
      <c r="C12" s="13">
        <f>SUMIF('Storck CDR_10-16-2015'!$B$9:$B$19,'CDR &amp; CILC Incentives LOOKUP'!$A12,'Storck CDR_10-16-2015'!C$9:C$19)</f>
        <v>620118.6</v>
      </c>
      <c r="D12" s="13">
        <f>SUMIF('Storck CDR_10-16-2015'!$B$9:$B$19,'CDR &amp; CILC Incentives LOOKUP'!$A12,'Storck CDR_10-16-2015'!D$9:D$19)</f>
        <v>601757.28</v>
      </c>
      <c r="E12" s="13">
        <f>SUMIF('Storck CDR_10-16-2015'!$B$9:$B$19,'CDR &amp; CILC Incentives LOOKUP'!$A12,'Storck CDR_10-16-2015'!E$9:E$19)</f>
        <v>644601.36000000068</v>
      </c>
      <c r="F12" s="13">
        <f>SUMIF('Storck CDR_10-16-2015'!$B$9:$B$19,'CDR &amp; CILC Incentives LOOKUP'!$A12,'Storck CDR_10-16-2015'!F$9:F$19)</f>
        <v>735458.4600000002</v>
      </c>
      <c r="G12" s="13">
        <f>SUMIF('Storck CDR_10-16-2015'!$B$9:$B$19,'CDR &amp; CILC Incentives LOOKUP'!$A12,'Storck CDR_10-16-2015'!G$9:G$19)</f>
        <v>814208.55000000028</v>
      </c>
      <c r="H12" s="13">
        <f>SUMIF('Storck CDR_10-16-2015'!$B$9:$B$19,'CDR &amp; CILC Incentives LOOKUP'!$A12,'Storck CDR_10-16-2015'!H$9:H$19)</f>
        <v>808010.65000000026</v>
      </c>
      <c r="I12" s="13">
        <f>SUMIF('Storck CDR_10-16-2015'!$B$9:$B$19,'CDR &amp; CILC Incentives LOOKUP'!$A12,'Storck CDR_10-16-2015'!I$9:I$19)</f>
        <v>839906.28000000073</v>
      </c>
      <c r="J12" s="13">
        <f>SUMIF('Storck CDR_10-16-2015'!$B$9:$B$19,'CDR &amp; CILC Incentives LOOKUP'!$A12,'Storck CDR_10-16-2015'!J$9:J$19)</f>
        <v>844379.90999999992</v>
      </c>
      <c r="K12" s="13">
        <f>SUMIF('Storck CDR_10-16-2015'!$B$9:$B$19,'CDR &amp; CILC Incentives LOOKUP'!$A12,'Storck CDR_10-16-2015'!K$9:K$19)</f>
        <v>896664.3796060154</v>
      </c>
      <c r="L12" s="13">
        <f>SUMIF('Storck CDR_10-16-2015'!$B$9:$B$19,'CDR &amp; CILC Incentives LOOKUP'!$A12,'Storck CDR_10-16-2015'!L$9:L$19)</f>
        <v>876159.7690570642</v>
      </c>
      <c r="M12" s="13">
        <f>SUMIF('Storck CDR_10-16-2015'!$B$9:$B$19,'CDR &amp; CILC Incentives LOOKUP'!$A12,'Storck CDR_10-16-2015'!M$9:M$19)</f>
        <v>805398.92094105156</v>
      </c>
      <c r="N12" s="13">
        <f>SUMIF('Storck CDR_10-16-2015'!$B$9:$B$19,'CDR &amp; CILC Incentives LOOKUP'!$A12,'Storck CDR_10-16-2015'!N$9:N$19)</f>
        <v>718614.44619278796</v>
      </c>
      <c r="O12" s="13">
        <f>SUMIF('Storck CDR_10-16-2015'!$B$9:$B$19,'CDR &amp; CILC Incentives LOOKUP'!$A12,'Storck CDR_10-16-2015'!O$9:O$19)</f>
        <v>689492.46853617707</v>
      </c>
      <c r="P12" s="13">
        <f>SUMIF('Storck CDR_10-16-2015'!$B$9:$B$19,'CDR &amp; CILC Incentives LOOKUP'!$A12,'Storck CDR_10-16-2015'!P$9:P$19)</f>
        <v>657330.02442862699</v>
      </c>
      <c r="Q12" s="13">
        <f>SUMIF('Storck CDR_10-16-2015'!$B$9:$B$19,'CDR &amp; CILC Incentives LOOKUP'!$A12,'Storck CDR_10-16-2015'!Q$9:Q$19)</f>
        <v>671885.25943248719</v>
      </c>
      <c r="R12" s="13">
        <f>SUMIF('Storck CDR_10-16-2015'!$B$9:$B$19,'CDR &amp; CILC Incentives LOOKUP'!$A12,'Storck CDR_10-16-2015'!R$9:R$19)</f>
        <v>732631.77242172277</v>
      </c>
      <c r="S12" s="13">
        <f>SUMIF('Storck CDR_10-16-2015'!$B$9:$B$19,'CDR &amp; CILC Incentives LOOKUP'!$A12,'Storck CDR_10-16-2015'!S$9:S$19)</f>
        <v>835902.84166444128</v>
      </c>
      <c r="T12" s="13">
        <f>SUMIF('Storck CDR_10-16-2015'!$B$9:$B$19,'CDR &amp; CILC Incentives LOOKUP'!$A12,'Storck CDR_10-16-2015'!T$9:T$19)</f>
        <v>886085.86324393924</v>
      </c>
      <c r="U12" s="13">
        <f>SUMIF('Storck CDR_10-16-2015'!$B$9:$B$19,'CDR &amp; CILC Incentives LOOKUP'!$A12,'Storck CDR_10-16-2015'!U$9:U$19)</f>
        <v>917286.32602178608</v>
      </c>
      <c r="V12" s="13">
        <f>SUMIF('Storck CDR_10-16-2015'!$B$9:$B$19,'CDR &amp; CILC Incentives LOOKUP'!$A12,'Storck CDR_10-16-2015'!V$9:V$19)</f>
        <v>939039.2696068564</v>
      </c>
      <c r="W12" s="13">
        <f>SUMIF('Storck CDR_10-16-2015'!$B$9:$B$19,'CDR &amp; CILC Incentives LOOKUP'!$A12,'Storck CDR_10-16-2015'!W$9:W$19)</f>
        <v>954511.25636297173</v>
      </c>
      <c r="X12" s="13">
        <f>SUMIF('Storck CDR_10-16-2015'!$B$9:$B$19,'CDR &amp; CILC Incentives LOOKUP'!$A12,'Storck CDR_10-16-2015'!X$9:X$19)</f>
        <v>946911.13088429044</v>
      </c>
      <c r="Y12" s="13">
        <f>SUMIF('Storck CDR_10-16-2015'!$B$9:$B$19,'CDR &amp; CILC Incentives LOOKUP'!$A12,'Storck CDR_10-16-2015'!Y$9:Y$19)</f>
        <v>815343.49537762953</v>
      </c>
      <c r="Z12" s="13">
        <f>SUMIF('Storck CDR_10-16-2015'!$B$9:$B$19,'CDR &amp; CILC Incentives LOOKUP'!$A12,'Storck CDR_10-16-2015'!Z$9:Z$19)</f>
        <v>737760.96101203875</v>
      </c>
      <c r="AA12" s="13">
        <f>SUMIF('Storck CDR_10-16-2015'!$B$9:$B$19,'CDR &amp; CILC Incentives LOOKUP'!$A12,'Storck CDR_10-16-2015'!AA$9:AA$19)</f>
        <v>739839.67987152282</v>
      </c>
      <c r="AB12" s="13">
        <f>SUMIF('Storck CDR_10-16-2015'!$B$9:$B$19,'CDR &amp; CILC Incentives LOOKUP'!$A12,'Storck CDR_10-16-2015'!AB$9:AB$19)</f>
        <v>705391.41050141759</v>
      </c>
      <c r="AC12" s="13">
        <f>SUMIF('Storck CDR_10-16-2015'!$B$9:$B$19,'CDR &amp; CILC Incentives LOOKUP'!$A12,'Storck CDR_10-16-2015'!AC$9:AC$19)</f>
        <v>721074.60772639292</v>
      </c>
      <c r="AD12" s="13">
        <f>SUMIF('Storck CDR_10-16-2015'!$B$9:$B$19,'CDR &amp; CILC Incentives LOOKUP'!$A12,'Storck CDR_10-16-2015'!AD$9:AD$19)</f>
        <v>786337.55908831162</v>
      </c>
      <c r="AE12" s="13">
        <f>SUMIF('Storck CDR_10-16-2015'!$B$9:$B$19,'CDR &amp; CILC Incentives LOOKUP'!$A12,'Storck CDR_10-16-2015'!AE$9:AE$19)</f>
        <v>897257.39446339186</v>
      </c>
      <c r="AF12" s="13">
        <f>SUMIF('Storck CDR_10-16-2015'!$B$9:$B$19,'CDR &amp; CILC Incentives LOOKUP'!$A12,'Storck CDR_10-16-2015'!AF$9:AF$19)</f>
        <v>915510.75690258574</v>
      </c>
      <c r="AG12" s="13">
        <f>SUMIF('Storck CDR_10-16-2015'!$B$9:$B$19,'CDR &amp; CILC Incentives LOOKUP'!$A12,'Storck CDR_10-16-2015'!AG$9:AG$19)</f>
        <v>947829.28941709013</v>
      </c>
      <c r="AH12" s="13">
        <f>SUMIF('Storck CDR_10-16-2015'!$B$9:$B$19,'CDR &amp; CILC Incentives LOOKUP'!$A12,'Storck CDR_10-16-2015'!AH$9:AH$19)</f>
        <v>970390.01297668449</v>
      </c>
      <c r="AI12" s="13">
        <f>SUMIF('Storck CDR_10-16-2015'!$B$9:$B$19,'CDR &amp; CILC Incentives LOOKUP'!$A12,'Storck CDR_10-16-2015'!AI$9:AI$19)</f>
        <v>986462.94189785141</v>
      </c>
      <c r="AJ12" s="13">
        <f>SUMIF('Storck CDR_10-16-2015'!$B$9:$B$19,'CDR &amp; CILC Incentives LOOKUP'!$A12,'Storck CDR_10-16-2015'!AJ$9:AJ$19)</f>
        <v>978691.68594769831</v>
      </c>
      <c r="AK12" s="13">
        <f>SUMIF('Storck CDR_10-16-2015'!$B$9:$B$19,'CDR &amp; CILC Incentives LOOKUP'!$A12,'Storck CDR_10-16-2015'!AK$9:AK$19)</f>
        <v>842779.66146950703</v>
      </c>
      <c r="AL12" s="13">
        <f>SUMIF('Storck CDR_10-16-2015'!$B$9:$B$19,'CDR &amp; CILC Incentives LOOKUP'!$A12,'Storck CDR_10-16-2015'!AL$9:AL$19)</f>
        <v>762650.68996534066</v>
      </c>
      <c r="AM12" s="13">
        <f>SUMIF('Storck CDR_10-16-2015'!$B$9:$B$19,'CDR &amp; CILC Incentives LOOKUP'!$A12,'Storck CDR_10-16-2015'!AM$9:AM$19)</f>
        <v>764729.56273078884</v>
      </c>
      <c r="AN12" s="13">
        <f>SUMIF('Storck CDR_10-16-2015'!$B$9:$B$19,'CDR &amp; CILC Incentives LOOKUP'!$A12,'Storck CDR_10-16-2015'!AN$9:AN$19)</f>
        <v>729056.03125252342</v>
      </c>
      <c r="AO12" s="13">
        <f>SUMIF('Storck CDR_10-16-2015'!$B$9:$B$19,'CDR &amp; CILC Incentives LOOKUP'!$A12,'Storck CDR_10-16-2015'!AO$9:AO$19)</f>
        <v>745197.93051053281</v>
      </c>
      <c r="AP12" s="13">
        <f>SUMIF('Storck CDR_10-16-2015'!$B$9:$B$19,'CDR &amp; CILC Incentives LOOKUP'!$A12,'Storck CDR_10-16-2015'!AP$9:AP$19)</f>
        <v>812571.09702904127</v>
      </c>
      <c r="AQ12" s="13">
        <f>SUMIF('Storck CDR_10-16-2015'!$B$9:$B$19,'CDR &amp; CILC Incentives LOOKUP'!$A12,'Storck CDR_10-16-2015'!AQ$9:AQ$19)</f>
        <v>927108.41388215485</v>
      </c>
      <c r="AR12" s="13">
        <f>SUMIF('Storck CDR_10-16-2015'!$B$9:$B$19,'CDR &amp; CILC Incentives LOOKUP'!$A12,'Storck CDR_10-16-2015'!AR$9:AR$19)</f>
        <v>945884.84067925275</v>
      </c>
      <c r="AS12" s="13">
        <f>SUMIF('Storck CDR_10-16-2015'!$B$9:$B$19,'CDR &amp; CILC Incentives LOOKUP'!$A12,'Storck CDR_10-16-2015'!AS$9:AS$19)</f>
        <v>979188.9095876693</v>
      </c>
      <c r="AT12" s="13">
        <f>SUMIF('Storck CDR_10-16-2015'!$B$9:$B$19,'CDR &amp; CILC Incentives LOOKUP'!$A12,'Storck CDR_10-16-2015'!AT$9:AT$19)</f>
        <v>1002407.7934394871</v>
      </c>
      <c r="AU12" s="13">
        <f>SUMIF('Storck CDR_10-16-2015'!$B$9:$B$19,'CDR &amp; CILC Incentives LOOKUP'!$A12,'Storck CDR_10-16-2015'!AU$9:AU$19)</f>
        <v>1018921.7970443951</v>
      </c>
      <c r="AV12" s="13">
        <f>SUMIF('Storck CDR_10-16-2015'!$B$9:$B$19,'CDR &amp; CILC Incentives LOOKUP'!$A12,'Storck CDR_10-16-2015'!AV$9:AV$19)</f>
        <v>1010806.7731696673</v>
      </c>
      <c r="AW12" s="13">
        <f>SUMIF('Storck CDR_10-16-2015'!$B$9:$B$19,'CDR &amp; CILC Incentives LOOKUP'!$A12,'Storck CDR_10-16-2015'!AW$9:AW$19)</f>
        <v>870359.47241003218</v>
      </c>
      <c r="AX12" s="13">
        <f>SUMIF('Storck CDR_10-16-2015'!$B$9:$B$19,'CDR &amp; CILC Incentives LOOKUP'!$A12,'Storck CDR_10-16-2015'!AX$9:AX$19)</f>
        <v>787540.41891864163</v>
      </c>
      <c r="AY12" s="13">
        <f>SUMIF('Storck CDR_10-16-2015'!$B$9:$B$19,'CDR &amp; CILC Incentives LOOKUP'!$A12,'Storck CDR_10-16-2015'!AY$9:AY$19)</f>
        <v>789619.44559005403</v>
      </c>
      <c r="AZ12" s="13">
        <f>SUMIF('Storck CDR_10-16-2015'!$B$9:$B$19,'CDR &amp; CILC Incentives LOOKUP'!$A12,'Storck CDR_10-16-2015'!AZ$9:AZ$19)</f>
        <v>752720.65200362832</v>
      </c>
      <c r="BA12" s="13">
        <f>SUMIF('Storck CDR_10-16-2015'!$B$9:$B$19,'CDR &amp; CILC Incentives LOOKUP'!$A12,'Storck CDR_10-16-2015'!BA$9:BA$19)</f>
        <v>769321.253294672</v>
      </c>
      <c r="BB12" s="13">
        <f>SUMIF('Storck CDR_10-16-2015'!$B$9:$B$19,'CDR &amp; CILC Incentives LOOKUP'!$A12,'Storck CDR_10-16-2015'!BB$9:BB$19)</f>
        <v>838804.63496977021</v>
      </c>
      <c r="BC12" s="13">
        <f>SUMIF('Storck CDR_10-16-2015'!$B$9:$B$19,'CDR &amp; CILC Incentives LOOKUP'!$A12,'Storck CDR_10-16-2015'!BC$9:BC$19)</f>
        <v>956959.43330091727</v>
      </c>
      <c r="BD12" s="13">
        <f>SUMIF('Storck CDR_10-16-2015'!$B$9:$B$19,'CDR &amp; CILC Incentives LOOKUP'!$A12,'Storck CDR_10-16-2015'!BD$9:BD$19)</f>
        <v>976258.9244559193</v>
      </c>
      <c r="BE12" s="13">
        <f>SUMIF('Storck CDR_10-16-2015'!$B$9:$B$19,'CDR &amp; CILC Incentives LOOKUP'!$A12,'Storck CDR_10-16-2015'!BE$9:BE$19)</f>
        <v>1010548.5297582482</v>
      </c>
      <c r="BF12" s="13">
        <f>SUMIF('Storck CDR_10-16-2015'!$B$9:$B$19,'CDR &amp; CILC Incentives LOOKUP'!$A12,'Storck CDR_10-16-2015'!BF$9:BF$19)</f>
        <v>1034425.5739022895</v>
      </c>
      <c r="BG12" s="13">
        <f>SUMIF('Storck CDR_10-16-2015'!$B$9:$B$19,'CDR &amp; CILC Incentives LOOKUP'!$A12,'Storck CDR_10-16-2015'!BG$9:BG$19)</f>
        <v>1051380.6521909386</v>
      </c>
      <c r="BH12" s="13">
        <f>SUMIF('Storck CDR_10-16-2015'!$B$9:$B$19,'CDR &amp; CILC Incentives LOOKUP'!$A12,'Storck CDR_10-16-2015'!BH$9:BH$19)</f>
        <v>1042921.8603916365</v>
      </c>
      <c r="BI12" s="13">
        <f>SUMIF('Storck CDR_10-16-2015'!$B$9:$B$19,'CDR &amp; CILC Incentives LOOKUP'!$A12,'Storck CDR_10-16-2015'!BI$9:BI$19)</f>
        <v>897939.28335055744</v>
      </c>
      <c r="BJ12" s="13">
        <f>SUMIF('Storck CDR_10-16-2015'!$B$9:$B$19,'CDR &amp; CILC Incentives LOOKUP'!$A12,'Storck CDR_10-16-2015'!BJ$9:BJ$19)</f>
        <v>812430.14787194261</v>
      </c>
      <c r="BK12" s="4">
        <f>SUM(C12:N12)</f>
        <v>9205278.6057969201</v>
      </c>
      <c r="BL12" s="4">
        <f>SUM(O12:Z12)</f>
        <v>9784180.6689929683</v>
      </c>
      <c r="BM12" s="4">
        <f>SUM(AA12:AL12)</f>
        <v>10254215.690227795</v>
      </c>
      <c r="BN12" s="4">
        <f>SUM(AM12:AX12)</f>
        <v>10593773.040654186</v>
      </c>
      <c r="BO12" s="4">
        <f>SUM(AY12:BJ12)</f>
        <v>10933330.391080575</v>
      </c>
      <c r="BP12" s="4"/>
    </row>
    <row r="13" spans="1:68" x14ac:dyDescent="0.3">
      <c r="B13" t="s">
        <v>133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</row>
    <row r="14" spans="1:68" x14ac:dyDescent="0.3">
      <c r="A14" t="s">
        <v>166</v>
      </c>
      <c r="B14" s="19" t="s">
        <v>127</v>
      </c>
      <c r="C14" s="13">
        <f>SUMIF('Storck CDR_10-16-2015'!$B$9:$B$19,'CDR &amp; CILC Incentives LOOKUP'!$A14,'Storck CDR_10-16-2015'!C$9:C$19)</f>
        <v>103043.4</v>
      </c>
      <c r="D14" s="13">
        <f>SUMIF('Storck CDR_10-16-2015'!$B$9:$B$19,'CDR &amp; CILC Incentives LOOKUP'!$A14,'Storck CDR_10-16-2015'!D$9:D$19)</f>
        <v>91009.739999999991</v>
      </c>
      <c r="E14" s="13">
        <f>SUMIF('Storck CDR_10-16-2015'!$B$9:$B$19,'CDR &amp; CILC Incentives LOOKUP'!$A14,'Storck CDR_10-16-2015'!E$9:E$19)</f>
        <v>109174.95000000001</v>
      </c>
      <c r="F14" s="13">
        <f>SUMIF('Storck CDR_10-16-2015'!$B$9:$B$19,'CDR &amp; CILC Incentives LOOKUP'!$A14,'Storck CDR_10-16-2015'!F$9:F$19)</f>
        <v>116211.81</v>
      </c>
      <c r="G14" s="13">
        <f>SUMIF('Storck CDR_10-16-2015'!$B$9:$B$19,'CDR &amp; CILC Incentives LOOKUP'!$A14,'Storck CDR_10-16-2015'!G$9:G$19)</f>
        <v>120330.38999999998</v>
      </c>
      <c r="H14" s="13">
        <f>SUMIF('Storck CDR_10-16-2015'!$B$9:$B$19,'CDR &amp; CILC Incentives LOOKUP'!$A14,'Storck CDR_10-16-2015'!H$9:H$19)</f>
        <v>126398.23</v>
      </c>
      <c r="I14" s="13">
        <f>SUMIF('Storck CDR_10-16-2015'!$B$9:$B$19,'CDR &amp; CILC Incentives LOOKUP'!$A14,'Storck CDR_10-16-2015'!I$9:I$19)</f>
        <v>140789.15999999997</v>
      </c>
      <c r="J14" s="13">
        <f>SUMIF('Storck CDR_10-16-2015'!$B$9:$B$19,'CDR &amp; CILC Incentives LOOKUP'!$A14,'Storck CDR_10-16-2015'!J$9:J$19)</f>
        <v>143834.69999999998</v>
      </c>
      <c r="K14" s="13">
        <f>SUMIF('Storck CDR_10-16-2015'!$B$9:$B$19,'CDR &amp; CILC Incentives LOOKUP'!$A14,'Storck CDR_10-16-2015'!K$9:K$19)</f>
        <v>144643.05466361553</v>
      </c>
      <c r="L14" s="13">
        <f>SUMIF('Storck CDR_10-16-2015'!$B$9:$B$19,'CDR &amp; CILC Incentives LOOKUP'!$A14,'Storck CDR_10-16-2015'!L$9:L$19)</f>
        <v>141335.40737445786</v>
      </c>
      <c r="M14" s="13">
        <f>SUMIF('Storck CDR_10-16-2015'!$B$9:$B$19,'CDR &amp; CILC Incentives LOOKUP'!$A14,'Storck CDR_10-16-2015'!M$9:M$19)</f>
        <v>129920.80738043848</v>
      </c>
      <c r="N14" s="13">
        <f>SUMIF('Storck CDR_10-16-2015'!$B$9:$B$19,'CDR &amp; CILC Incentives LOOKUP'!$A14,'Storck CDR_10-16-2015'!N$9:N$19)</f>
        <v>115921.3982252741</v>
      </c>
      <c r="O14" s="13">
        <f>SUMIF('Storck CDR_10-16-2015'!$B$9:$B$19,'CDR &amp; CILC Incentives LOOKUP'!$A14,'Storck CDR_10-16-2015'!O$9:O$19)</f>
        <v>111223.66303928556</v>
      </c>
      <c r="P14" s="13">
        <f>SUMIF('Storck CDR_10-16-2015'!$B$9:$B$19,'CDR &amp; CILC Incentives LOOKUP'!$A14,'Storck CDR_10-16-2015'!P$9:P$19)</f>
        <v>106035.46300929449</v>
      </c>
      <c r="Q14" s="13">
        <f>SUMIF('Storck CDR_10-16-2015'!$B$9:$B$19,'CDR &amp; CILC Incentives LOOKUP'!$A14,'Storck CDR_10-16-2015'!Q$9:Q$19)</f>
        <v>108383.40243924058</v>
      </c>
      <c r="R14" s="13">
        <f>SUMIF('Storck CDR_10-16-2015'!$B$9:$B$19,'CDR &amp; CILC Incentives LOOKUP'!$A14,'Storck CDR_10-16-2015'!R$9:R$19)</f>
        <v>118182.56631679615</v>
      </c>
      <c r="S14" s="13">
        <f>SUMIF('Storck CDR_10-16-2015'!$B$9:$B$19,'CDR &amp; CILC Incentives LOOKUP'!$A14,'Storck CDR_10-16-2015'!S$9:S$19)</f>
        <v>134841.46707541434</v>
      </c>
      <c r="T14" s="13">
        <f>SUMIF('Storck CDR_10-16-2015'!$B$9:$B$19,'CDR &amp; CILC Incentives LOOKUP'!$A14,'Storck CDR_10-16-2015'!T$9:T$19)</f>
        <v>142936.60913592318</v>
      </c>
      <c r="U14" s="13">
        <f>SUMIF('Storck CDR_10-16-2015'!$B$9:$B$19,'CDR &amp; CILC Incentives LOOKUP'!$A14,'Storck CDR_10-16-2015'!U$9:U$19)</f>
        <v>147969.62967933892</v>
      </c>
      <c r="V14" s="13">
        <f>SUMIF('Storck CDR_10-16-2015'!$B$9:$B$19,'CDR &amp; CILC Incentives LOOKUP'!$A14,'Storck CDR_10-16-2015'!V$9:V$19)</f>
        <v>151478.64852700671</v>
      </c>
      <c r="W14" s="13">
        <f>SUMIF('Storck CDR_10-16-2015'!$B$9:$B$19,'CDR &amp; CILC Incentives LOOKUP'!$A14,'Storck CDR_10-16-2015'!W$9:W$19)</f>
        <v>153974.47135327183</v>
      </c>
      <c r="X14" s="13">
        <f>SUMIF('Storck CDR_10-16-2015'!$B$9:$B$19,'CDR &amp; CILC Incentives LOOKUP'!$A14,'Storck CDR_10-16-2015'!X$9:X$19)</f>
        <v>152748.47711276653</v>
      </c>
      <c r="Y14" s="13">
        <f>SUMIF('Storck CDR_10-16-2015'!$B$9:$B$19,'CDR &amp; CILC Incentives LOOKUP'!$A14,'Storck CDR_10-16-2015'!Y$9:Y$19)</f>
        <v>131524.99023475056</v>
      </c>
      <c r="Z14" s="13">
        <f>SUMIF('Storck CDR_10-16-2015'!$B$9:$B$19,'CDR &amp; CILC Incentives LOOKUP'!$A14,'Storck CDR_10-16-2015'!Z$9:Z$19)</f>
        <v>119009.96787586671</v>
      </c>
      <c r="AA14" s="13">
        <f>SUMIF('Storck CDR_10-16-2015'!$B$9:$B$19,'CDR &amp; CILC Incentives LOOKUP'!$A14,'Storck CDR_10-16-2015'!AA$9:AA$19)</f>
        <v>119345.29093816428</v>
      </c>
      <c r="AB14" s="13">
        <f>SUMIF('Storck CDR_10-16-2015'!$B$9:$B$19,'CDR &amp; CILC Incentives LOOKUP'!$A14,'Storck CDR_10-16-2015'!AB$9:AB$19)</f>
        <v>113788.35902150176</v>
      </c>
      <c r="AC14" s="13">
        <f>SUMIF('Storck CDR_10-16-2015'!$B$9:$B$19,'CDR &amp; CILC Incentives LOOKUP'!$A14,'Storck CDR_10-16-2015'!AC$9:AC$19)</f>
        <v>116318.25270871291</v>
      </c>
      <c r="AD14" s="13">
        <f>SUMIF('Storck CDR_10-16-2015'!$B$9:$B$19,'CDR &amp; CILC Incentives LOOKUP'!$A14,'Storck CDR_10-16-2015'!AD$9:AD$19)</f>
        <v>126845.97395654328</v>
      </c>
      <c r="AE14" s="13">
        <f>SUMIF('Storck CDR_10-16-2015'!$B$9:$B$19,'CDR &amp; CILC Incentives LOOKUP'!$A14,'Storck CDR_10-16-2015'!AE$9:AE$19)</f>
        <v>144738.71529470867</v>
      </c>
      <c r="AF14" s="13">
        <f>SUMIF('Storck CDR_10-16-2015'!$B$9:$B$19,'CDR &amp; CILC Incentives LOOKUP'!$A14,'Storck CDR_10-16-2015'!AF$9:AF$19)</f>
        <v>147683.20841960251</v>
      </c>
      <c r="AG14" s="13">
        <f>SUMIF('Storck CDR_10-16-2015'!$B$9:$B$19,'CDR &amp; CILC Incentives LOOKUP'!$A14,'Storck CDR_10-16-2015'!AG$9:AG$19)</f>
        <v>152896.58744018685</v>
      </c>
      <c r="AH14" s="13">
        <f>SUMIF('Storck CDR_10-16-2015'!$B$9:$B$19,'CDR &amp; CILC Incentives LOOKUP'!$A14,'Storck CDR_10-16-2015'!AH$9:AH$19)</f>
        <v>156535.91118862768</v>
      </c>
      <c r="AI14" s="13">
        <f>SUMIF('Storck CDR_10-16-2015'!$B$9:$B$19,'CDR &amp; CILC Incentives LOOKUP'!$A14,'Storck CDR_10-16-2015'!AI$9:AI$19)</f>
        <v>159128.67341876141</v>
      </c>
      <c r="AJ14" s="13">
        <f>SUMIF('Storck CDR_10-16-2015'!$B$9:$B$19,'CDR &amp; CILC Incentives LOOKUP'!$A14,'Storck CDR_10-16-2015'!AJ$9:AJ$19)</f>
        <v>157875.07371661105</v>
      </c>
      <c r="AK14" s="13">
        <f>SUMIF('Storck CDR_10-16-2015'!$B$9:$B$19,'CDR &amp; CILC Incentives LOOKUP'!$A14,'Storck CDR_10-16-2015'!AK$9:AK$19)</f>
        <v>135950.78316468847</v>
      </c>
      <c r="AL14" s="13">
        <f>SUMIF('Storck CDR_10-16-2015'!$B$9:$B$19,'CDR &amp; CILC Incentives LOOKUP'!$A14,'Storck CDR_10-16-2015'!AL$9:AL$19)</f>
        <v>123024.98900019965</v>
      </c>
      <c r="AM14" s="13">
        <f>SUMIF('Storck CDR_10-16-2015'!$B$9:$B$19,'CDR &amp; CILC Incentives LOOKUP'!$A14,'Storck CDR_10-16-2015'!AM$9:AM$19)</f>
        <v>123360.33688943277</v>
      </c>
      <c r="AN14" s="13">
        <f>SUMIF('Storck CDR_10-16-2015'!$B$9:$B$19,'CDR &amp; CILC Incentives LOOKUP'!$A14,'Storck CDR_10-16-2015'!AN$9:AN$19)</f>
        <v>117605.75504028854</v>
      </c>
      <c r="AO14" s="13">
        <f>SUMIF('Storck CDR_10-16-2015'!$B$9:$B$19,'CDR &amp; CILC Incentives LOOKUP'!$A14,'Storck CDR_10-16-2015'!AO$9:AO$19)</f>
        <v>120209.64303880224</v>
      </c>
      <c r="AP14" s="13">
        <f>SUMIF('Storck CDR_10-16-2015'!$B$9:$B$19,'CDR &amp; CILC Incentives LOOKUP'!$A14,'Storck CDR_10-16-2015'!AP$9:AP$19)</f>
        <v>131077.76809120964</v>
      </c>
      <c r="AQ14" s="13">
        <f>SUMIF('Storck CDR_10-16-2015'!$B$9:$B$19,'CDR &amp; CILC Incentives LOOKUP'!$A14,'Storck CDR_10-16-2015'!AQ$9:AQ$19)</f>
        <v>149554.05393395512</v>
      </c>
      <c r="AR14" s="13">
        <f>SUMIF('Storck CDR_10-16-2015'!$B$9:$B$19,'CDR &amp; CILC Incentives LOOKUP'!$A14,'Storck CDR_10-16-2015'!AR$9:AR$19)</f>
        <v>152582.9238092069</v>
      </c>
      <c r="AS14" s="13">
        <f>SUMIF('Storck CDR_10-16-2015'!$B$9:$B$19,'CDR &amp; CILC Incentives LOOKUP'!$A14,'Storck CDR_10-16-2015'!AS$9:AS$19)</f>
        <v>157955.28203956012</v>
      </c>
      <c r="AT14" s="13">
        <f>SUMIF('Storck CDR_10-16-2015'!$B$9:$B$19,'CDR &amp; CILC Incentives LOOKUP'!$A14,'Storck CDR_10-16-2015'!AT$9:AT$19)</f>
        <v>161700.77518347453</v>
      </c>
      <c r="AU14" s="13">
        <f>SUMIF('Storck CDR_10-16-2015'!$B$9:$B$19,'CDR &amp; CILC Incentives LOOKUP'!$A14,'Storck CDR_10-16-2015'!AU$9:AU$19)</f>
        <v>164364.6882154491</v>
      </c>
      <c r="AV14" s="13">
        <f>SUMIF('Storck CDR_10-16-2015'!$B$9:$B$19,'CDR &amp; CILC Incentives LOOKUP'!$A14,'Storck CDR_10-16-2015'!AV$9:AV$19)</f>
        <v>163055.63449523269</v>
      </c>
      <c r="AW14" s="13">
        <f>SUMIF('Storck CDR_10-16-2015'!$B$9:$B$19,'CDR &amp; CILC Incentives LOOKUP'!$A14,'Storck CDR_10-16-2015'!AW$9:AW$19)</f>
        <v>140399.74778535889</v>
      </c>
      <c r="AX14" s="13">
        <f>SUMIF('Storck CDR_10-16-2015'!$B$9:$B$19,'CDR &amp; CILC Incentives LOOKUP'!$A14,'Storck CDR_10-16-2015'!AX$9:AX$19)</f>
        <v>127040.01012453242</v>
      </c>
      <c r="AY14" s="13">
        <f>SUMIF('Storck CDR_10-16-2015'!$B$9:$B$19,'CDR &amp; CILC Incentives LOOKUP'!$A14,'Storck CDR_10-16-2015'!AY$9:AY$19)</f>
        <v>127375.38284070113</v>
      </c>
      <c r="AZ14" s="13">
        <f>SUMIF('Storck CDR_10-16-2015'!$B$9:$B$19,'CDR &amp; CILC Incentives LOOKUP'!$A14,'Storck CDR_10-16-2015'!AZ$9:AZ$19)</f>
        <v>121423.15105907519</v>
      </c>
      <c r="BA14" s="13">
        <f>SUMIF('Storck CDR_10-16-2015'!$B$9:$B$19,'CDR &amp; CILC Incentives LOOKUP'!$A14,'Storck CDR_10-16-2015'!BA$9:BA$19)</f>
        <v>124101.03336889145</v>
      </c>
      <c r="BB14" s="13">
        <f>SUMIF('Storck CDR_10-16-2015'!$B$9:$B$19,'CDR &amp; CILC Incentives LOOKUP'!$A14,'Storck CDR_10-16-2015'!BB$9:BB$19)</f>
        <v>135309.56222587591</v>
      </c>
      <c r="BC14" s="13">
        <f>SUMIF('Storck CDR_10-16-2015'!$B$9:$B$19,'CDR &amp; CILC Incentives LOOKUP'!$A14,'Storck CDR_10-16-2015'!BC$9:BC$19)</f>
        <v>154369.39257320148</v>
      </c>
      <c r="BD14" s="13">
        <f>SUMIF('Storck CDR_10-16-2015'!$B$9:$B$19,'CDR &amp; CILC Incentives LOOKUP'!$A14,'Storck CDR_10-16-2015'!BD$9:BD$19)</f>
        <v>157482.63919881126</v>
      </c>
      <c r="BE14" s="13">
        <f>SUMIF('Storck CDR_10-16-2015'!$B$9:$B$19,'CDR &amp; CILC Incentives LOOKUP'!$A14,'Storck CDR_10-16-2015'!BE$9:BE$19)</f>
        <v>163013.97663893332</v>
      </c>
      <c r="BF14" s="13">
        <f>SUMIF('Storck CDR_10-16-2015'!$B$9:$B$19,'CDR &amp; CILC Incentives LOOKUP'!$A14,'Storck CDR_10-16-2015'!BF$9:BF$19)</f>
        <v>166865.63917832135</v>
      </c>
      <c r="BG14" s="13">
        <f>SUMIF('Storck CDR_10-16-2015'!$B$9:$B$19,'CDR &amp; CILC Incentives LOOKUP'!$A14,'Storck CDR_10-16-2015'!BG$9:BG$19)</f>
        <v>169600.70301213677</v>
      </c>
      <c r="BH14" s="13">
        <f>SUMIF('Storck CDR_10-16-2015'!$B$9:$B$19,'CDR &amp; CILC Incentives LOOKUP'!$A14,'Storck CDR_10-16-2015'!BH$9:BH$19)</f>
        <v>168236.19527385439</v>
      </c>
      <c r="BI14" s="13">
        <f>SUMIF('Storck CDR_10-16-2015'!$B$9:$B$19,'CDR &amp; CILC Incentives LOOKUP'!$A14,'Storck CDR_10-16-2015'!BI$9:BI$19)</f>
        <v>144848.71240602934</v>
      </c>
      <c r="BJ14" s="13">
        <f>SUMIF('Storck CDR_10-16-2015'!$B$9:$B$19,'CDR &amp; CILC Incentives LOOKUP'!$A14,'Storck CDR_10-16-2015'!BJ$9:BJ$19)</f>
        <v>131055.03124886518</v>
      </c>
      <c r="BK14" s="4">
        <f>SUM(C14:N14)</f>
        <v>1482613.0476437861</v>
      </c>
      <c r="BL14" s="4">
        <f>SUM(O14:Z14)</f>
        <v>1578309.3557989555</v>
      </c>
      <c r="BM14" s="4">
        <f>SUM(AA14:AL14)</f>
        <v>1654131.8182683086</v>
      </c>
      <c r="BN14" s="4">
        <f>SUM(AM14:AX14)</f>
        <v>1708906.6186465032</v>
      </c>
      <c r="BO14" s="4">
        <f>SUM(AY14:BJ14)</f>
        <v>1763681.4190246966</v>
      </c>
      <c r="BP14" s="4"/>
    </row>
    <row r="15" spans="1:68" x14ac:dyDescent="0.3">
      <c r="B15" t="s">
        <v>134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</row>
    <row r="16" spans="1:68" x14ac:dyDescent="0.3">
      <c r="A16" t="s">
        <v>167</v>
      </c>
      <c r="B16" s="19" t="s">
        <v>127</v>
      </c>
      <c r="C16" s="13">
        <f>SUMIF('Storck CDR_10-16-2015'!$B$9:$B$19,'CDR &amp; CILC Incentives LOOKUP'!$A16,'Storck CDR_10-16-2015'!C$9:C$19)</f>
        <v>268922.75999999989</v>
      </c>
      <c r="D16" s="13">
        <f>SUMIF('Storck CDR_10-16-2015'!$B$9:$B$19,'CDR &amp; CILC Incentives LOOKUP'!$A16,'Storck CDR_10-16-2015'!D$9:D$19)</f>
        <v>260732.94</v>
      </c>
      <c r="E16" s="13">
        <f>SUMIF('Storck CDR_10-16-2015'!$B$9:$B$19,'CDR &amp; CILC Incentives LOOKUP'!$A16,'Storck CDR_10-16-2015'!E$9:E$19)</f>
        <v>266587.31999999989</v>
      </c>
      <c r="F16" s="13">
        <f>SUMIF('Storck CDR_10-16-2015'!$B$9:$B$19,'CDR &amp; CILC Incentives LOOKUP'!$A16,'Storck CDR_10-16-2015'!F$9:F$19)</f>
        <v>314116.67999999993</v>
      </c>
      <c r="G16" s="13">
        <f>SUMIF('Storck CDR_10-16-2015'!$B$9:$B$19,'CDR &amp; CILC Incentives LOOKUP'!$A16,'Storck CDR_10-16-2015'!G$9:G$19)</f>
        <v>349140.39000000019</v>
      </c>
      <c r="H16" s="13">
        <f>SUMIF('Storck CDR_10-16-2015'!$B$9:$B$19,'CDR &amp; CILC Incentives LOOKUP'!$A16,'Storck CDR_10-16-2015'!H$9:H$19)</f>
        <v>409679.2099999999</v>
      </c>
      <c r="I16" s="13">
        <f>SUMIF('Storck CDR_10-16-2015'!$B$9:$B$19,'CDR &amp; CILC Incentives LOOKUP'!$A16,'Storck CDR_10-16-2015'!I$9:I$19)</f>
        <v>425925.86999999994</v>
      </c>
      <c r="J16" s="13">
        <f>SUMIF('Storck CDR_10-16-2015'!$B$9:$B$19,'CDR &amp; CILC Incentives LOOKUP'!$A16,'Storck CDR_10-16-2015'!J$9:J$19)</f>
        <v>432727.04999999976</v>
      </c>
      <c r="K16" s="13">
        <f>SUMIF('Storck CDR_10-16-2015'!$B$9:$B$19,'CDR &amp; CILC Incentives LOOKUP'!$A16,'Storck CDR_10-16-2015'!K$9:K$19)</f>
        <v>414982.32317700691</v>
      </c>
      <c r="L16" s="13">
        <f>SUMIF('Storck CDR_10-16-2015'!$B$9:$B$19,'CDR &amp; CILC Incentives LOOKUP'!$A16,'Storck CDR_10-16-2015'!L$9:L$19)</f>
        <v>405492.65110462869</v>
      </c>
      <c r="M16" s="13">
        <f>SUMIF('Storck CDR_10-16-2015'!$B$9:$B$19,'CDR &amp; CILC Incentives LOOKUP'!$A16,'Storck CDR_10-16-2015'!M$9:M$19)</f>
        <v>372744.05329140823</v>
      </c>
      <c r="N16" s="13">
        <f>SUMIF('Storck CDR_10-16-2015'!$B$9:$B$19,'CDR &amp; CILC Incentives LOOKUP'!$A16,'Storck CDR_10-16-2015'!N$9:N$19)</f>
        <v>332579.61298816471</v>
      </c>
      <c r="O16" s="13">
        <f>SUMIF('Storck CDR_10-16-2015'!$B$9:$B$19,'CDR &amp; CILC Incentives LOOKUP'!$A16,'Storck CDR_10-16-2015'!O$9:O$19)</f>
        <v>319101.76529139397</v>
      </c>
      <c r="P16" s="13">
        <f>SUMIF('Storck CDR_10-16-2015'!$B$9:$B$19,'CDR &amp; CILC Incentives LOOKUP'!$A16,'Storck CDR_10-16-2015'!P$9:P$19)</f>
        <v>304216.76921218511</v>
      </c>
      <c r="Q16" s="13">
        <f>SUMIF('Storck CDR_10-16-2015'!$B$9:$B$19,'CDR &amp; CILC Incentives LOOKUP'!$A16,'Storck CDR_10-16-2015'!Q$9:Q$19)</f>
        <v>310953.03015180578</v>
      </c>
      <c r="R16" s="13">
        <f>SUMIF('Storck CDR_10-16-2015'!$B$9:$B$19,'CDR &amp; CILC Incentives LOOKUP'!$A16,'Storck CDR_10-16-2015'!R$9:R$19)</f>
        <v>339066.92611837876</v>
      </c>
      <c r="S16" s="13">
        <f>SUMIF('Storck CDR_10-16-2015'!$B$9:$B$19,'CDR &amp; CILC Incentives LOOKUP'!$A16,'Storck CDR_10-16-2015'!S$9:S$19)</f>
        <v>386861.47356114344</v>
      </c>
      <c r="T16" s="13">
        <f>SUMIF('Storck CDR_10-16-2015'!$B$9:$B$19,'CDR &amp; CILC Incentives LOOKUP'!$A16,'Storck CDR_10-16-2015'!T$9:T$19)</f>
        <v>410086.5144490755</v>
      </c>
      <c r="U16" s="13">
        <f>SUMIF('Storck CDR_10-16-2015'!$B$9:$B$19,'CDR &amp; CILC Incentives LOOKUP'!$A16,'Storck CDR_10-16-2015'!U$9:U$19)</f>
        <v>424526.29908001807</v>
      </c>
      <c r="V16" s="13">
        <f>SUMIF('Storck CDR_10-16-2015'!$B$9:$B$19,'CDR &amp; CILC Incentives LOOKUP'!$A16,'Storck CDR_10-16-2015'!V$9:V$19)</f>
        <v>434593.70810192794</v>
      </c>
      <c r="W16" s="13">
        <f>SUMIF('Storck CDR_10-16-2015'!$B$9:$B$19,'CDR &amp; CILC Incentives LOOKUP'!$A16,'Storck CDR_10-16-2015'!W$9:W$19)</f>
        <v>441754.24793628359</v>
      </c>
      <c r="X16" s="13">
        <f>SUMIF('Storck CDR_10-16-2015'!$B$9:$B$19,'CDR &amp; CILC Incentives LOOKUP'!$A16,'Storck CDR_10-16-2015'!X$9:X$19)</f>
        <v>438236.85859941074</v>
      </c>
      <c r="Y16" s="13">
        <f>SUMIF('Storck CDR_10-16-2015'!$B$9:$B$19,'CDR &amp; CILC Incentives LOOKUP'!$A16,'Storck CDR_10-16-2015'!Y$9:Y$19)</f>
        <v>377346.46942007286</v>
      </c>
      <c r="Z16" s="13">
        <f>SUMIF('Storck CDR_10-16-2015'!$B$9:$B$19,'CDR &amp; CILC Incentives LOOKUP'!$A16,'Storck CDR_10-16-2015'!Z$9:Z$19)</f>
        <v>341440.74919603637</v>
      </c>
      <c r="AA16" s="13">
        <f>SUMIF('Storck CDR_10-16-2015'!$B$9:$B$19,'CDR &amp; CILC Incentives LOOKUP'!$A16,'Storck CDR_10-16-2015'!AA$9:AA$19)</f>
        <v>342402.7943058461</v>
      </c>
      <c r="AB16" s="13">
        <f>SUMIF('Storck CDR_10-16-2015'!$B$9:$B$19,'CDR &amp; CILC Incentives LOOKUP'!$A16,'Storck CDR_10-16-2015'!AB$9:AB$19)</f>
        <v>326459.9028764856</v>
      </c>
      <c r="AC16" s="13">
        <f>SUMIF('Storck CDR_10-16-2015'!$B$9:$B$19,'CDR &amp; CILC Incentives LOOKUP'!$A16,'Storck CDR_10-16-2015'!AC$9:AC$19)</f>
        <v>333718.19234051352</v>
      </c>
      <c r="AD16" s="13">
        <f>SUMIF('Storck CDR_10-16-2015'!$B$9:$B$19,'CDR &amp; CILC Incentives LOOKUP'!$A16,'Storck CDR_10-16-2015'!AD$9:AD$19)</f>
        <v>363922.32645082241</v>
      </c>
      <c r="AE16" s="13">
        <f>SUMIF('Storck CDR_10-16-2015'!$B$9:$B$19,'CDR &amp; CILC Incentives LOOKUP'!$A16,'Storck CDR_10-16-2015'!AE$9:AE$19)</f>
        <v>415256.77445308043</v>
      </c>
      <c r="AF16" s="13">
        <f>SUMIF('Storck CDR_10-16-2015'!$B$9:$B$19,'CDR &amp; CILC Incentives LOOKUP'!$A16,'Storck CDR_10-16-2015'!AF$9:AF$19)</f>
        <v>423704.55371485604</v>
      </c>
      <c r="AG16" s="13">
        <f>SUMIF('Storck CDR_10-16-2015'!$B$9:$B$19,'CDR &amp; CILC Incentives LOOKUP'!$A16,'Storck CDR_10-16-2015'!AG$9:AG$19)</f>
        <v>438661.78856167087</v>
      </c>
      <c r="AH16" s="13">
        <f>SUMIF('Storck CDR_10-16-2015'!$B$9:$B$19,'CDR &amp; CILC Incentives LOOKUP'!$A16,'Storck CDR_10-16-2015'!AH$9:AH$19)</f>
        <v>449103.04360453138</v>
      </c>
      <c r="AI16" s="13">
        <f>SUMIF('Storck CDR_10-16-2015'!$B$9:$B$19,'CDR &amp; CILC Incentives LOOKUP'!$A16,'Storck CDR_10-16-2015'!AI$9:AI$19)</f>
        <v>456541.70352642483</v>
      </c>
      <c r="AJ16" s="13">
        <f>SUMIF('Storck CDR_10-16-2015'!$B$9:$B$19,'CDR &amp; CILC Incentives LOOKUP'!$A16,'Storck CDR_10-16-2015'!AJ$9:AJ$19)</f>
        <v>452945.11385302368</v>
      </c>
      <c r="AK16" s="13">
        <f>SUMIF('Storck CDR_10-16-2015'!$B$9:$B$19,'CDR &amp; CILC Incentives LOOKUP'!$A16,'Storck CDR_10-16-2015'!AK$9:AK$19)</f>
        <v>390044.11215333303</v>
      </c>
      <c r="AL16" s="13">
        <f>SUMIF('Storck CDR_10-16-2015'!$B$9:$B$19,'CDR &amp; CILC Incentives LOOKUP'!$A16,'Storck CDR_10-16-2015'!AL$9:AL$19)</f>
        <v>352959.88364501006</v>
      </c>
      <c r="AM16" s="13">
        <f>SUMIF('Storck CDR_10-16-2015'!$B$9:$B$19,'CDR &amp; CILC Incentives LOOKUP'!$A16,'Storck CDR_10-16-2015'!AM$9:AM$19)</f>
        <v>353921.99998353812</v>
      </c>
      <c r="AN16" s="13">
        <f>SUMIF('Storck CDR_10-16-2015'!$B$9:$B$19,'CDR &amp; CILC Incentives LOOKUP'!$A16,'Storck CDR_10-16-2015'!AN$9:AN$19)</f>
        <v>337412.04898572626</v>
      </c>
      <c r="AO16" s="13">
        <f>SUMIF('Storck CDR_10-16-2015'!$B$9:$B$19,'CDR &amp; CILC Incentives LOOKUP'!$A16,'Storck CDR_10-16-2015'!AO$9:AO$19)</f>
        <v>344882.62884473801</v>
      </c>
      <c r="AP16" s="13">
        <f>SUMIF('Storck CDR_10-16-2015'!$B$9:$B$19,'CDR &amp; CILC Incentives LOOKUP'!$A16,'Storck CDR_10-16-2015'!AP$9:AP$19)</f>
        <v>376063.38476361003</v>
      </c>
      <c r="AQ16" s="13">
        <f>SUMIF('Storck CDR_10-16-2015'!$B$9:$B$19,'CDR &amp; CILC Incentives LOOKUP'!$A16,'Storck CDR_10-16-2015'!AQ$9:AQ$19)</f>
        <v>429072.02759500092</v>
      </c>
      <c r="AR16" s="13">
        <f>SUMIF('Storck CDR_10-16-2015'!$B$9:$B$19,'CDR &amp; CILC Incentives LOOKUP'!$A16,'Storck CDR_10-16-2015'!AR$9:AR$19)</f>
        <v>437761.88456985523</v>
      </c>
      <c r="AS16" s="13">
        <f>SUMIF('Storck CDR_10-16-2015'!$B$9:$B$19,'CDR &amp; CILC Incentives LOOKUP'!$A16,'Storck CDR_10-16-2015'!AS$9:AS$19)</f>
        <v>453175.2323075388</v>
      </c>
      <c r="AT16" s="13">
        <f>SUMIF('Storck CDR_10-16-2015'!$B$9:$B$19,'CDR &amp; CILC Incentives LOOKUP'!$A16,'Storck CDR_10-16-2015'!AT$9:AT$19)</f>
        <v>463921.08837314736</v>
      </c>
      <c r="AU16" s="13">
        <f>SUMIF('Storck CDR_10-16-2015'!$B$9:$B$19,'CDR &amp; CILC Incentives LOOKUP'!$A16,'Storck CDR_10-16-2015'!AU$9:AU$19)</f>
        <v>471563.88063386962</v>
      </c>
      <c r="AV16" s="13">
        <f>SUMIF('Storck CDR_10-16-2015'!$B$9:$B$19,'CDR &amp; CILC Incentives LOOKUP'!$A16,'Storck CDR_10-16-2015'!AV$9:AV$19)</f>
        <v>467808.19284614787</v>
      </c>
      <c r="AW16" s="13">
        <f>SUMIF('Storck CDR_10-16-2015'!$B$9:$B$19,'CDR &amp; CILC Incentives LOOKUP'!$A16,'Storck CDR_10-16-2015'!AW$9:AW$19)</f>
        <v>402808.23469147895</v>
      </c>
      <c r="AX16" s="13">
        <f>SUMIF('Storck CDR_10-16-2015'!$B$9:$B$19,'CDR &amp; CILC Incentives LOOKUP'!$A16,'Storck CDR_10-16-2015'!AX$9:AX$19)</f>
        <v>364479.01809398324</v>
      </c>
      <c r="AY16" s="13">
        <f>SUMIF('Storck CDR_10-16-2015'!$B$9:$B$19,'CDR &amp; CILC Incentives LOOKUP'!$A16,'Storck CDR_10-16-2015'!AY$9:AY$19)</f>
        <v>365441.20566122973</v>
      </c>
      <c r="AZ16" s="13">
        <f>SUMIF('Storck CDR_10-16-2015'!$B$9:$B$19,'CDR &amp; CILC Incentives LOOKUP'!$A16,'Storck CDR_10-16-2015'!AZ$9:AZ$19)</f>
        <v>348364.1950949665</v>
      </c>
      <c r="BA16" s="13">
        <f>SUMIF('Storck CDR_10-16-2015'!$B$9:$B$19,'CDR &amp; CILC Incentives LOOKUP'!$A16,'Storck CDR_10-16-2015'!BA$9:BA$19)</f>
        <v>356047.06534896215</v>
      </c>
      <c r="BB16" s="13">
        <f>SUMIF('Storck CDR_10-16-2015'!$B$9:$B$19,'CDR &amp; CILC Incentives LOOKUP'!$A16,'Storck CDR_10-16-2015'!BB$9:BB$19)</f>
        <v>388204.44307639729</v>
      </c>
      <c r="BC16" s="13">
        <f>SUMIF('Storck CDR_10-16-2015'!$B$9:$B$19,'CDR &amp; CILC Incentives LOOKUP'!$A16,'Storck CDR_10-16-2015'!BC$9:BC$19)</f>
        <v>442887.28073692124</v>
      </c>
      <c r="BD16" s="13">
        <f>SUMIF('Storck CDR_10-16-2015'!$B$9:$B$19,'CDR &amp; CILC Incentives LOOKUP'!$A16,'Storck CDR_10-16-2015'!BD$9:BD$19)</f>
        <v>451819.21542485419</v>
      </c>
      <c r="BE16" s="13">
        <f>SUMIF('Storck CDR_10-16-2015'!$B$9:$B$19,'CDR &amp; CILC Incentives LOOKUP'!$A16,'Storck CDR_10-16-2015'!BE$9:BE$19)</f>
        <v>467688.67605340661</v>
      </c>
      <c r="BF16" s="13">
        <f>SUMIF('Storck CDR_10-16-2015'!$B$9:$B$19,'CDR &amp; CILC Incentives LOOKUP'!$A16,'Storck CDR_10-16-2015'!BF$9:BF$19)</f>
        <v>478739.13314176322</v>
      </c>
      <c r="BG16" s="13">
        <f>SUMIF('Storck CDR_10-16-2015'!$B$9:$B$19,'CDR &amp; CILC Incentives LOOKUP'!$A16,'Storck CDR_10-16-2015'!BG$9:BG$19)</f>
        <v>486586.05774131423</v>
      </c>
      <c r="BH16" s="13">
        <f>SUMIF('Storck CDR_10-16-2015'!$B$9:$B$19,'CDR &amp; CILC Incentives LOOKUP'!$A16,'Storck CDR_10-16-2015'!BH$9:BH$19)</f>
        <v>482671.27183927217</v>
      </c>
      <c r="BI16" s="13">
        <f>SUMIF('Storck CDR_10-16-2015'!$B$9:$B$19,'CDR &amp; CILC Incentives LOOKUP'!$A16,'Storck CDR_10-16-2015'!BI$9:BI$19)</f>
        <v>415572.35722962487</v>
      </c>
      <c r="BJ16" s="13">
        <f>SUMIF('Storck CDR_10-16-2015'!$B$9:$B$19,'CDR &amp; CILC Incentives LOOKUP'!$A16,'Storck CDR_10-16-2015'!BJ$9:BJ$19)</f>
        <v>375998.15254295646</v>
      </c>
      <c r="BK16" s="4">
        <f>SUM(C16:N16)</f>
        <v>4253630.8605612088</v>
      </c>
      <c r="BL16" s="4">
        <f>SUM(O16:Z16)</f>
        <v>4528184.8111177329</v>
      </c>
      <c r="BM16" s="4">
        <f>SUM(AA16:AL16)</f>
        <v>4745720.1894855984</v>
      </c>
      <c r="BN16" s="4">
        <f>SUM(AM16:AX16)</f>
        <v>4902869.6216886351</v>
      </c>
      <c r="BO16" s="4">
        <f>SUM(AY16:BJ16)</f>
        <v>5060019.0538916681</v>
      </c>
      <c r="BP16" s="4"/>
    </row>
    <row r="17" spans="1:68" x14ac:dyDescent="0.3">
      <c r="B17" t="s">
        <v>135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</row>
    <row r="18" spans="1:68" x14ac:dyDescent="0.3">
      <c r="A18" t="s">
        <v>168</v>
      </c>
      <c r="B18" s="19" t="s">
        <v>127</v>
      </c>
      <c r="C18" s="13">
        <f>SUMIF('Storck CDR_10-16-2015'!$B$9:$B$19,'CDR &amp; CILC Incentives LOOKUP'!$A18,'Storck CDR_10-16-2015'!C$9:C$19)</f>
        <v>24075.280000000006</v>
      </c>
      <c r="D18" s="13">
        <f>SUMIF('Storck CDR_10-16-2015'!$B$9:$B$19,'CDR &amp; CILC Incentives LOOKUP'!$A18,'Storck CDR_10-16-2015'!D$9:D$19)</f>
        <v>22336.589999999997</v>
      </c>
      <c r="E18" s="13">
        <f>SUMIF('Storck CDR_10-16-2015'!$B$9:$B$19,'CDR &amp; CILC Incentives LOOKUP'!$A18,'Storck CDR_10-16-2015'!E$9:E$19)</f>
        <v>23204.489999999998</v>
      </c>
      <c r="F18" s="13">
        <f>SUMIF('Storck CDR_10-16-2015'!$B$9:$B$19,'CDR &amp; CILC Incentives LOOKUP'!$A18,'Storck CDR_10-16-2015'!F$9:F$19)</f>
        <v>28340.879999999997</v>
      </c>
      <c r="G18" s="13">
        <f>SUMIF('Storck CDR_10-16-2015'!$B$9:$B$19,'CDR &amp; CILC Incentives LOOKUP'!$A18,'Storck CDR_10-16-2015'!G$9:G$19)</f>
        <v>31115.949999999997</v>
      </c>
      <c r="H18" s="13">
        <f>SUMIF('Storck CDR_10-16-2015'!$B$9:$B$19,'CDR &amp; CILC Incentives LOOKUP'!$A18,'Storck CDR_10-16-2015'!H$9:H$19)</f>
        <v>31153.390000000003</v>
      </c>
      <c r="I18" s="13">
        <f>SUMIF('Storck CDR_10-16-2015'!$B$9:$B$19,'CDR &amp; CILC Incentives LOOKUP'!$A18,'Storck CDR_10-16-2015'!I$9:I$19)</f>
        <v>33335.15</v>
      </c>
      <c r="J18" s="13">
        <f>SUMIF('Storck CDR_10-16-2015'!$B$9:$B$19,'CDR &amp; CILC Incentives LOOKUP'!$A18,'Storck CDR_10-16-2015'!J$9:J$19)</f>
        <v>33732.03</v>
      </c>
      <c r="K18" s="13">
        <f>SUMIF('Storck CDR_10-16-2015'!$B$9:$B$19,'CDR &amp; CILC Incentives LOOKUP'!$A18,'Storck CDR_10-16-2015'!K$9:K$19)</f>
        <v>34778.360603993009</v>
      </c>
      <c r="L18" s="13">
        <f>SUMIF('Storck CDR_10-16-2015'!$B$9:$B$19,'CDR &amp; CILC Incentives LOOKUP'!$A18,'Storck CDR_10-16-2015'!L$9:L$19)</f>
        <v>33983.061096244972</v>
      </c>
      <c r="M18" s="13">
        <f>SUMIF('Storck CDR_10-16-2015'!$B$9:$B$19,'CDR &amp; CILC Incentives LOOKUP'!$A18,'Storck CDR_10-16-2015'!M$9:M$19)</f>
        <v>31238.504327407583</v>
      </c>
      <c r="N18" s="13">
        <f>SUMIF('Storck CDR_10-16-2015'!$B$9:$B$19,'CDR &amp; CILC Incentives LOOKUP'!$A18,'Storck CDR_10-16-2015'!N$9:N$19)</f>
        <v>27872.449172022232</v>
      </c>
      <c r="O18" s="13">
        <f>SUMIF('Storck CDR_10-16-2015'!$B$9:$B$19,'CDR &amp; CILC Incentives LOOKUP'!$A18,'Storck CDR_10-16-2015'!O$9:O$19)</f>
        <v>26742.913234743159</v>
      </c>
      <c r="P18" s="13">
        <f>SUMIF('Storck CDR_10-16-2015'!$B$9:$B$19,'CDR &amp; CILC Incentives LOOKUP'!$A18,'Storck CDR_10-16-2015'!P$9:P$19)</f>
        <v>25495.448626447211</v>
      </c>
      <c r="Q18" s="13">
        <f>SUMIF('Storck CDR_10-16-2015'!$B$9:$B$19,'CDR &amp; CILC Incentives LOOKUP'!$A18,'Storck CDR_10-16-2015'!Q$9:Q$19)</f>
        <v>26059.993425095876</v>
      </c>
      <c r="R18" s="13">
        <f>SUMIF('Storck CDR_10-16-2015'!$B$9:$B$19,'CDR &amp; CILC Incentives LOOKUP'!$A18,'Storck CDR_10-16-2015'!R$9:R$19)</f>
        <v>28416.130439374356</v>
      </c>
      <c r="S18" s="13">
        <f>SUMIF('Storck CDR_10-16-2015'!$B$9:$B$19,'CDR &amp; CILC Incentives LOOKUP'!$A18,'Storck CDR_10-16-2015'!S$9:S$19)</f>
        <v>32421.640826283339</v>
      </c>
      <c r="T18" s="13">
        <f>SUMIF('Storck CDR_10-16-2015'!$B$9:$B$19,'CDR &amp; CILC Incentives LOOKUP'!$A18,'Storck CDR_10-16-2015'!T$9:T$19)</f>
        <v>34368.058304645318</v>
      </c>
      <c r="U18" s="13">
        <f>SUMIF('Storck CDR_10-16-2015'!$B$9:$B$19,'CDR &amp; CILC Incentives LOOKUP'!$A18,'Storck CDR_10-16-2015'!U$9:U$19)</f>
        <v>35578.211144636793</v>
      </c>
      <c r="V18" s="13">
        <f>SUMIF('Storck CDR_10-16-2015'!$B$9:$B$19,'CDR &amp; CILC Incentives LOOKUP'!$A18,'Storck CDR_10-16-2015'!V$9:V$19)</f>
        <v>36421.928965269195</v>
      </c>
      <c r="W18" s="13">
        <f>SUMIF('Storck CDR_10-16-2015'!$B$9:$B$19,'CDR &amp; CILC Incentives LOOKUP'!$A18,'Storck CDR_10-16-2015'!W$9:W$19)</f>
        <v>37022.031240884084</v>
      </c>
      <c r="X18" s="13">
        <f>SUMIF('Storck CDR_10-16-2015'!$B$9:$B$19,'CDR &amp; CILC Incentives LOOKUP'!$A18,'Storck CDR_10-16-2015'!X$9:X$19)</f>
        <v>36727.249926331016</v>
      </c>
      <c r="Y18" s="13">
        <f>SUMIF('Storck CDR_10-16-2015'!$B$9:$B$19,'CDR &amp; CILC Incentives LOOKUP'!$A18,'Storck CDR_10-16-2015'!Y$9:Y$19)</f>
        <v>31624.218317697378</v>
      </c>
      <c r="Z18" s="13">
        <f>SUMIF('Storck CDR_10-16-2015'!$B$9:$B$19,'CDR &amp; CILC Incentives LOOKUP'!$A18,'Storck CDR_10-16-2015'!Z$9:Z$19)</f>
        <v>28615.073069925013</v>
      </c>
      <c r="AA18" s="13">
        <f>SUMIF('Storck CDR_10-16-2015'!$B$9:$B$19,'CDR &amp; CILC Incentives LOOKUP'!$A18,'Storck CDR_10-16-2015'!AA$9:AA$19)</f>
        <v>28695.699038496692</v>
      </c>
      <c r="AB18" s="13">
        <f>SUMIF('Storck CDR_10-16-2015'!$B$9:$B$19,'CDR &amp; CILC Incentives LOOKUP'!$A18,'Storck CDR_10-16-2015'!AB$9:AB$19)</f>
        <v>27359.575555077605</v>
      </c>
      <c r="AC18" s="13">
        <f>SUMIF('Storck CDR_10-16-2015'!$B$9:$B$19,'CDR &amp; CILC Incentives LOOKUP'!$A18,'Storck CDR_10-16-2015'!AC$9:AC$19)</f>
        <v>27967.869919077424</v>
      </c>
      <c r="AD18" s="13">
        <f>SUMIF('Storck CDR_10-16-2015'!$B$9:$B$19,'CDR &amp; CILC Incentives LOOKUP'!$A18,'Storck CDR_10-16-2015'!AD$9:AD$19)</f>
        <v>30499.183204370369</v>
      </c>
      <c r="AE18" s="13">
        <f>SUMIF('Storck CDR_10-16-2015'!$B$9:$B$19,'CDR &amp; CILC Incentives LOOKUP'!$A18,'Storck CDR_10-16-2015'!AE$9:AE$19)</f>
        <v>34801.36150045153</v>
      </c>
      <c r="AF18" s="13">
        <f>SUMIF('Storck CDR_10-16-2015'!$B$9:$B$19,'CDR &amp; CILC Incentives LOOKUP'!$A18,'Storck CDR_10-16-2015'!AF$9:AF$19)</f>
        <v>35509.343255480766</v>
      </c>
      <c r="AG18" s="13">
        <f>SUMIF('Storck CDR_10-16-2015'!$B$9:$B$19,'CDR &amp; CILC Incentives LOOKUP'!$A18,'Storck CDR_10-16-2015'!AG$9:AG$19)</f>
        <v>36762.861967214551</v>
      </c>
      <c r="AH18" s="13">
        <f>SUMIF('Storck CDR_10-16-2015'!$B$9:$B$19,'CDR &amp; CILC Incentives LOOKUP'!$A18,'Storck CDR_10-16-2015'!AH$9:AH$19)</f>
        <v>37637.910644610805</v>
      </c>
      <c r="AI18" s="13">
        <f>SUMIF('Storck CDR_10-16-2015'!$B$9:$B$19,'CDR &amp; CILC Incentives LOOKUP'!$A18,'Storck CDR_10-16-2015'!AI$9:AI$19)</f>
        <v>38261.321288210034</v>
      </c>
      <c r="AJ18" s="13">
        <f>SUMIF('Storck CDR_10-16-2015'!$B$9:$B$19,'CDR &amp; CILC Incentives LOOKUP'!$A18,'Storck CDR_10-16-2015'!AJ$9:AJ$19)</f>
        <v>37959.902443068553</v>
      </c>
      <c r="AK18" s="13">
        <f>SUMIF('Storck CDR_10-16-2015'!$B$9:$B$19,'CDR &amp; CILC Incentives LOOKUP'!$A18,'Storck CDR_10-16-2015'!AK$9:AK$19)</f>
        <v>32688.367735959782</v>
      </c>
      <c r="AL18" s="13">
        <f>SUMIF('Storck CDR_10-16-2015'!$B$9:$B$19,'CDR &amp; CILC Incentives LOOKUP'!$A18,'Storck CDR_10-16-2015'!AL$9:AL$19)</f>
        <v>29580.45542319071</v>
      </c>
      <c r="AM18" s="13">
        <f>SUMIF('Storck CDR_10-16-2015'!$B$9:$B$19,'CDR &amp; CILC Incentives LOOKUP'!$A18,'Storck CDR_10-16-2015'!AM$9:AM$19)</f>
        <v>29661.087361216778</v>
      </c>
      <c r="AN18" s="13">
        <f>SUMIF('Storck CDR_10-16-2015'!$B$9:$B$19,'CDR &amp; CILC Incentives LOOKUP'!$A18,'Storck CDR_10-16-2015'!AN$9:AN$19)</f>
        <v>28277.440402569722</v>
      </c>
      <c r="AO18" s="13">
        <f>SUMIF('Storck CDR_10-16-2015'!$B$9:$B$19,'CDR &amp; CILC Incentives LOOKUP'!$A18,'Storck CDR_10-16-2015'!AO$9:AO$19)</f>
        <v>28903.526155496642</v>
      </c>
      <c r="AP18" s="13">
        <f>SUMIF('Storck CDR_10-16-2015'!$B$9:$B$19,'CDR &amp; CILC Incentives LOOKUP'!$A18,'Storck CDR_10-16-2015'!AP$9:AP$19)</f>
        <v>31516.687036542346</v>
      </c>
      <c r="AQ18" s="13">
        <f>SUMIF('Storck CDR_10-16-2015'!$B$9:$B$19,'CDR &amp; CILC Incentives LOOKUP'!$A18,'Storck CDR_10-16-2015'!AQ$9:AQ$19)</f>
        <v>35959.174324686501</v>
      </c>
      <c r="AR18" s="13">
        <f>SUMIF('Storck CDR_10-16-2015'!$B$9:$B$19,'CDR &amp; CILC Incentives LOOKUP'!$A18,'Storck CDR_10-16-2015'!AR$9:AR$19)</f>
        <v>36687.443849891548</v>
      </c>
      <c r="AS18" s="13">
        <f>SUMIF('Storck CDR_10-16-2015'!$B$9:$B$19,'CDR &amp; CILC Incentives LOOKUP'!$A18,'Storck CDR_10-16-2015'!AS$9:AS$19)</f>
        <v>37979.187945476195</v>
      </c>
      <c r="AT18" s="13">
        <f>SUMIF('Storck CDR_10-16-2015'!$B$9:$B$19,'CDR &amp; CILC Incentives LOOKUP'!$A18,'Storck CDR_10-16-2015'!AT$9:AT$19)</f>
        <v>38879.764274576679</v>
      </c>
      <c r="AU18" s="13">
        <f>SUMIF('Storck CDR_10-16-2015'!$B$9:$B$19,'CDR &amp; CILC Incentives LOOKUP'!$A18,'Storck CDR_10-16-2015'!AU$9:AU$19)</f>
        <v>39520.282606128436</v>
      </c>
      <c r="AV18" s="13">
        <f>SUMIF('Storck CDR_10-16-2015'!$B$9:$B$19,'CDR &amp; CILC Incentives LOOKUP'!$A18,'Storck CDR_10-16-2015'!AV$9:AV$19)</f>
        <v>39205.530249455915</v>
      </c>
      <c r="AW18" s="13">
        <f>SUMIF('Storck CDR_10-16-2015'!$B$9:$B$19,'CDR &amp; CILC Incentives LOOKUP'!$A18,'Storck CDR_10-16-2015'!AW$9:AW$19)</f>
        <v>33758.088617144997</v>
      </c>
      <c r="AX18" s="13">
        <f>SUMIF('Storck CDR_10-16-2015'!$B$9:$B$19,'CDR &amp; CILC Incentives LOOKUP'!$A18,'Storck CDR_10-16-2015'!AX$9:AX$19)</f>
        <v>30545.837776456367</v>
      </c>
      <c r="AY18" s="13">
        <f>SUMIF('Storck CDR_10-16-2015'!$B$9:$B$19,'CDR &amp; CILC Incentives LOOKUP'!$A18,'Storck CDR_10-16-2015'!AY$9:AY$19)</f>
        <v>30626.475683936835</v>
      </c>
      <c r="AZ18" s="13">
        <f>SUMIF('Storck CDR_10-16-2015'!$B$9:$B$19,'CDR &amp; CILC Incentives LOOKUP'!$A18,'Storck CDR_10-16-2015'!AZ$9:AZ$19)</f>
        <v>29195.305250061814</v>
      </c>
      <c r="BA18" s="13">
        <f>SUMIF('Storck CDR_10-16-2015'!$B$9:$B$19,'CDR &amp; CILC Incentives LOOKUP'!$A18,'Storck CDR_10-16-2015'!BA$9:BA$19)</f>
        <v>29839.182391915834</v>
      </c>
      <c r="BB18" s="13">
        <f>SUMIF('Storck CDR_10-16-2015'!$B$9:$B$19,'CDR &amp; CILC Incentives LOOKUP'!$A18,'Storck CDR_10-16-2015'!BB$9:BB$19)</f>
        <v>32534.190868714297</v>
      </c>
      <c r="BC18" s="13">
        <f>SUMIF('Storck CDR_10-16-2015'!$B$9:$B$19,'CDR &amp; CILC Incentives LOOKUP'!$A18,'Storck CDR_10-16-2015'!BC$9:BC$19)</f>
        <v>37116.987148921449</v>
      </c>
      <c r="BD18" s="13">
        <f>SUMIF('Storck CDR_10-16-2015'!$B$9:$B$19,'CDR &amp; CILC Incentives LOOKUP'!$A18,'Storck CDR_10-16-2015'!BD$9:BD$19)</f>
        <v>37865.544444302308</v>
      </c>
      <c r="BE18" s="13">
        <f>SUMIF('Storck CDR_10-16-2015'!$B$9:$B$19,'CDR &amp; CILC Incentives LOOKUP'!$A18,'Storck CDR_10-16-2015'!BE$9:BE$19)</f>
        <v>39195.513923737832</v>
      </c>
      <c r="BF18" s="13">
        <f>SUMIF('Storck CDR_10-16-2015'!$B$9:$B$19,'CDR &amp; CILC Incentives LOOKUP'!$A18,'Storck CDR_10-16-2015'!BF$9:BF$19)</f>
        <v>40121.617904542552</v>
      </c>
      <c r="BG18" s="13">
        <f>SUMIF('Storck CDR_10-16-2015'!$B$9:$B$19,'CDR &amp; CILC Incentives LOOKUP'!$A18,'Storck CDR_10-16-2015'!BG$9:BG$19)</f>
        <v>40779.243924046816</v>
      </c>
      <c r="BH18" s="13">
        <f>SUMIF('Storck CDR_10-16-2015'!$B$9:$B$19,'CDR &amp; CILC Incentives LOOKUP'!$A18,'Storck CDR_10-16-2015'!BH$9:BH$19)</f>
        <v>40451.158055843283</v>
      </c>
      <c r="BI18" s="13">
        <f>SUMIF('Storck CDR_10-16-2015'!$B$9:$B$19,'CDR &amp; CILC Incentives LOOKUP'!$A18,'Storck CDR_10-16-2015'!BI$9:BI$19)</f>
        <v>34827.809498330207</v>
      </c>
      <c r="BJ18" s="13">
        <f>SUMIF('Storck CDR_10-16-2015'!$B$9:$B$19,'CDR &amp; CILC Incentives LOOKUP'!$A18,'Storck CDR_10-16-2015'!BJ$9:BJ$19)</f>
        <v>31511.220129722027</v>
      </c>
      <c r="BK18" s="4">
        <f>SUM(C18:N18)</f>
        <v>355166.13519966777</v>
      </c>
      <c r="BL18" s="4">
        <f>SUM(O18:Z18)</f>
        <v>379492.89752133278</v>
      </c>
      <c r="BM18" s="4">
        <f>SUM(AA18:AL18)</f>
        <v>397723.85197520885</v>
      </c>
      <c r="BN18" s="4">
        <f>SUM(AM18:AX18)</f>
        <v>410894.0505996421</v>
      </c>
      <c r="BO18" s="4">
        <f>SUM(AY18:BJ18)</f>
        <v>424064.24922407523</v>
      </c>
      <c r="BP18" s="4"/>
    </row>
    <row r="19" spans="1:68" x14ac:dyDescent="0.3">
      <c r="B19" t="s">
        <v>126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</row>
    <row r="20" spans="1:68" x14ac:dyDescent="0.3">
      <c r="A20" t="s">
        <v>169</v>
      </c>
      <c r="B20" s="19" t="s">
        <v>127</v>
      </c>
      <c r="C20" s="13">
        <f>SUMIF('Storck CDR_10-16-2015'!$B$9:$B$19,'CDR &amp; CILC Incentives LOOKUP'!$A20,'Storck CDR_10-16-2015'!C$9:C$19)</f>
        <v>15978.34</v>
      </c>
      <c r="D20" s="13">
        <f>SUMIF('Storck CDR_10-16-2015'!$B$9:$B$19,'CDR &amp; CILC Incentives LOOKUP'!$A20,'Storck CDR_10-16-2015'!D$9:D$19)</f>
        <v>8355.5099999999984</v>
      </c>
      <c r="E20" s="13">
        <f>SUMIF('Storck CDR_10-16-2015'!$B$9:$B$19,'CDR &amp; CILC Incentives LOOKUP'!$A20,'Storck CDR_10-16-2015'!E$9:E$19)</f>
        <v>9523.23</v>
      </c>
      <c r="F20" s="13">
        <f>SUMIF('Storck CDR_10-16-2015'!$B$9:$B$19,'CDR &amp; CILC Incentives LOOKUP'!$A20,'Storck CDR_10-16-2015'!F$9:F$19)</f>
        <v>11211.69</v>
      </c>
      <c r="G20" s="13">
        <f>SUMIF('Storck CDR_10-16-2015'!$B$9:$B$19,'CDR &amp; CILC Incentives LOOKUP'!$A20,'Storck CDR_10-16-2015'!G$9:G$19)</f>
        <v>9499.56</v>
      </c>
      <c r="H20" s="13">
        <f>SUMIF('Storck CDR_10-16-2015'!$B$9:$B$19,'CDR &amp; CILC Incentives LOOKUP'!$A20,'Storck CDR_10-16-2015'!H$9:H$19)</f>
        <v>11685.24</v>
      </c>
      <c r="I20" s="13">
        <f>SUMIF('Storck CDR_10-16-2015'!$B$9:$B$19,'CDR &amp; CILC Incentives LOOKUP'!$A20,'Storck CDR_10-16-2015'!I$9:I$19)</f>
        <v>13570.8</v>
      </c>
      <c r="J20" s="13">
        <f>SUMIF('Storck CDR_10-16-2015'!$B$9:$B$19,'CDR &amp; CILC Incentives LOOKUP'!$A20,'Storck CDR_10-16-2015'!J$9:J$19)</f>
        <v>14754.3</v>
      </c>
      <c r="K20" s="13">
        <f>SUMIF('Storck CDR_10-16-2015'!$B$9:$B$19,'CDR &amp; CILC Incentives LOOKUP'!$A20,'Storck CDR_10-16-2015'!K$9:K$19)</f>
        <v>14387.176747038749</v>
      </c>
      <c r="L20" s="13">
        <f>SUMIF('Storck CDR_10-16-2015'!$B$9:$B$19,'CDR &amp; CILC Incentives LOOKUP'!$A20,'Storck CDR_10-16-2015'!L$9:L$19)</f>
        <v>14058.175770969445</v>
      </c>
      <c r="M20" s="13">
        <f>SUMIF('Storck CDR_10-16-2015'!$B$9:$B$19,'CDR &amp; CILC Incentives LOOKUP'!$A20,'Storck CDR_10-16-2015'!M$9:M$19)</f>
        <v>12922.802434222471</v>
      </c>
      <c r="N20" s="13">
        <f>SUMIF('Storck CDR_10-16-2015'!$B$9:$B$19,'CDR &amp; CILC Incentives LOOKUP'!$A20,'Storck CDR_10-16-2015'!N$9:N$19)</f>
        <v>11530.326491717871</v>
      </c>
      <c r="O20" s="13">
        <f>SUMIF('Storck CDR_10-16-2015'!$B$9:$B$19,'CDR &amp; CILC Incentives LOOKUP'!$A20,'Storck CDR_10-16-2015'!O$9:O$19)</f>
        <v>11063.057969293604</v>
      </c>
      <c r="P20" s="13">
        <f>SUMIF('Storck CDR_10-16-2015'!$B$9:$B$19,'CDR &amp; CILC Incentives LOOKUP'!$A20,'Storck CDR_10-16-2015'!P$9:P$19)</f>
        <v>10547.004495422594</v>
      </c>
      <c r="Q20" s="13">
        <f>SUMIF('Storck CDR_10-16-2015'!$B$9:$B$19,'CDR &amp; CILC Incentives LOOKUP'!$A20,'Storck CDR_10-16-2015'!Q$9:Q$19)</f>
        <v>10780.546435258806</v>
      </c>
      <c r="R20" s="13">
        <f>SUMIF('Storck CDR_10-16-2015'!$B$9:$B$19,'CDR &amp; CILC Incentives LOOKUP'!$A20,'Storck CDR_10-16-2015'!R$9:R$19)</f>
        <v>11755.237567214366</v>
      </c>
      <c r="S20" s="13">
        <f>SUMIF('Storck CDR_10-16-2015'!$B$9:$B$19,'CDR &amp; CILC Incentives LOOKUP'!$A20,'Storck CDR_10-16-2015'!S$9:S$19)</f>
        <v>13412.244536425636</v>
      </c>
      <c r="T20" s="13">
        <f>SUMIF('Storck CDR_10-16-2015'!$B$9:$B$19,'CDR &amp; CILC Incentives LOOKUP'!$A20,'Storck CDR_10-16-2015'!T$9:T$19)</f>
        <v>14217.442130515337</v>
      </c>
      <c r="U20" s="13">
        <f>SUMIF('Storck CDR_10-16-2015'!$B$9:$B$19,'CDR &amp; CILC Incentives LOOKUP'!$A20,'Storck CDR_10-16-2015'!U$9:U$19)</f>
        <v>14718.060402840954</v>
      </c>
      <c r="V20" s="13">
        <f>SUMIF('Storck CDR_10-16-2015'!$B$9:$B$19,'CDR &amp; CILC Incentives LOOKUP'!$A20,'Storck CDR_10-16-2015'!V$9:V$19)</f>
        <v>15067.091156426017</v>
      </c>
      <c r="W20" s="13">
        <f>SUMIF('Storck CDR_10-16-2015'!$B$9:$B$19,'CDR &amp; CILC Incentives LOOKUP'!$A20,'Storck CDR_10-16-2015'!W$9:W$19)</f>
        <v>15315.342579311669</v>
      </c>
      <c r="X20" s="13">
        <f>SUMIF('Storck CDR_10-16-2015'!$B$9:$B$19,'CDR &amp; CILC Incentives LOOKUP'!$A20,'Storck CDR_10-16-2015'!X$9:X$19)</f>
        <v>15193.396898131043</v>
      </c>
      <c r="Y20" s="13">
        <f>SUMIF('Storck CDR_10-16-2015'!$B$9:$B$19,'CDR &amp; CILC Incentives LOOKUP'!$A20,'Storck CDR_10-16-2015'!Y$9:Y$19)</f>
        <v>13082.365313430404</v>
      </c>
      <c r="Z20" s="13">
        <f>SUMIF('Storck CDR_10-16-2015'!$B$9:$B$19,'CDR &amp; CILC Incentives LOOKUP'!$A20,'Storck CDR_10-16-2015'!Z$9:Z$19)</f>
        <v>11837.536523765082</v>
      </c>
      <c r="AA20" s="13">
        <f>SUMIF('Storck CDR_10-16-2015'!$B$9:$B$19,'CDR &amp; CILC Incentives LOOKUP'!$A20,'Storck CDR_10-16-2015'!AA$9:AA$19)</f>
        <v>11870.89002404792</v>
      </c>
      <c r="AB20" s="13">
        <f>SUMIF('Storck CDR_10-16-2015'!$B$9:$B$19,'CDR &amp; CILC Incentives LOOKUP'!$A20,'Storck CDR_10-16-2015'!AB$9:AB$19)</f>
        <v>11318.159982206544</v>
      </c>
      <c r="AC20" s="13">
        <f>SUMIF('Storck CDR_10-16-2015'!$B$9:$B$19,'CDR &amp; CILC Incentives LOOKUP'!$A20,'Storck CDR_10-16-2015'!AC$9:AC$19)</f>
        <v>11569.800323415961</v>
      </c>
      <c r="AD20" s="13">
        <f>SUMIF('Storck CDR_10-16-2015'!$B$9:$B$19,'CDR &amp; CILC Incentives LOOKUP'!$A20,'Storck CDR_10-16-2015'!AD$9:AD$19)</f>
        <v>12616.958700210052</v>
      </c>
      <c r="AE20" s="13">
        <f>SUMIF('Storck CDR_10-16-2015'!$B$9:$B$19,'CDR &amp; CILC Incentives LOOKUP'!$A20,'Storck CDR_10-16-2015'!AE$9:AE$19)</f>
        <v>14396.691800564622</v>
      </c>
      <c r="AF20" s="13">
        <f>SUMIF('Storck CDR_10-16-2015'!$B$9:$B$19,'CDR &amp; CILC Incentives LOOKUP'!$A20,'Storck CDR_10-16-2015'!AF$9:AF$19)</f>
        <v>14689.571006668282</v>
      </c>
      <c r="AG20" s="13">
        <f>SUMIF('Storck CDR_10-16-2015'!$B$9:$B$19,'CDR &amp; CILC Incentives LOOKUP'!$A20,'Storck CDR_10-16-2015'!AG$9:AG$19)</f>
        <v>15208.128953283043</v>
      </c>
      <c r="AH20" s="13">
        <f>SUMIF('Storck CDR_10-16-2015'!$B$9:$B$19,'CDR &amp; CILC Incentives LOOKUP'!$A20,'Storck CDR_10-16-2015'!AH$9:AH$19)</f>
        <v>15570.120713829598</v>
      </c>
      <c r="AI20" s="13">
        <f>SUMIF('Storck CDR_10-16-2015'!$B$9:$B$19,'CDR &amp; CILC Incentives LOOKUP'!$A20,'Storck CDR_10-16-2015'!AI$9:AI$19)</f>
        <v>15828.014385632447</v>
      </c>
      <c r="AJ20" s="13">
        <f>SUMIF('Storck CDR_10-16-2015'!$B$9:$B$19,'CDR &amp; CILC Incentives LOOKUP'!$A20,'Storck CDR_10-16-2015'!AJ$9:AJ$19)</f>
        <v>15703.322878481849</v>
      </c>
      <c r="AK20" s="13">
        <f>SUMIF('Storck CDR_10-16-2015'!$B$9:$B$19,'CDR &amp; CILC Incentives LOOKUP'!$A20,'Storck CDR_10-16-2015'!AK$9:AK$19)</f>
        <v>13522.584619341042</v>
      </c>
      <c r="AL20" s="13">
        <f>SUMIF('Storck CDR_10-16-2015'!$B$9:$B$19,'CDR &amp; CILC Incentives LOOKUP'!$A20,'Storck CDR_10-16-2015'!AL$9:AL$19)</f>
        <v>12236.897686962382</v>
      </c>
      <c r="AM20" s="13">
        <f>SUMIF('Storck CDR_10-16-2015'!$B$9:$B$19,'CDR &amp; CILC Incentives LOOKUP'!$A20,'Storck CDR_10-16-2015'!AM$9:AM$19)</f>
        <v>12270.253656700188</v>
      </c>
      <c r="AN20" s="13">
        <f>SUMIF('Storck CDR_10-16-2015'!$B$9:$B$19,'CDR &amp; CILC Incentives LOOKUP'!$A20,'Storck CDR_10-16-2015'!AN$9:AN$19)</f>
        <v>11697.864015445153</v>
      </c>
      <c r="AO20" s="13">
        <f>SUMIF('Storck CDR_10-16-2015'!$B$9:$B$19,'CDR &amp; CILC Incentives LOOKUP'!$A20,'Storck CDR_10-16-2015'!AO$9:AO$19)</f>
        <v>11956.864331438432</v>
      </c>
      <c r="AP20" s="13">
        <f>SUMIF('Storck CDR_10-16-2015'!$B$9:$B$19,'CDR &amp; CILC Incentives LOOKUP'!$A20,'Storck CDR_10-16-2015'!AP$9:AP$19)</f>
        <v>13037.881573514402</v>
      </c>
      <c r="AQ20" s="13">
        <f>SUMIF('Storck CDR_10-16-2015'!$B$9:$B$19,'CDR &amp; CILC Incentives LOOKUP'!$A20,'Storck CDR_10-16-2015'!AQ$9:AQ$19)</f>
        <v>14875.657958053485</v>
      </c>
      <c r="AR20" s="13">
        <f>SUMIF('Storck CDR_10-16-2015'!$B$9:$B$19,'CDR &amp; CILC Incentives LOOKUP'!$A20,'Storck CDR_10-16-2015'!AR$9:AR$19)</f>
        <v>15176.929846568093</v>
      </c>
      <c r="AS20" s="13">
        <f>SUMIF('Storck CDR_10-16-2015'!$B$9:$B$19,'CDR &amp; CILC Incentives LOOKUP'!$A20,'Storck CDR_10-16-2015'!AS$9:AS$19)</f>
        <v>15711.300940902722</v>
      </c>
      <c r="AT20" s="13">
        <f>SUMIF('Storck CDR_10-16-2015'!$B$9:$B$19,'CDR &amp; CILC Incentives LOOKUP'!$A20,'Storck CDR_10-16-2015'!AT$9:AT$19)</f>
        <v>16083.85302777367</v>
      </c>
      <c r="AU20" s="13">
        <f>SUMIF('Storck CDR_10-16-2015'!$B$9:$B$19,'CDR &amp; CILC Incentives LOOKUP'!$A20,'Storck CDR_10-16-2015'!AU$9:AU$19)</f>
        <v>16348.82383967259</v>
      </c>
      <c r="AV20" s="13">
        <f>SUMIF('Storck CDR_10-16-2015'!$B$9:$B$19,'CDR &amp; CILC Incentives LOOKUP'!$A20,'Storck CDR_10-16-2015'!AV$9:AV$19)</f>
        <v>16218.61650073107</v>
      </c>
      <c r="AW20" s="13">
        <f>SUMIF('Storck CDR_10-16-2015'!$B$9:$B$19,'CDR &amp; CILC Incentives LOOKUP'!$A20,'Storck CDR_10-16-2015'!AW$9:AW$19)</f>
        <v>13965.108738371617</v>
      </c>
      <c r="AX20" s="13">
        <f>SUMIF('Storck CDR_10-16-2015'!$B$9:$B$19,'CDR &amp; CILC Incentives LOOKUP'!$A20,'Storck CDR_10-16-2015'!AX$9:AX$19)</f>
        <v>12636.258850159664</v>
      </c>
      <c r="AY20" s="13">
        <f>SUMIF('Storck CDR_10-16-2015'!$B$9:$B$19,'CDR &amp; CILC Incentives LOOKUP'!$A20,'Storck CDR_10-16-2015'!AY$9:AY$19)</f>
        <v>12669.617289352444</v>
      </c>
      <c r="AZ20" s="13">
        <f>SUMIF('Storck CDR_10-16-2015'!$B$9:$B$19,'CDR &amp; CILC Incentives LOOKUP'!$A20,'Storck CDR_10-16-2015'!AZ$9:AZ$19)</f>
        <v>12077.56804868375</v>
      </c>
      <c r="BA20" s="13">
        <f>SUMIF('Storck CDR_10-16-2015'!$B$9:$B$19,'CDR &amp; CILC Incentives LOOKUP'!$A20,'Storck CDR_10-16-2015'!BA$9:BA$19)</f>
        <v>12343.928339460894</v>
      </c>
      <c r="BB20" s="13">
        <f>SUMIF('Storck CDR_10-16-2015'!$B$9:$B$19,'CDR &amp; CILC Incentives LOOKUP'!$A20,'Storck CDR_10-16-2015'!BB$9:BB$19)</f>
        <v>13458.804446818738</v>
      </c>
      <c r="BC20" s="13">
        <f>SUMIF('Storck CDR_10-16-2015'!$B$9:$B$19,'CDR &amp; CILC Incentives LOOKUP'!$A20,'Storck CDR_10-16-2015'!BC$9:BC$19)</f>
        <v>15354.624115542341</v>
      </c>
      <c r="BD20" s="13">
        <f>SUMIF('Storck CDR_10-16-2015'!$B$9:$B$19,'CDR &amp; CILC Incentives LOOKUP'!$A20,'Storck CDR_10-16-2015'!BD$9:BD$19)</f>
        <v>15664.288686467897</v>
      </c>
      <c r="BE20" s="13">
        <f>SUMIF('Storck CDR_10-16-2015'!$B$9:$B$19,'CDR &amp; CILC Incentives LOOKUP'!$A20,'Storck CDR_10-16-2015'!BE$9:BE$19)</f>
        <v>16214.472928522397</v>
      </c>
      <c r="BF20" s="13">
        <f>SUMIF('Storck CDR_10-16-2015'!$B$9:$B$19,'CDR &amp; CILC Incentives LOOKUP'!$A20,'Storck CDR_10-16-2015'!BF$9:BF$19)</f>
        <v>16597.585341717742</v>
      </c>
      <c r="BG20" s="13">
        <f>SUMIF('Storck CDR_10-16-2015'!$B$9:$B$19,'CDR &amp; CILC Incentives LOOKUP'!$A20,'Storck CDR_10-16-2015'!BG$9:BG$19)</f>
        <v>16869.63329371273</v>
      </c>
      <c r="BH20" s="13">
        <f>SUMIF('Storck CDR_10-16-2015'!$B$9:$B$19,'CDR &amp; CILC Incentives LOOKUP'!$A20,'Storck CDR_10-16-2015'!BH$9:BH$19)</f>
        <v>16733.910122980295</v>
      </c>
      <c r="BI20" s="13">
        <f>SUMIF('Storck CDR_10-16-2015'!$B$9:$B$19,'CDR &amp; CILC Incentives LOOKUP'!$A20,'Storck CDR_10-16-2015'!BI$9:BI$19)</f>
        <v>14407.632857402192</v>
      </c>
      <c r="BJ20" s="13">
        <f>SUMIF('Storck CDR_10-16-2015'!$B$9:$B$19,'CDR &amp; CILC Incentives LOOKUP'!$A20,'Storck CDR_10-16-2015'!BJ$9:BJ$19)</f>
        <v>13035.620013356947</v>
      </c>
      <c r="BK20" s="4">
        <f>SUM(C20:N20)</f>
        <v>147477.15144394856</v>
      </c>
      <c r="BL20" s="4">
        <f>SUM(O20:Z20)</f>
        <v>156989.32600803548</v>
      </c>
      <c r="BM20" s="4">
        <f>SUM(AA20:AL20)</f>
        <v>164531.14107464373</v>
      </c>
      <c r="BN20" s="4">
        <f>SUM(AM20:AX20)</f>
        <v>169979.41327933111</v>
      </c>
      <c r="BO20" s="4">
        <f>SUM(AY20:BJ20)</f>
        <v>175427.68548401838</v>
      </c>
      <c r="BP20" s="4"/>
    </row>
    <row r="21" spans="1:68" x14ac:dyDescent="0.3">
      <c r="B21" t="s">
        <v>128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</row>
    <row r="22" spans="1:68" x14ac:dyDescent="0.3">
      <c r="A22" t="s">
        <v>170</v>
      </c>
      <c r="B22" s="19" t="s">
        <v>127</v>
      </c>
      <c r="C22" s="13">
        <f>SUMIF('Storck CDR_10-16-2015'!$B$9:$B$19,'CDR &amp; CILC Incentives LOOKUP'!$A22,'Storck CDR_10-16-2015'!C$9:C$19)</f>
        <v>6935.31</v>
      </c>
      <c r="D22" s="13">
        <f>SUMIF('Storck CDR_10-16-2015'!$B$9:$B$19,'CDR &amp; CILC Incentives LOOKUP'!$A22,'Storck CDR_10-16-2015'!D$9:D$19)</f>
        <v>5941.17</v>
      </c>
      <c r="E22" s="13">
        <f>SUMIF('Storck CDR_10-16-2015'!$B$9:$B$19,'CDR &amp; CILC Incentives LOOKUP'!$A22,'Storck CDR_10-16-2015'!E$9:E$19)</f>
        <v>8702.67</v>
      </c>
      <c r="F22" s="13">
        <f>SUMIF('Storck CDR_10-16-2015'!$B$9:$B$19,'CDR &amp; CILC Incentives LOOKUP'!$A22,'Storck CDR_10-16-2015'!F$9:F$19)</f>
        <v>10335.9</v>
      </c>
      <c r="G22" s="13">
        <f>SUMIF('Storck CDR_10-16-2015'!$B$9:$B$19,'CDR &amp; CILC Incentives LOOKUP'!$A22,'Storck CDR_10-16-2015'!G$9:G$19)</f>
        <v>11929.68</v>
      </c>
      <c r="H22" s="13">
        <f>SUMIF('Storck CDR_10-16-2015'!$B$9:$B$19,'CDR &amp; CILC Incentives LOOKUP'!$A22,'Storck CDR_10-16-2015'!H$9:H$19)</f>
        <v>12892.34</v>
      </c>
      <c r="I22" s="13">
        <f>SUMIF('Storck CDR_10-16-2015'!$B$9:$B$19,'CDR &amp; CILC Incentives LOOKUP'!$A22,'Storck CDR_10-16-2015'!I$9:I$19)</f>
        <v>13057.95</v>
      </c>
      <c r="J22" s="13">
        <f>SUMIF('Storck CDR_10-16-2015'!$B$9:$B$19,'CDR &amp; CILC Incentives LOOKUP'!$A22,'Storck CDR_10-16-2015'!J$9:J$19)</f>
        <v>13065.84</v>
      </c>
      <c r="K22" s="13">
        <f>SUMIF('Storck CDR_10-16-2015'!$B$9:$B$19,'CDR &amp; CILC Incentives LOOKUP'!$A22,'Storck CDR_10-16-2015'!K$9:K$19)</f>
        <v>12605.739088948581</v>
      </c>
      <c r="L22" s="13">
        <f>SUMIF('Storck CDR_10-16-2015'!$B$9:$B$19,'CDR &amp; CILC Incentives LOOKUP'!$A22,'Storck CDR_10-16-2015'!L$9:L$19)</f>
        <v>12317.475412394202</v>
      </c>
      <c r="M22" s="13">
        <f>SUMIF('Storck CDR_10-16-2015'!$B$9:$B$19,'CDR &amp; CILC Incentives LOOKUP'!$A22,'Storck CDR_10-16-2015'!M$9:M$19)</f>
        <v>11322.685377961134</v>
      </c>
      <c r="N22" s="13">
        <f>SUMIF('Storck CDR_10-16-2015'!$B$9:$B$19,'CDR &amp; CILC Incentives LOOKUP'!$A22,'Storck CDR_10-16-2015'!N$9:N$19)</f>
        <v>10102.62749395247</v>
      </c>
      <c r="O22" s="13">
        <f>SUMIF('Storck CDR_10-16-2015'!$B$9:$B$19,'CDR &amp; CILC Incentives LOOKUP'!$A22,'Storck CDR_10-16-2015'!O$9:O$19)</f>
        <v>9693.2167261747545</v>
      </c>
      <c r="P22" s="13">
        <f>SUMIF('Storck CDR_10-16-2015'!$B$9:$B$19,'CDR &amp; CILC Incentives LOOKUP'!$A22,'Storck CDR_10-16-2015'!P$9:P$19)</f>
        <v>9241.0616187522755</v>
      </c>
      <c r="Q22" s="13">
        <f>SUMIF('Storck CDR_10-16-2015'!$B$9:$B$19,'CDR &amp; CILC Incentives LOOKUP'!$A22,'Storck CDR_10-16-2015'!Q$9:Q$19)</f>
        <v>9445.6861126098465</v>
      </c>
      <c r="R22" s="13">
        <f>SUMIF('Storck CDR_10-16-2015'!$B$9:$B$19,'CDR &amp; CILC Incentives LOOKUP'!$A22,'Storck CDR_10-16-2015'!R$9:R$19)</f>
        <v>10299.689807551084</v>
      </c>
      <c r="S22" s="13">
        <f>SUMIF('Storck CDR_10-16-2015'!$B$9:$B$19,'CDR &amp; CILC Incentives LOOKUP'!$A22,'Storck CDR_10-16-2015'!S$9:S$19)</f>
        <v>11751.524166001291</v>
      </c>
      <c r="T22" s="13">
        <f>SUMIF('Storck CDR_10-16-2015'!$B$9:$B$19,'CDR &amp; CILC Incentives LOOKUP'!$A22,'Storck CDR_10-16-2015'!T$9:T$19)</f>
        <v>12457.021218314423</v>
      </c>
      <c r="U22" s="13">
        <f>SUMIF('Storck CDR_10-16-2015'!$B$9:$B$19,'CDR &amp; CILC Incentives LOOKUP'!$A22,'Storck CDR_10-16-2015'!U$9:U$19)</f>
        <v>12895.652329550048</v>
      </c>
      <c r="V22" s="13">
        <f>SUMIF('Storck CDR_10-16-2015'!$B$9:$B$19,'CDR &amp; CILC Incentives LOOKUP'!$A22,'Storck CDR_10-16-2015'!V$9:V$19)</f>
        <v>13201.465672297643</v>
      </c>
      <c r="W22" s="13">
        <f>SUMIF('Storck CDR_10-16-2015'!$B$9:$B$19,'CDR &amp; CILC Incentives LOOKUP'!$A22,'Storck CDR_10-16-2015'!W$9:W$19)</f>
        <v>13418.978303189655</v>
      </c>
      <c r="X22" s="13">
        <f>SUMIF('Storck CDR_10-16-2015'!$B$9:$B$19,'CDR &amp; CILC Incentives LOOKUP'!$A22,'Storck CDR_10-16-2015'!X$9:X$19)</f>
        <v>13312.13208401719</v>
      </c>
      <c r="Y22" s="13">
        <f>SUMIF('Storck CDR_10-16-2015'!$B$9:$B$19,'CDR &amp; CILC Incentives LOOKUP'!$A22,'Storck CDR_10-16-2015'!Y$9:Y$19)</f>
        <v>11462.490988119542</v>
      </c>
      <c r="Z22" s="13">
        <f>SUMIF('Storck CDR_10-16-2015'!$B$9:$B$19,'CDR &amp; CILC Incentives LOOKUP'!$A22,'Storck CDR_10-16-2015'!Z$9:Z$19)</f>
        <v>10371.798407578157</v>
      </c>
      <c r="AA22" s="13">
        <f>SUMIF('Storck CDR_10-16-2015'!$B$9:$B$19,'CDR &amp; CILC Incentives LOOKUP'!$A22,'Storck CDR_10-16-2015'!AA$9:AA$19)</f>
        <v>10401.022037040773</v>
      </c>
      <c r="AB22" s="13">
        <f>SUMIF('Storck CDR_10-16-2015'!$B$9:$B$19,'CDR &amp; CILC Incentives LOOKUP'!$A22,'Storck CDR_10-16-2015'!AB$9:AB$19)</f>
        <v>9916.7316987358572</v>
      </c>
      <c r="AC22" s="13">
        <f>SUMIF('Storck CDR_10-16-2015'!$B$9:$B$19,'CDR &amp; CILC Incentives LOOKUP'!$A22,'Storck CDR_10-16-2015'!AC$9:AC$19)</f>
        <v>10137.213627978355</v>
      </c>
      <c r="AD22" s="13">
        <f>SUMIF('Storck CDR_10-16-2015'!$B$9:$B$19,'CDR &amp; CILC Incentives LOOKUP'!$A22,'Storck CDR_10-16-2015'!AD$9:AD$19)</f>
        <v>11054.711585691995</v>
      </c>
      <c r="AE22" s="13">
        <f>SUMIF('Storck CDR_10-16-2015'!$B$9:$B$19,'CDR &amp; CILC Incentives LOOKUP'!$A22,'Storck CDR_10-16-2015'!AE$9:AE$19)</f>
        <v>12614.075977017274</v>
      </c>
      <c r="AF22" s="13">
        <f>SUMIF('Storck CDR_10-16-2015'!$B$9:$B$19,'CDR &amp; CILC Incentives LOOKUP'!$A22,'Storck CDR_10-16-2015'!AF$9:AF$19)</f>
        <v>12870.69052493273</v>
      </c>
      <c r="AG22" s="13">
        <f>SUMIF('Storck CDR_10-16-2015'!$B$9:$B$19,'CDR &amp; CILC Incentives LOOKUP'!$A22,'Storck CDR_10-16-2015'!AG$9:AG$19)</f>
        <v>13325.039998249102</v>
      </c>
      <c r="AH22" s="13">
        <f>SUMIF('Storck CDR_10-16-2015'!$B$9:$B$19,'CDR &amp; CILC Incentives LOOKUP'!$A22,'Storck CDR_10-16-2015'!AH$9:AH$19)</f>
        <v>13642.209500371067</v>
      </c>
      <c r="AI22" s="13">
        <f>SUMIF('Storck CDR_10-16-2015'!$B$9:$B$19,'CDR &amp; CILC Incentives LOOKUP'!$A22,'Storck CDR_10-16-2015'!AI$9:AI$19)</f>
        <v>13868.170465235615</v>
      </c>
      <c r="AJ22" s="13">
        <f>SUMIF('Storck CDR_10-16-2015'!$B$9:$B$19,'CDR &amp; CILC Incentives LOOKUP'!$A22,'Storck CDR_10-16-2015'!AJ$9:AJ$19)</f>
        <v>13758.918411591963</v>
      </c>
      <c r="AK22" s="13">
        <f>SUMIF('Storck CDR_10-16-2015'!$B$9:$B$19,'CDR &amp; CILC Incentives LOOKUP'!$A22,'Storck CDR_10-16-2015'!AK$9:AK$19)</f>
        <v>11848.201806148501</v>
      </c>
      <c r="AL22" s="13">
        <f>SUMIF('Storck CDR_10-16-2015'!$B$9:$B$19,'CDR &amp; CILC Incentives LOOKUP'!$A22,'Storck CDR_10-16-2015'!AL$9:AL$19)</f>
        <v>10721.710187633293</v>
      </c>
      <c r="AM22" s="13">
        <f>SUMIF('Storck CDR_10-16-2015'!$B$9:$B$19,'CDR &amp; CILC Incentives LOOKUP'!$A22,'Storck CDR_10-16-2015'!AM$9:AM$19)</f>
        <v>10750.93598077997</v>
      </c>
      <c r="AN22" s="13">
        <f>SUMIF('Storck CDR_10-16-2015'!$B$9:$B$19,'CDR &amp; CILC Incentives LOOKUP'!$A22,'Storck CDR_10-16-2015'!AN$9:AN$19)</f>
        <v>10249.420318482782</v>
      </c>
      <c r="AO22" s="13">
        <f>SUMIF('Storck CDR_10-16-2015'!$B$9:$B$19,'CDR &amp; CILC Incentives LOOKUP'!$A22,'Storck CDR_10-16-2015'!AO$9:AO$19)</f>
        <v>10476.350901513155</v>
      </c>
      <c r="AP22" s="13">
        <f>SUMIF('Storck CDR_10-16-2015'!$B$9:$B$19,'CDR &amp; CILC Incentives LOOKUP'!$A22,'Storck CDR_10-16-2015'!AP$9:AP$19)</f>
        <v>11423.515278781906</v>
      </c>
      <c r="AQ22" s="13">
        <f>SUMIF('Storck CDR_10-16-2015'!$B$9:$B$19,'CDR &amp; CILC Incentives LOOKUP'!$A22,'Storck CDR_10-16-2015'!AQ$9:AQ$19)</f>
        <v>13033.735964511594</v>
      </c>
      <c r="AR22" s="13">
        <f>SUMIF('Storck CDR_10-16-2015'!$B$9:$B$19,'CDR &amp; CILC Incentives LOOKUP'!$A22,'Storck CDR_10-16-2015'!AR$9:AR$19)</f>
        <v>13297.704002732269</v>
      </c>
      <c r="AS22" s="13">
        <f>SUMIF('Storck CDR_10-16-2015'!$B$9:$B$19,'CDR &amp; CILC Incentives LOOKUP'!$A22,'Storck CDR_10-16-2015'!AS$9:AS$19)</f>
        <v>13765.908620656681</v>
      </c>
      <c r="AT22" s="13">
        <f>SUMIF('Storck CDR_10-16-2015'!$B$9:$B$19,'CDR &amp; CILC Incentives LOOKUP'!$A22,'Storck CDR_10-16-2015'!AT$9:AT$19)</f>
        <v>14092.330856701366</v>
      </c>
      <c r="AU22" s="13">
        <f>SUMIF('Storck CDR_10-16-2015'!$B$9:$B$19,'CDR &amp; CILC Incentives LOOKUP'!$A22,'Storck CDR_10-16-2015'!AU$9:AU$19)</f>
        <v>14324.492661599756</v>
      </c>
      <c r="AV22" s="13">
        <f>SUMIF('Storck CDR_10-16-2015'!$B$9:$B$19,'CDR &amp; CILC Incentives LOOKUP'!$A22,'Storck CDR_10-16-2015'!AV$9:AV$19)</f>
        <v>14210.407753141191</v>
      </c>
      <c r="AW22" s="13">
        <f>SUMIF('Storck CDR_10-16-2015'!$B$9:$B$19,'CDR &amp; CILC Incentives LOOKUP'!$A22,'Storck CDR_10-16-2015'!AW$9:AW$19)</f>
        <v>12235.932052544093</v>
      </c>
      <c r="AX22" s="13">
        <f>SUMIF('Storck CDR_10-16-2015'!$B$9:$B$19,'CDR &amp; CILC Incentives LOOKUP'!$A22,'Storck CDR_10-16-2015'!AX$9:AX$19)</f>
        <v>11071.621967688414</v>
      </c>
      <c r="AY22" s="13">
        <f>SUMIF('Storck CDR_10-16-2015'!$B$9:$B$19,'CDR &amp; CILC Incentives LOOKUP'!$A22,'Storck CDR_10-16-2015'!AY$9:AY$19)</f>
        <v>11100.849924519156</v>
      </c>
      <c r="AZ22" s="13">
        <f>SUMIF('Storck CDR_10-16-2015'!$B$9:$B$19,'CDR &amp; CILC Incentives LOOKUP'!$A22,'Storck CDR_10-16-2015'!AZ$9:AZ$19)</f>
        <v>10582.108938229696</v>
      </c>
      <c r="BA22" s="13">
        <f>SUMIF('Storck CDR_10-16-2015'!$B$9:$B$19,'CDR &amp; CILC Incentives LOOKUP'!$A22,'Storck CDR_10-16-2015'!BA$9:BA$19)</f>
        <v>10815.488175047944</v>
      </c>
      <c r="BB22" s="13">
        <f>SUMIF('Storck CDR_10-16-2015'!$B$9:$B$19,'CDR &amp; CILC Incentives LOOKUP'!$A22,'Storck CDR_10-16-2015'!BB$9:BB$19)</f>
        <v>11792.318971871808</v>
      </c>
      <c r="BC22" s="13">
        <f>SUMIF('Storck CDR_10-16-2015'!$B$9:$B$19,'CDR &amp; CILC Incentives LOOKUP'!$A22,'Storck CDR_10-16-2015'!BC$9:BC$19)</f>
        <v>13453.395952005909</v>
      </c>
      <c r="BD22" s="13">
        <f>SUMIF('Storck CDR_10-16-2015'!$B$9:$B$19,'CDR &amp; CILC Incentives LOOKUP'!$A22,'Storck CDR_10-16-2015'!BD$9:BD$19)</f>
        <v>13724.717480531803</v>
      </c>
      <c r="BE22" s="13">
        <f>SUMIF('Storck CDR_10-16-2015'!$B$9:$B$19,'CDR &amp; CILC Incentives LOOKUP'!$A22,'Storck CDR_10-16-2015'!BE$9:BE$19)</f>
        <v>14206.777243064256</v>
      </c>
      <c r="BF22" s="13">
        <f>SUMIF('Storck CDR_10-16-2015'!$B$9:$B$19,'CDR &amp; CILC Incentives LOOKUP'!$A22,'Storck CDR_10-16-2015'!BF$9:BF$19)</f>
        <v>14542.452213031662</v>
      </c>
      <c r="BG22" s="13">
        <f>SUMIF('Storck CDR_10-16-2015'!$B$9:$B$19,'CDR &amp; CILC Incentives LOOKUP'!$A22,'Storck CDR_10-16-2015'!BG$9:BG$19)</f>
        <v>14780.814857963891</v>
      </c>
      <c r="BH22" s="13">
        <f>SUMIF('Storck CDR_10-16-2015'!$B$9:$B$19,'CDR &amp; CILC Incentives LOOKUP'!$A22,'Storck CDR_10-16-2015'!BH$9:BH$19)</f>
        <v>14661.897094690423</v>
      </c>
      <c r="BI22" s="13">
        <f>SUMIF('Storck CDR_10-16-2015'!$B$9:$B$19,'CDR &amp; CILC Incentives LOOKUP'!$A22,'Storck CDR_10-16-2015'!BI$9:BI$19)</f>
        <v>12623.662298939686</v>
      </c>
      <c r="BJ22" s="13">
        <f>SUMIF('Storck CDR_10-16-2015'!$B$9:$B$19,'CDR &amp; CILC Incentives LOOKUP'!$A22,'Storck CDR_10-16-2015'!BJ$9:BJ$19)</f>
        <v>11421.533747743533</v>
      </c>
      <c r="BK22" s="4">
        <f>SUM(C22:N22)</f>
        <v>129209.3873732564</v>
      </c>
      <c r="BL22" s="4">
        <f>SUM(O22:Z22)</f>
        <v>137550.71743415587</v>
      </c>
      <c r="BM22" s="4">
        <f>SUM(AA22:AL22)</f>
        <v>144158.69582062654</v>
      </c>
      <c r="BN22" s="4">
        <f>SUM(AM22:AX22)</f>
        <v>148932.35635913318</v>
      </c>
      <c r="BO22" s="4">
        <f>SUM(AY22:BJ22)</f>
        <v>153706.01689763975</v>
      </c>
      <c r="BP22" s="4"/>
    </row>
    <row r="23" spans="1:68" x14ac:dyDescent="0.3">
      <c r="B23" t="s">
        <v>129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</row>
    <row r="24" spans="1:68" x14ac:dyDescent="0.3">
      <c r="A24" t="s">
        <v>171</v>
      </c>
      <c r="B24" s="19" t="s">
        <v>127</v>
      </c>
      <c r="C24" s="13">
        <f>SUMIF('Storck CDR_10-16-2015'!$B$9:$B$19,'CDR &amp; CILC Incentives LOOKUP'!$A24,'Storck CDR_10-16-2015'!C$9:C$19)</f>
        <v>63943.789999999994</v>
      </c>
      <c r="D24" s="13">
        <f>SUMIF('Storck CDR_10-16-2015'!$B$9:$B$19,'CDR &amp; CILC Incentives LOOKUP'!$A24,'Storck CDR_10-16-2015'!D$9:D$19)</f>
        <v>61410.48000000001</v>
      </c>
      <c r="E24" s="13">
        <f>SUMIF('Storck CDR_10-16-2015'!$B$9:$B$19,'CDR &amp; CILC Incentives LOOKUP'!$A24,'Storck CDR_10-16-2015'!E$9:E$19)</f>
        <v>62770.55000000001</v>
      </c>
      <c r="F24" s="13">
        <f>SUMIF('Storck CDR_10-16-2015'!$B$9:$B$19,'CDR &amp; CILC Incentives LOOKUP'!$A24,'Storck CDR_10-16-2015'!F$9:F$19)</f>
        <v>69661.930000000008</v>
      </c>
      <c r="G24" s="13">
        <f>SUMIF('Storck CDR_10-16-2015'!$B$9:$B$19,'CDR &amp; CILC Incentives LOOKUP'!$A24,'Storck CDR_10-16-2015'!G$9:G$19)</f>
        <v>75727.5</v>
      </c>
      <c r="H24" s="13">
        <f>SUMIF('Storck CDR_10-16-2015'!$B$9:$B$19,'CDR &amp; CILC Incentives LOOKUP'!$A24,'Storck CDR_10-16-2015'!H$9:H$19)</f>
        <v>77208.519999999975</v>
      </c>
      <c r="I24" s="13">
        <f>SUMIF('Storck CDR_10-16-2015'!$B$9:$B$19,'CDR &amp; CILC Incentives LOOKUP'!$A24,'Storck CDR_10-16-2015'!I$9:I$19)</f>
        <v>80831.420000000013</v>
      </c>
      <c r="J24" s="13">
        <f>SUMIF('Storck CDR_10-16-2015'!$B$9:$B$19,'CDR &amp; CILC Incentives LOOKUP'!$A24,'Storck CDR_10-16-2015'!J$9:J$19)</f>
        <v>80522.8</v>
      </c>
      <c r="K24" s="13">
        <f>SUMIF('Storck CDR_10-16-2015'!$B$9:$B$19,'CDR &amp; CILC Incentives LOOKUP'!$A24,'Storck CDR_10-16-2015'!K$9:K$19)</f>
        <v>87032.688757299882</v>
      </c>
      <c r="L24" s="13">
        <f>SUMIF('Storck CDR_10-16-2015'!$B$9:$B$19,'CDR &amp; CILC Incentives LOOKUP'!$A24,'Storck CDR_10-16-2015'!L$9:L$19)</f>
        <v>85042.45536720955</v>
      </c>
      <c r="M24" s="13">
        <f>SUMIF('Storck CDR_10-16-2015'!$B$9:$B$19,'CDR &amp; CILC Incentives LOOKUP'!$A24,'Storck CDR_10-16-2015'!M$9:M$19)</f>
        <v>78174.21457349199</v>
      </c>
      <c r="N24" s="13">
        <f>SUMIF('Storck CDR_10-16-2015'!$B$9:$B$19,'CDR &amp; CILC Incentives LOOKUP'!$A24,'Storck CDR_10-16-2015'!N$9:N$19)</f>
        <v>69750.676902629988</v>
      </c>
      <c r="O24" s="13">
        <f>SUMIF('Storck CDR_10-16-2015'!$B$9:$B$19,'CDR &amp; CILC Incentives LOOKUP'!$A24,'Storck CDR_10-16-2015'!O$9:O$19)</f>
        <v>66924.018372379767</v>
      </c>
      <c r="P24" s="13">
        <f>SUMIF('Storck CDR_10-16-2015'!$B$9:$B$19,'CDR &amp; CILC Incentives LOOKUP'!$A24,'Storck CDR_10-16-2015'!P$9:P$19)</f>
        <v>63802.243880884533</v>
      </c>
      <c r="Q24" s="13">
        <f>SUMIF('Storck CDR_10-16-2015'!$B$9:$B$19,'CDR &amp; CILC Incentives LOOKUP'!$A24,'Storck CDR_10-16-2015'!Q$9:Q$19)</f>
        <v>65215.014664125563</v>
      </c>
      <c r="R24" s="13">
        <f>SUMIF('Storck CDR_10-16-2015'!$B$9:$B$19,'CDR &amp; CILC Incentives LOOKUP'!$A24,'Storck CDR_10-16-2015'!R$9:R$19)</f>
        <v>71111.236793978023</v>
      </c>
      <c r="S24" s="13">
        <f>SUMIF('Storck CDR_10-16-2015'!$B$9:$B$19,'CDR &amp; CILC Incentives LOOKUP'!$A24,'Storck CDR_10-16-2015'!S$9:S$19)</f>
        <v>81135.008264619348</v>
      </c>
      <c r="T24" s="13">
        <f>SUMIF('Storck CDR_10-16-2015'!$B$9:$B$19,'CDR &amp; CILC Incentives LOOKUP'!$A24,'Storck CDR_10-16-2015'!T$9:T$19)</f>
        <v>86005.909124926053</v>
      </c>
      <c r="U24" s="13">
        <f>SUMIF('Storck CDR_10-16-2015'!$B$9:$B$19,'CDR &amp; CILC Incentives LOOKUP'!$A24,'Storck CDR_10-16-2015'!U$9:U$19)</f>
        <v>89034.311086450616</v>
      </c>
      <c r="V24" s="13">
        <f>SUMIF('Storck CDR_10-16-2015'!$B$9:$B$19,'CDR &amp; CILC Incentives LOOKUP'!$A24,'Storck CDR_10-16-2015'!V$9:V$19)</f>
        <v>91145.711083656235</v>
      </c>
      <c r="W24" s="13">
        <f>SUMIF('Storck CDR_10-16-2015'!$B$9:$B$19,'CDR &amp; CILC Incentives LOOKUP'!$A24,'Storck CDR_10-16-2015'!W$9:W$19)</f>
        <v>92647.464290796823</v>
      </c>
      <c r="X24" s="13">
        <f>SUMIF('Storck CDR_10-16-2015'!$B$9:$B$19,'CDR &amp; CILC Incentives LOOKUP'!$A24,'Storck CDR_10-16-2015'!X$9:X$19)</f>
        <v>91909.775395880381</v>
      </c>
      <c r="Y24" s="13">
        <f>SUMIF('Storck CDR_10-16-2015'!$B$9:$B$19,'CDR &amp; CILC Incentives LOOKUP'!$A24,'Storck CDR_10-16-2015'!Y$9:Y$19)</f>
        <v>79139.462074616968</v>
      </c>
      <c r="Z24" s="13">
        <f>SUMIF('Storck CDR_10-16-2015'!$B$9:$B$19,'CDR &amp; CILC Incentives LOOKUP'!$A24,'Storck CDR_10-16-2015'!Z$9:Z$19)</f>
        <v>71609.089819381581</v>
      </c>
      <c r="AA24" s="13">
        <f>SUMIF('Storck CDR_10-16-2015'!$B$9:$B$19,'CDR &amp; CILC Incentives LOOKUP'!$A24,'Storck CDR_10-16-2015'!AA$9:AA$19)</f>
        <v>71810.855937927408</v>
      </c>
      <c r="AB24" s="13">
        <f>SUMIF('Storck CDR_10-16-2015'!$B$9:$B$19,'CDR &amp; CILC Incentives LOOKUP'!$A24,'Storck CDR_10-16-2015'!AB$9:AB$19)</f>
        <v>68467.213015886344</v>
      </c>
      <c r="AC24" s="13">
        <f>SUMIF('Storck CDR_10-16-2015'!$B$9:$B$19,'CDR &amp; CILC Incentives LOOKUP'!$A24,'Storck CDR_10-16-2015'!AC$9:AC$19)</f>
        <v>69989.466886839014</v>
      </c>
      <c r="AD24" s="13">
        <f>SUMIF('Storck CDR_10-16-2015'!$B$9:$B$19,'CDR &amp; CILC Incentives LOOKUP'!$A24,'Storck CDR_10-16-2015'!AD$9:AD$19)</f>
        <v>76324.066835774647</v>
      </c>
      <c r="AE24" s="13">
        <f>SUMIF('Storck CDR_10-16-2015'!$B$9:$B$19,'CDR &amp; CILC Incentives LOOKUP'!$A24,'Storck CDR_10-16-2015'!AE$9:AE$19)</f>
        <v>87090.248395760354</v>
      </c>
      <c r="AF24" s="13">
        <f>SUMIF('Storck CDR_10-16-2015'!$B$9:$B$19,'CDR &amp; CILC Incentives LOOKUP'!$A24,'Storck CDR_10-16-2015'!AF$9:AF$19)</f>
        <v>88861.969508003691</v>
      </c>
      <c r="AG24" s="13">
        <f>SUMIF('Storck CDR_10-16-2015'!$B$9:$B$19,'CDR &amp; CILC Incentives LOOKUP'!$A24,'Storck CDR_10-16-2015'!AG$9:AG$19)</f>
        <v>91998.894365734101</v>
      </c>
      <c r="AH24" s="13">
        <f>SUMIF('Storck CDR_10-16-2015'!$B$9:$B$19,'CDR &amp; CILC Incentives LOOKUP'!$A24,'Storck CDR_10-16-2015'!AH$9:AH$19)</f>
        <v>94188.699689064117</v>
      </c>
      <c r="AI24" s="13">
        <f>SUMIF('Storck CDR_10-16-2015'!$B$9:$B$19,'CDR &amp; CILC Incentives LOOKUP'!$A24,'Storck CDR_10-16-2015'!AI$9:AI$19)</f>
        <v>95748.781980755884</v>
      </c>
      <c r="AJ24" s="13">
        <f>SUMIF('Storck CDR_10-16-2015'!$B$9:$B$19,'CDR &amp; CILC Incentives LOOKUP'!$A24,'Storck CDR_10-16-2015'!AJ$9:AJ$19)</f>
        <v>94994.482695821454</v>
      </c>
      <c r="AK24" s="13">
        <f>SUMIF('Storck CDR_10-16-2015'!$B$9:$B$19,'CDR &amp; CILC Incentives LOOKUP'!$A24,'Storck CDR_10-16-2015'!AK$9:AK$19)</f>
        <v>81802.491139312449</v>
      </c>
      <c r="AL24" s="13">
        <f>SUMIF('Storck CDR_10-16-2015'!$B$9:$B$19,'CDR &amp; CILC Incentives LOOKUP'!$A24,'Storck CDR_10-16-2015'!AL$9:AL$19)</f>
        <v>74024.954754484832</v>
      </c>
      <c r="AM24" s="13">
        <f>SUMIF('Storck CDR_10-16-2015'!$B$9:$B$19,'CDR &amp; CILC Incentives LOOKUP'!$A24,'Storck CDR_10-16-2015'!AM$9:AM$19)</f>
        <v>74226.735811563034</v>
      </c>
      <c r="AN24" s="13">
        <f>SUMIF('Storck CDR_10-16-2015'!$B$9:$B$19,'CDR &amp; CILC Incentives LOOKUP'!$A24,'Storck CDR_10-16-2015'!AN$9:AN$19)</f>
        <v>70764.165609559685</v>
      </c>
      <c r="AO24" s="13">
        <f>SUMIF('Storck CDR_10-16-2015'!$B$9:$B$19,'CDR &amp; CILC Incentives LOOKUP'!$A24,'Storck CDR_10-16-2015'!AO$9:AO$19)</f>
        <v>72330.942350140496</v>
      </c>
      <c r="AP24" s="13">
        <f>SUMIF('Storck CDR_10-16-2015'!$B$9:$B$19,'CDR &amp; CILC Incentives LOOKUP'!$A24,'Storck CDR_10-16-2015'!AP$9:AP$19)</f>
        <v>78870.365534069701</v>
      </c>
      <c r="AQ24" s="13">
        <f>SUMIF('Storck CDR_10-16-2015'!$B$9:$B$19,'CDR &amp; CILC Incentives LOOKUP'!$A24,'Storck CDR_10-16-2015'!AQ$9:AQ$19)</f>
        <v>89987.669706622342</v>
      </c>
      <c r="AR24" s="13">
        <f>SUMIF('Storck CDR_10-16-2015'!$B$9:$B$19,'CDR &amp; CILC Incentives LOOKUP'!$A24,'Storck CDR_10-16-2015'!AR$9:AR$19)</f>
        <v>91810.16087118056</v>
      </c>
      <c r="AS24" s="13">
        <f>SUMIF('Storck CDR_10-16-2015'!$B$9:$B$19,'CDR &amp; CILC Incentives LOOKUP'!$A24,'Storck CDR_10-16-2015'!AS$9:AS$19)</f>
        <v>95042.744577618723</v>
      </c>
      <c r="AT24" s="13">
        <f>SUMIF('Storck CDR_10-16-2015'!$B$9:$B$19,'CDR &amp; CILC Incentives LOOKUP'!$A24,'Storck CDR_10-16-2015'!AT$9:AT$19)</f>
        <v>97296.432732884889</v>
      </c>
      <c r="AU24" s="13">
        <f>SUMIF('Storck CDR_10-16-2015'!$B$9:$B$19,'CDR &amp; CILC Incentives LOOKUP'!$A24,'Storck CDR_10-16-2015'!AU$9:AU$19)</f>
        <v>98899.326935634861</v>
      </c>
      <c r="AV24" s="13">
        <f>SUMIF('Storck CDR_10-16-2015'!$B$9:$B$19,'CDR &amp; CILC Incentives LOOKUP'!$A24,'Storck CDR_10-16-2015'!AV$9:AV$19)</f>
        <v>98111.660598919698</v>
      </c>
      <c r="AW24" s="13">
        <f>SUMIF('Storck CDR_10-16-2015'!$B$9:$B$19,'CDR &amp; CILC Incentives LOOKUP'!$A24,'Storck CDR_10-16-2015'!AW$9:AW$19)</f>
        <v>84479.462764555981</v>
      </c>
      <c r="AX24" s="13">
        <f>SUMIF('Storck CDR_10-16-2015'!$B$9:$B$19,'CDR &amp; CILC Incentives LOOKUP'!$A24,'Storck CDR_10-16-2015'!AX$9:AX$19)</f>
        <v>76440.819689587996</v>
      </c>
      <c r="AY24" s="13">
        <f>SUMIF('Storck CDR_10-16-2015'!$B$9:$B$19,'CDR &amp; CILC Incentives LOOKUP'!$A24,'Storck CDR_10-16-2015'!AY$9:AY$19)</f>
        <v>76642.615685198587</v>
      </c>
      <c r="AZ24" s="13">
        <f>SUMIF('Storck CDR_10-16-2015'!$B$9:$B$19,'CDR &amp; CILC Incentives LOOKUP'!$A24,'Storck CDR_10-16-2015'!AZ$9:AZ$19)</f>
        <v>73061.118203232938</v>
      </c>
      <c r="BA24" s="13">
        <f>SUMIF('Storck CDR_10-16-2015'!$B$9:$B$19,'CDR &amp; CILC Incentives LOOKUP'!$A24,'Storck CDR_10-16-2015'!BA$9:BA$19)</f>
        <v>74672.417813441905</v>
      </c>
      <c r="BB24" s="13">
        <f>SUMIF('Storck CDR_10-16-2015'!$B$9:$B$19,'CDR &amp; CILC Incentives LOOKUP'!$A24,'Storck CDR_10-16-2015'!BB$9:BB$19)</f>
        <v>81416.664232364696</v>
      </c>
      <c r="BC24" s="13">
        <f>SUMIF('Storck CDR_10-16-2015'!$B$9:$B$19,'CDR &amp; CILC Incentives LOOKUP'!$A24,'Storck CDR_10-16-2015'!BC$9:BC$19)</f>
        <v>92885.091017484272</v>
      </c>
      <c r="BD24" s="13">
        <f>SUMIF('Storck CDR_10-16-2015'!$B$9:$B$19,'CDR &amp; CILC Incentives LOOKUP'!$A24,'Storck CDR_10-16-2015'!BD$9:BD$19)</f>
        <v>94758.352234357415</v>
      </c>
      <c r="BE24" s="13">
        <f>SUMIF('Storck CDR_10-16-2015'!$B$9:$B$19,'CDR &amp; CILC Incentives LOOKUP'!$A24,'Storck CDR_10-16-2015'!BE$9:BE$19)</f>
        <v>98086.594789503331</v>
      </c>
      <c r="BF24" s="13">
        <f>SUMIF('Storck CDR_10-16-2015'!$B$9:$B$19,'CDR &amp; CILC Incentives LOOKUP'!$A24,'Storck CDR_10-16-2015'!BF$9:BF$19)</f>
        <v>100404.16577670562</v>
      </c>
      <c r="BG24" s="13">
        <f>SUMIF('Storck CDR_10-16-2015'!$B$9:$B$19,'CDR &amp; CILC Incentives LOOKUP'!$A24,'Storck CDR_10-16-2015'!BG$9:BG$19)</f>
        <v>102049.87189051381</v>
      </c>
      <c r="BH24" s="13">
        <f>SUMIF('Storck CDR_10-16-2015'!$B$9:$B$19,'CDR &amp; CILC Incentives LOOKUP'!$A24,'Storck CDR_10-16-2015'!BH$9:BH$19)</f>
        <v>101228.83850201796</v>
      </c>
      <c r="BI24" s="13">
        <f>SUMIF('Storck CDR_10-16-2015'!$B$9:$B$19,'CDR &amp; CILC Incentives LOOKUP'!$A24,'Storck CDR_10-16-2015'!BI$9:BI$19)</f>
        <v>87156.434389799528</v>
      </c>
      <c r="BJ24" s="13">
        <f>SUMIF('Storck CDR_10-16-2015'!$B$9:$B$19,'CDR &amp; CILC Incentives LOOKUP'!$A24,'Storck CDR_10-16-2015'!BJ$9:BJ$19)</f>
        <v>78856.684624691145</v>
      </c>
      <c r="BK24" s="4">
        <f>SUM(C24:N24)</f>
        <v>892077.02560063137</v>
      </c>
      <c r="BL24" s="4">
        <f>SUM(O24:Z24)</f>
        <v>949679.24485169561</v>
      </c>
      <c r="BM24" s="4">
        <f>SUM(AA24:AL24)</f>
        <v>995302.12520536408</v>
      </c>
      <c r="BN24" s="4">
        <f>SUM(AM24:AX24)</f>
        <v>1028260.487182338</v>
      </c>
      <c r="BO24" s="4">
        <f>SUM(AY24:BJ24)</f>
        <v>1061218.849159311</v>
      </c>
      <c r="BP24" s="4"/>
    </row>
    <row r="25" spans="1:68" x14ac:dyDescent="0.3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</row>
    <row r="26" spans="1:68" ht="15" thickBot="1" x14ac:dyDescent="0.35">
      <c r="B26" s="19" t="s">
        <v>138</v>
      </c>
      <c r="C26" s="81">
        <f>SUM(C8:C24)</f>
        <v>1254324.33</v>
      </c>
      <c r="D26" s="81">
        <f t="shared" ref="D26:BJ26" si="0">SUM(D8:D24)</f>
        <v>1201250.8899999999</v>
      </c>
      <c r="E26" s="81">
        <f t="shared" si="0"/>
        <v>1279013.1700000004</v>
      </c>
      <c r="F26" s="81">
        <f t="shared" si="0"/>
        <v>1460941.8599999999</v>
      </c>
      <c r="G26" s="81">
        <f t="shared" si="0"/>
        <v>1590153.0700000003</v>
      </c>
      <c r="H26" s="81">
        <f t="shared" si="0"/>
        <v>1648453.6700000002</v>
      </c>
      <c r="I26" s="81">
        <f t="shared" si="0"/>
        <v>1728004.4600000004</v>
      </c>
      <c r="J26" s="81">
        <f t="shared" si="0"/>
        <v>1748757.3099999998</v>
      </c>
      <c r="K26" s="81">
        <f t="shared" si="0"/>
        <v>1810023.6164337823</v>
      </c>
      <c r="L26" s="81">
        <f t="shared" si="0"/>
        <v>1768632.6231217848</v>
      </c>
      <c r="M26" s="81">
        <f t="shared" si="0"/>
        <v>1625793.4414592511</v>
      </c>
      <c r="N26" s="81">
        <f t="shared" si="0"/>
        <v>1450608.6650737114</v>
      </c>
      <c r="O26" s="81">
        <f t="shared" si="0"/>
        <v>1391822.4921035264</v>
      </c>
      <c r="P26" s="81">
        <f t="shared" si="0"/>
        <v>1326898.7762506942</v>
      </c>
      <c r="Q26" s="81">
        <f t="shared" si="0"/>
        <v>1356280.2479573172</v>
      </c>
      <c r="R26" s="81">
        <f t="shared" si="0"/>
        <v>1478904.3039891063</v>
      </c>
      <c r="S26" s="81">
        <f t="shared" si="0"/>
        <v>1687369.2307500211</v>
      </c>
      <c r="T26" s="81">
        <f t="shared" si="0"/>
        <v>1788669.6239281336</v>
      </c>
      <c r="U26" s="81">
        <f t="shared" si="0"/>
        <v>1851651.4661380136</v>
      </c>
      <c r="V26" s="81">
        <f t="shared" si="0"/>
        <v>1895562.3680445093</v>
      </c>
      <c r="W26" s="81">
        <f t="shared" si="0"/>
        <v>1926794.4121165895</v>
      </c>
      <c r="X26" s="81">
        <f t="shared" si="0"/>
        <v>1911452.6555829828</v>
      </c>
      <c r="Y26" s="81">
        <f t="shared" si="0"/>
        <v>1645867.7468459536</v>
      </c>
      <c r="Z26" s="81">
        <f t="shared" si="0"/>
        <v>1489258.1807492091</v>
      </c>
      <c r="AA26" s="81">
        <f t="shared" si="0"/>
        <v>1493454.3218173373</v>
      </c>
      <c r="AB26" s="81">
        <f t="shared" si="0"/>
        <v>1423916.3960077274</v>
      </c>
      <c r="AC26" s="81">
        <f t="shared" si="0"/>
        <v>1455574.7935130098</v>
      </c>
      <c r="AD26" s="81">
        <f t="shared" si="0"/>
        <v>1587315.8171668604</v>
      </c>
      <c r="AE26" s="81">
        <f t="shared" si="0"/>
        <v>1811220.6874016498</v>
      </c>
      <c r="AF26" s="81">
        <f t="shared" si="0"/>
        <v>1848067.2688491957</v>
      </c>
      <c r="AG26" s="81">
        <f t="shared" si="0"/>
        <v>1913306.0677021614</v>
      </c>
      <c r="AH26" s="81">
        <f t="shared" si="0"/>
        <v>1958847.5694897557</v>
      </c>
      <c r="AI26" s="81">
        <f t="shared" si="0"/>
        <v>1991292.6867423861</v>
      </c>
      <c r="AJ26" s="81">
        <f t="shared" si="0"/>
        <v>1975605.4830137072</v>
      </c>
      <c r="AK26" s="81">
        <f t="shared" si="0"/>
        <v>1701250.9088184615</v>
      </c>
      <c r="AL26" s="81">
        <f t="shared" si="0"/>
        <v>1539501.0567201572</v>
      </c>
      <c r="AM26" s="81">
        <f t="shared" si="0"/>
        <v>1543697.5084657655</v>
      </c>
      <c r="AN26" s="81">
        <f t="shared" si="0"/>
        <v>1471686.2454716607</v>
      </c>
      <c r="AO26" s="81">
        <f t="shared" si="0"/>
        <v>1504270.5875461502</v>
      </c>
      <c r="AP26" s="81">
        <f t="shared" si="0"/>
        <v>1640271.3312870895</v>
      </c>
      <c r="AQ26" s="81">
        <f t="shared" si="0"/>
        <v>1871478.5178134311</v>
      </c>
      <c r="AR26" s="81">
        <f t="shared" si="0"/>
        <v>1909380.9668322268</v>
      </c>
      <c r="AS26" s="81">
        <f t="shared" si="0"/>
        <v>1976609.1880247083</v>
      </c>
      <c r="AT26" s="81">
        <f t="shared" si="0"/>
        <v>2023479.2645827723</v>
      </c>
      <c r="AU26" s="81">
        <f t="shared" si="0"/>
        <v>2056814.7435050977</v>
      </c>
      <c r="AV26" s="81">
        <f t="shared" si="0"/>
        <v>2040433.6033647531</v>
      </c>
      <c r="AW26" s="81">
        <f t="shared" si="0"/>
        <v>1756924.0349897766</v>
      </c>
      <c r="AX26" s="81">
        <f t="shared" si="0"/>
        <v>1589743.9326911033</v>
      </c>
      <c r="AY26" s="81">
        <f t="shared" si="0"/>
        <v>1593940.6951141919</v>
      </c>
      <c r="AZ26" s="81">
        <f t="shared" si="0"/>
        <v>1519456.0949355923</v>
      </c>
      <c r="BA26" s="81">
        <f t="shared" si="0"/>
        <v>1552966.3815792892</v>
      </c>
      <c r="BB26" s="81">
        <f t="shared" si="0"/>
        <v>1693226.8454073165</v>
      </c>
      <c r="BC26" s="81">
        <f t="shared" si="0"/>
        <v>1931736.3482252115</v>
      </c>
      <c r="BD26" s="81">
        <f t="shared" si="0"/>
        <v>1970694.664815258</v>
      </c>
      <c r="BE26" s="81">
        <f t="shared" si="0"/>
        <v>2039912.308347255</v>
      </c>
      <c r="BF26" s="81">
        <f t="shared" si="0"/>
        <v>2088110.9596757886</v>
      </c>
      <c r="BG26" s="81">
        <f t="shared" si="0"/>
        <v>2122336.8002678091</v>
      </c>
      <c r="BH26" s="81">
        <f t="shared" si="0"/>
        <v>2105261.7237157994</v>
      </c>
      <c r="BI26" s="81">
        <f t="shared" si="0"/>
        <v>1812597.1611610912</v>
      </c>
      <c r="BJ26" s="81">
        <f t="shared" si="0"/>
        <v>1639986.8086620495</v>
      </c>
      <c r="BK26" s="82">
        <f>SUM(C26:N26)</f>
        <v>18565957.10608853</v>
      </c>
      <c r="BL26" s="82">
        <f>SUM(O26:Z26)</f>
        <v>19750531.504456054</v>
      </c>
      <c r="BM26" s="82">
        <f>SUM(AA26:AL26)</f>
        <v>20699353.057242405</v>
      </c>
      <c r="BN26" s="82">
        <f>SUM(AM26:AX26)</f>
        <v>21384789.924574539</v>
      </c>
      <c r="BO26" s="82">
        <f>SUM(AY26:BJ26)</f>
        <v>22070226.791906655</v>
      </c>
      <c r="BP26" s="4"/>
    </row>
    <row r="27" spans="1:68" ht="15" thickTop="1" x14ac:dyDescent="0.3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8" s="21" customFormat="1" x14ac:dyDescent="0.3">
      <c r="B28" s="20" t="s">
        <v>136</v>
      </c>
      <c r="C28" s="29">
        <f>+'Storck CDR_10-16-2015'!C19</f>
        <v>1254324.33</v>
      </c>
      <c r="D28" s="29">
        <f>+'Storck CDR_10-16-2015'!D19</f>
        <v>1201250.8899999999</v>
      </c>
      <c r="E28" s="29">
        <f>+'Storck CDR_10-16-2015'!E19</f>
        <v>1279013.1700000004</v>
      </c>
      <c r="F28" s="29">
        <f>+'Storck CDR_10-16-2015'!F19</f>
        <v>1460941.8599999999</v>
      </c>
      <c r="G28" s="29">
        <f>+'Storck CDR_10-16-2015'!G19</f>
        <v>1590153.0700000003</v>
      </c>
      <c r="H28" s="29">
        <f>+'Storck CDR_10-16-2015'!H19</f>
        <v>1648453.6700000002</v>
      </c>
      <c r="I28" s="29">
        <f>+'Storck CDR_10-16-2015'!I19</f>
        <v>1728004.4600000004</v>
      </c>
      <c r="J28" s="29">
        <f>+'Storck CDR_10-16-2015'!J19</f>
        <v>1748757.3099999998</v>
      </c>
      <c r="K28" s="29">
        <f>+'Storck CDR_10-16-2015'!K19</f>
        <v>1810023.6164337823</v>
      </c>
      <c r="L28" s="29">
        <f>+'Storck CDR_10-16-2015'!L19</f>
        <v>1768632.6231217848</v>
      </c>
      <c r="M28" s="29">
        <f>+'Storck CDR_10-16-2015'!M19</f>
        <v>1625793.4414592511</v>
      </c>
      <c r="N28" s="29">
        <f>+'Storck CDR_10-16-2015'!N19</f>
        <v>1450608.6650737114</v>
      </c>
      <c r="O28" s="29">
        <f>+'Storck CDR_10-16-2015'!O19</f>
        <v>1391822.4921035264</v>
      </c>
      <c r="P28" s="29">
        <f>+'Storck CDR_10-16-2015'!P19</f>
        <v>1326898.7762506942</v>
      </c>
      <c r="Q28" s="29">
        <f>+'Storck CDR_10-16-2015'!Q19</f>
        <v>1356280.2479573172</v>
      </c>
      <c r="R28" s="29">
        <f>+'Storck CDR_10-16-2015'!R19</f>
        <v>1478904.3039891063</v>
      </c>
      <c r="S28" s="29">
        <f>+'Storck CDR_10-16-2015'!S19</f>
        <v>1687369.2307500211</v>
      </c>
      <c r="T28" s="29">
        <f>+'Storck CDR_10-16-2015'!T19</f>
        <v>1788669.6239281336</v>
      </c>
      <c r="U28" s="29">
        <f>+'Storck CDR_10-16-2015'!U19</f>
        <v>1851651.4661380136</v>
      </c>
      <c r="V28" s="29">
        <f>+'Storck CDR_10-16-2015'!V19</f>
        <v>1895562.3680445093</v>
      </c>
      <c r="W28" s="29">
        <f>+'Storck CDR_10-16-2015'!W19</f>
        <v>1926794.4121165895</v>
      </c>
      <c r="X28" s="29">
        <f>+'Storck CDR_10-16-2015'!X19</f>
        <v>1911452.6555829828</v>
      </c>
      <c r="Y28" s="29">
        <f>+'Storck CDR_10-16-2015'!Y19</f>
        <v>1645867.7468459536</v>
      </c>
      <c r="Z28" s="29">
        <f>+'Storck CDR_10-16-2015'!Z19</f>
        <v>1489258.1807492091</v>
      </c>
      <c r="AA28" s="29">
        <f>+'Storck CDR_10-16-2015'!AA19</f>
        <v>1493454.3218173373</v>
      </c>
      <c r="AB28" s="29">
        <f>+'Storck CDR_10-16-2015'!AB19</f>
        <v>1423916.3960077274</v>
      </c>
      <c r="AC28" s="29">
        <f>+'Storck CDR_10-16-2015'!AC19</f>
        <v>1455574.7935130098</v>
      </c>
      <c r="AD28" s="29">
        <f>+'Storck CDR_10-16-2015'!AD19</f>
        <v>1587315.8171668604</v>
      </c>
      <c r="AE28" s="29">
        <f>+'Storck CDR_10-16-2015'!AE19</f>
        <v>1811220.6874016498</v>
      </c>
      <c r="AF28" s="29">
        <f>+'Storck CDR_10-16-2015'!AF19</f>
        <v>1848067.2688491957</v>
      </c>
      <c r="AG28" s="29">
        <f>+'Storck CDR_10-16-2015'!AG19</f>
        <v>1913306.0677021614</v>
      </c>
      <c r="AH28" s="29">
        <f>+'Storck CDR_10-16-2015'!AH19</f>
        <v>1958847.5694897557</v>
      </c>
      <c r="AI28" s="29">
        <f>+'Storck CDR_10-16-2015'!AI19</f>
        <v>1991292.6867423861</v>
      </c>
      <c r="AJ28" s="29">
        <f>+'Storck CDR_10-16-2015'!AJ19</f>
        <v>1975605.4830137072</v>
      </c>
      <c r="AK28" s="29">
        <f>+'Storck CDR_10-16-2015'!AK19</f>
        <v>1701250.9088184615</v>
      </c>
      <c r="AL28" s="29">
        <f>+'Storck CDR_10-16-2015'!AL19</f>
        <v>1539501.0567201572</v>
      </c>
      <c r="AM28" s="29">
        <f>+'Storck CDR_10-16-2015'!AM19</f>
        <v>1543697.5084657655</v>
      </c>
      <c r="AN28" s="29">
        <f>+'Storck CDR_10-16-2015'!AN19</f>
        <v>1471686.2454716607</v>
      </c>
      <c r="AO28" s="29">
        <f>+'Storck CDR_10-16-2015'!AO19</f>
        <v>1504270.5875461502</v>
      </c>
      <c r="AP28" s="29">
        <f>+'Storck CDR_10-16-2015'!AP19</f>
        <v>1640271.3312870895</v>
      </c>
      <c r="AQ28" s="29">
        <f>+'Storck CDR_10-16-2015'!AQ19</f>
        <v>1871478.5178134311</v>
      </c>
      <c r="AR28" s="29">
        <f>+'Storck CDR_10-16-2015'!AR19</f>
        <v>1909380.9668322268</v>
      </c>
      <c r="AS28" s="29">
        <f>+'Storck CDR_10-16-2015'!AS19</f>
        <v>1976609.1880247083</v>
      </c>
      <c r="AT28" s="29">
        <f>+'Storck CDR_10-16-2015'!AT19</f>
        <v>2023479.2645827723</v>
      </c>
      <c r="AU28" s="29">
        <f>+'Storck CDR_10-16-2015'!AU19</f>
        <v>2056814.7435050977</v>
      </c>
      <c r="AV28" s="29">
        <f>+'Storck CDR_10-16-2015'!AV19</f>
        <v>2040433.6033647531</v>
      </c>
      <c r="AW28" s="29">
        <f>+'Storck CDR_10-16-2015'!AW19</f>
        <v>1756924.0349897766</v>
      </c>
      <c r="AX28" s="29">
        <f>+'Storck CDR_10-16-2015'!AX19</f>
        <v>1589743.9326911033</v>
      </c>
      <c r="AY28" s="29">
        <f>+'Storck CDR_10-16-2015'!AY19</f>
        <v>1593940.6951141919</v>
      </c>
      <c r="AZ28" s="29">
        <f>+'Storck CDR_10-16-2015'!AZ19</f>
        <v>1519456.0949355923</v>
      </c>
      <c r="BA28" s="29">
        <f>+'Storck CDR_10-16-2015'!BA19</f>
        <v>1552966.3815792892</v>
      </c>
      <c r="BB28" s="29">
        <f>+'Storck CDR_10-16-2015'!BB19</f>
        <v>1693226.8454073165</v>
      </c>
      <c r="BC28" s="29">
        <f>+'Storck CDR_10-16-2015'!BC19</f>
        <v>1931736.3482252115</v>
      </c>
      <c r="BD28" s="29">
        <f>+'Storck CDR_10-16-2015'!BD19</f>
        <v>1970694.664815258</v>
      </c>
      <c r="BE28" s="29">
        <f>+'Storck CDR_10-16-2015'!BE19</f>
        <v>2039912.308347255</v>
      </c>
      <c r="BF28" s="29">
        <f>+'Storck CDR_10-16-2015'!BF19</f>
        <v>2088110.9596757886</v>
      </c>
      <c r="BG28" s="29">
        <f>+'Storck CDR_10-16-2015'!BG19</f>
        <v>2122336.8002678091</v>
      </c>
      <c r="BH28" s="29">
        <f>+'Storck CDR_10-16-2015'!BH19</f>
        <v>2105261.7237157994</v>
      </c>
      <c r="BI28" s="29">
        <f>+'Storck CDR_10-16-2015'!BI19</f>
        <v>1812597.1611610912</v>
      </c>
      <c r="BJ28" s="29">
        <f>+'Storck CDR_10-16-2015'!BJ19</f>
        <v>1639986.8086620495</v>
      </c>
      <c r="BK28" s="30">
        <f>SUM(C28:N28)</f>
        <v>18565957.10608853</v>
      </c>
      <c r="BL28" s="30">
        <f>SUM(O28:Z28)</f>
        <v>19750531.504456054</v>
      </c>
      <c r="BM28" s="30">
        <f>SUM(AA28:AL28)</f>
        <v>20699353.057242405</v>
      </c>
      <c r="BN28" s="30">
        <f>SUM(AM28:AX28)</f>
        <v>21384789.924574539</v>
      </c>
      <c r="BO28" s="30">
        <f>SUM(AY28:BJ28)</f>
        <v>22070226.791906655</v>
      </c>
      <c r="BP28" s="30"/>
    </row>
    <row r="29" spans="1:68" x14ac:dyDescent="0.3">
      <c r="C29" s="14">
        <f>+C26-C28</f>
        <v>0</v>
      </c>
      <c r="D29" s="14">
        <f t="shared" ref="D29:BJ29" si="1">+D26-D28</f>
        <v>0</v>
      </c>
      <c r="E29" s="14">
        <f t="shared" si="1"/>
        <v>0</v>
      </c>
      <c r="F29" s="14">
        <f t="shared" si="1"/>
        <v>0</v>
      </c>
      <c r="G29" s="14">
        <f t="shared" si="1"/>
        <v>0</v>
      </c>
      <c r="H29" s="14">
        <f t="shared" si="1"/>
        <v>0</v>
      </c>
      <c r="I29" s="14">
        <f t="shared" si="1"/>
        <v>0</v>
      </c>
      <c r="J29" s="14">
        <f t="shared" si="1"/>
        <v>0</v>
      </c>
      <c r="K29" s="14">
        <f t="shared" si="1"/>
        <v>0</v>
      </c>
      <c r="L29" s="14">
        <f t="shared" si="1"/>
        <v>0</v>
      </c>
      <c r="M29" s="14">
        <f t="shared" si="1"/>
        <v>0</v>
      </c>
      <c r="N29" s="14">
        <f t="shared" si="1"/>
        <v>0</v>
      </c>
      <c r="O29" s="14">
        <f t="shared" si="1"/>
        <v>0</v>
      </c>
      <c r="P29" s="14">
        <f t="shared" si="1"/>
        <v>0</v>
      </c>
      <c r="Q29" s="14">
        <f t="shared" si="1"/>
        <v>0</v>
      </c>
      <c r="R29" s="14">
        <f t="shared" si="1"/>
        <v>0</v>
      </c>
      <c r="S29" s="14">
        <f t="shared" si="1"/>
        <v>0</v>
      </c>
      <c r="T29" s="14">
        <f t="shared" si="1"/>
        <v>0</v>
      </c>
      <c r="U29" s="14">
        <f t="shared" si="1"/>
        <v>0</v>
      </c>
      <c r="V29" s="14">
        <f t="shared" si="1"/>
        <v>0</v>
      </c>
      <c r="W29" s="14">
        <f t="shared" si="1"/>
        <v>0</v>
      </c>
      <c r="X29" s="14">
        <f t="shared" si="1"/>
        <v>0</v>
      </c>
      <c r="Y29" s="14">
        <f t="shared" si="1"/>
        <v>0</v>
      </c>
      <c r="Z29" s="14">
        <f t="shared" si="1"/>
        <v>0</v>
      </c>
      <c r="AA29" s="14">
        <f t="shared" si="1"/>
        <v>0</v>
      </c>
      <c r="AB29" s="14">
        <f t="shared" si="1"/>
        <v>0</v>
      </c>
      <c r="AC29" s="14">
        <f t="shared" si="1"/>
        <v>0</v>
      </c>
      <c r="AD29" s="14">
        <f t="shared" si="1"/>
        <v>0</v>
      </c>
      <c r="AE29" s="14">
        <f t="shared" si="1"/>
        <v>0</v>
      </c>
      <c r="AF29" s="14">
        <f t="shared" si="1"/>
        <v>0</v>
      </c>
      <c r="AG29" s="14">
        <f t="shared" si="1"/>
        <v>0</v>
      </c>
      <c r="AH29" s="14">
        <f t="shared" si="1"/>
        <v>0</v>
      </c>
      <c r="AI29" s="14">
        <f t="shared" si="1"/>
        <v>0</v>
      </c>
      <c r="AJ29" s="14">
        <f t="shared" si="1"/>
        <v>0</v>
      </c>
      <c r="AK29" s="14">
        <f t="shared" si="1"/>
        <v>0</v>
      </c>
      <c r="AL29" s="14">
        <f t="shared" si="1"/>
        <v>0</v>
      </c>
      <c r="AM29" s="14">
        <f t="shared" si="1"/>
        <v>0</v>
      </c>
      <c r="AN29" s="14">
        <f t="shared" si="1"/>
        <v>0</v>
      </c>
      <c r="AO29" s="14">
        <f t="shared" si="1"/>
        <v>0</v>
      </c>
      <c r="AP29" s="14">
        <f t="shared" si="1"/>
        <v>0</v>
      </c>
      <c r="AQ29" s="14">
        <f t="shared" si="1"/>
        <v>0</v>
      </c>
      <c r="AR29" s="14">
        <f t="shared" si="1"/>
        <v>0</v>
      </c>
      <c r="AS29" s="14">
        <f t="shared" si="1"/>
        <v>0</v>
      </c>
      <c r="AT29" s="14">
        <f t="shared" si="1"/>
        <v>0</v>
      </c>
      <c r="AU29" s="14">
        <f t="shared" si="1"/>
        <v>0</v>
      </c>
      <c r="AV29" s="14">
        <f t="shared" si="1"/>
        <v>0</v>
      </c>
      <c r="AW29" s="14">
        <f t="shared" si="1"/>
        <v>0</v>
      </c>
      <c r="AX29" s="14">
        <f t="shared" si="1"/>
        <v>0</v>
      </c>
      <c r="AY29" s="14">
        <f t="shared" si="1"/>
        <v>0</v>
      </c>
      <c r="AZ29" s="14">
        <f t="shared" si="1"/>
        <v>0</v>
      </c>
      <c r="BA29" s="14">
        <f t="shared" si="1"/>
        <v>0</v>
      </c>
      <c r="BB29" s="14">
        <f t="shared" si="1"/>
        <v>0</v>
      </c>
      <c r="BC29" s="14">
        <f t="shared" si="1"/>
        <v>0</v>
      </c>
      <c r="BD29" s="14">
        <f t="shared" si="1"/>
        <v>0</v>
      </c>
      <c r="BE29" s="14">
        <f t="shared" si="1"/>
        <v>0</v>
      </c>
      <c r="BF29" s="14">
        <f t="shared" si="1"/>
        <v>0</v>
      </c>
      <c r="BG29" s="14">
        <f t="shared" si="1"/>
        <v>0</v>
      </c>
      <c r="BH29" s="14">
        <f t="shared" si="1"/>
        <v>0</v>
      </c>
      <c r="BI29" s="14">
        <f t="shared" si="1"/>
        <v>0</v>
      </c>
      <c r="BJ29" s="14">
        <f t="shared" si="1"/>
        <v>0</v>
      </c>
    </row>
    <row r="30" spans="1:68" x14ac:dyDescent="0.3">
      <c r="BK30" s="4">
        <f>SUM(C30:N30)</f>
        <v>0</v>
      </c>
      <c r="BL30" s="4">
        <f>SUM(O30:Z30)</f>
        <v>0</v>
      </c>
      <c r="BM30" s="4">
        <f>SUM(AA30:AL30)</f>
        <v>0</v>
      </c>
      <c r="BN30" s="4">
        <f>SUM(AM30:AX30)</f>
        <v>0</v>
      </c>
      <c r="BO30" s="4">
        <f>SUM(AY30:BJ30)</f>
        <v>0</v>
      </c>
      <c r="BP30" s="4"/>
    </row>
    <row r="32" spans="1:68" x14ac:dyDescent="0.3">
      <c r="BK32" s="84" t="s">
        <v>177</v>
      </c>
      <c r="BL32" s="84" t="s">
        <v>177</v>
      </c>
      <c r="BM32" s="84" t="s">
        <v>177</v>
      </c>
      <c r="BN32" s="84" t="s">
        <v>177</v>
      </c>
      <c r="BO32" s="84" t="s">
        <v>177</v>
      </c>
    </row>
    <row r="33" spans="2:154" s="24" customFormat="1" x14ac:dyDescent="0.3">
      <c r="B33" s="22" t="s">
        <v>139</v>
      </c>
      <c r="C33" s="85">
        <v>42005</v>
      </c>
      <c r="D33" s="85">
        <v>42036</v>
      </c>
      <c r="E33" s="85">
        <v>42064</v>
      </c>
      <c r="F33" s="85">
        <v>42095</v>
      </c>
      <c r="G33" s="85">
        <v>42125</v>
      </c>
      <c r="H33" s="85">
        <v>42156</v>
      </c>
      <c r="I33" s="85">
        <v>42186</v>
      </c>
      <c r="J33" s="85">
        <v>42217</v>
      </c>
      <c r="K33" s="85">
        <v>42248</v>
      </c>
      <c r="L33" s="85">
        <v>42278</v>
      </c>
      <c r="M33" s="85">
        <v>42309</v>
      </c>
      <c r="N33" s="85">
        <v>42339</v>
      </c>
      <c r="O33" s="85">
        <v>42370</v>
      </c>
      <c r="P33" s="85">
        <v>42401</v>
      </c>
      <c r="Q33" s="85">
        <v>42430</v>
      </c>
      <c r="R33" s="85">
        <v>42461</v>
      </c>
      <c r="S33" s="85">
        <v>42491</v>
      </c>
      <c r="T33" s="85">
        <v>42522</v>
      </c>
      <c r="U33" s="85">
        <v>42552</v>
      </c>
      <c r="V33" s="85">
        <v>42583</v>
      </c>
      <c r="W33" s="85">
        <v>42614</v>
      </c>
      <c r="X33" s="85">
        <v>42644</v>
      </c>
      <c r="Y33" s="85">
        <v>42675</v>
      </c>
      <c r="Z33" s="85">
        <v>42705</v>
      </c>
      <c r="AA33" s="85">
        <v>42736</v>
      </c>
      <c r="AB33" s="85">
        <v>42767</v>
      </c>
      <c r="AC33" s="85">
        <v>42795</v>
      </c>
      <c r="AD33" s="85">
        <v>42826</v>
      </c>
      <c r="AE33" s="85">
        <v>42856</v>
      </c>
      <c r="AF33" s="85">
        <v>42887</v>
      </c>
      <c r="AG33" s="85">
        <v>42917</v>
      </c>
      <c r="AH33" s="85">
        <v>42948</v>
      </c>
      <c r="AI33" s="85">
        <v>42979</v>
      </c>
      <c r="AJ33" s="85">
        <v>43009</v>
      </c>
      <c r="AK33" s="85">
        <v>43040</v>
      </c>
      <c r="AL33" s="85">
        <v>43070</v>
      </c>
      <c r="AM33" s="85">
        <v>43101</v>
      </c>
      <c r="AN33" s="85">
        <v>43132</v>
      </c>
      <c r="AO33" s="85">
        <v>43160</v>
      </c>
      <c r="AP33" s="85">
        <v>43191</v>
      </c>
      <c r="AQ33" s="85">
        <v>43221</v>
      </c>
      <c r="AR33" s="85">
        <v>43252</v>
      </c>
      <c r="AS33" s="85">
        <v>43282</v>
      </c>
      <c r="AT33" s="85">
        <v>43313</v>
      </c>
      <c r="AU33" s="85">
        <v>43344</v>
      </c>
      <c r="AV33" s="85">
        <v>43374</v>
      </c>
      <c r="AW33" s="85">
        <v>43405</v>
      </c>
      <c r="AX33" s="85">
        <v>43435</v>
      </c>
      <c r="AY33" s="85">
        <v>43466</v>
      </c>
      <c r="AZ33" s="85">
        <v>43497</v>
      </c>
      <c r="BA33" s="85">
        <v>43525</v>
      </c>
      <c r="BB33" s="85">
        <v>43556</v>
      </c>
      <c r="BC33" s="85">
        <v>43586</v>
      </c>
      <c r="BD33" s="85">
        <v>43617</v>
      </c>
      <c r="BE33" s="85">
        <v>43647</v>
      </c>
      <c r="BF33" s="85">
        <v>43678</v>
      </c>
      <c r="BG33" s="85">
        <v>43709</v>
      </c>
      <c r="BH33" s="85">
        <v>43739</v>
      </c>
      <c r="BI33" s="85">
        <v>43770</v>
      </c>
      <c r="BJ33" s="85">
        <v>43800</v>
      </c>
      <c r="BK33" s="31" t="s">
        <v>73</v>
      </c>
      <c r="BL33" s="31" t="s">
        <v>74</v>
      </c>
      <c r="BM33" s="31" t="s">
        <v>75</v>
      </c>
      <c r="BN33" s="31" t="s">
        <v>76</v>
      </c>
      <c r="BO33" s="31" t="s">
        <v>77</v>
      </c>
      <c r="BP33" s="16"/>
    </row>
    <row r="34" spans="2:154" s="24" customFormat="1" x14ac:dyDescent="0.3">
      <c r="B34" s="26" t="s">
        <v>140</v>
      </c>
      <c r="C34" s="28">
        <f>SUMIF('Storck CILC_10-16-2015 LOOKUP'!$A$8:$A$10,'CDR &amp; CILC Incentives LOOKUP'!$B34,'Storck CILC_10-16-2015 LOOKUP'!B$8:B$11)</f>
        <v>1984806.18</v>
      </c>
      <c r="D34" s="28">
        <f>SUMIF('Storck CILC_10-16-2015 LOOKUP'!$A$8:$A$10,'CDR &amp; CILC Incentives LOOKUP'!$B34,'Storck CILC_10-16-2015 LOOKUP'!C$8:C$11)</f>
        <v>1915716.3000000012</v>
      </c>
      <c r="E34" s="28">
        <f>SUMIF('Storck CILC_10-16-2015 LOOKUP'!$A$8:$A$10,'CDR &amp; CILC Incentives LOOKUP'!$B34,'Storck CILC_10-16-2015 LOOKUP'!D$8:D$11)</f>
        <v>2007140.6499999994</v>
      </c>
      <c r="F34" s="28">
        <f>SUMIF('Storck CILC_10-16-2015 LOOKUP'!$A$8:$A$10,'CDR &amp; CILC Incentives LOOKUP'!$B34,'Storck CILC_10-16-2015 LOOKUP'!E$8:E$11)</f>
        <v>2100653.0300000003</v>
      </c>
      <c r="G34" s="28">
        <f>SUMIF('Storck CILC_10-16-2015 LOOKUP'!$A$8:$A$10,'CDR &amp; CILC Incentives LOOKUP'!$B34,'Storck CILC_10-16-2015 LOOKUP'!F$8:F$11)</f>
        <v>2167557.8599999994</v>
      </c>
      <c r="H34" s="28">
        <f>SUMIF('Storck CILC_10-16-2015 LOOKUP'!$A$8:$A$10,'CDR &amp; CILC Incentives LOOKUP'!$B34,'Storck CILC_10-16-2015 LOOKUP'!G$8:G$11)</f>
        <v>2481086.1999999983</v>
      </c>
      <c r="I34" s="28">
        <f>SUMIF('Storck CILC_10-16-2015 LOOKUP'!$A$8:$A$10,'CDR &amp; CILC Incentives LOOKUP'!$B34,'Storck CILC_10-16-2015 LOOKUP'!H$8:H$11)</f>
        <v>2281902.2200000002</v>
      </c>
      <c r="J34" s="28">
        <f>SUMIF('Storck CILC_10-16-2015 LOOKUP'!$A$8:$A$10,'CDR &amp; CILC Incentives LOOKUP'!$B34,'Storck CILC_10-16-2015 LOOKUP'!I$8:I$11)</f>
        <v>2351973.319999998</v>
      </c>
      <c r="K34" s="28">
        <f>SUMIF('Storck CILC_10-16-2015 LOOKUP'!$A$8:$A$10,'CDR &amp; CILC Incentives LOOKUP'!$B34,'Storck CILC_10-16-2015 LOOKUP'!J$8:J$11)</f>
        <v>2165824.1405140343</v>
      </c>
      <c r="L34" s="28">
        <f>SUMIF('Storck CILC_10-16-2015 LOOKUP'!$A$8:$A$10,'CDR &amp; CILC Incentives LOOKUP'!$B34,'Storck CILC_10-16-2015 LOOKUP'!K$8:K$11)</f>
        <v>2157932.1111729848</v>
      </c>
      <c r="M34" s="28">
        <f>SUMIF('Storck CILC_10-16-2015 LOOKUP'!$A$8:$A$10,'CDR &amp; CILC Incentives LOOKUP'!$B34,'Storck CILC_10-16-2015 LOOKUP'!L$8:L$11)</f>
        <v>2155375.4656485752</v>
      </c>
      <c r="N34" s="28">
        <f>SUMIF('Storck CILC_10-16-2015 LOOKUP'!$A$8:$A$10,'CDR &amp; CILC Incentives LOOKUP'!$B34,'Storck CILC_10-16-2015 LOOKUP'!M$8:M$11)</f>
        <v>2156674.4844574477</v>
      </c>
      <c r="O34" s="28">
        <f>SUMIF('Storck CILC_10-16-2015 LOOKUP'!$A$8:$A$10,'CDR &amp; CILC Incentives LOOKUP'!$B34,'Storck CILC_10-16-2015 LOOKUP'!N$8:N$11)</f>
        <v>2161182.9694207688</v>
      </c>
      <c r="P34" s="28">
        <f>SUMIF('Storck CILC_10-16-2015 LOOKUP'!$A$8:$A$10,'CDR &amp; CILC Incentives LOOKUP'!$B34,'Storck CILC_10-16-2015 LOOKUP'!O$8:O$11)</f>
        <v>2166511.2162441881</v>
      </c>
      <c r="Q34" s="28">
        <f>SUMIF('Storck CILC_10-16-2015 LOOKUP'!$A$8:$A$10,'CDR &amp; CILC Incentives LOOKUP'!$B34,'Storck CILC_10-16-2015 LOOKUP'!P$8:P$11)</f>
        <v>2173938.7612558901</v>
      </c>
      <c r="R34" s="28">
        <f>SUMIF('Storck CILC_10-16-2015 LOOKUP'!$A$8:$A$10,'CDR &amp; CILC Incentives LOOKUP'!$B34,'Storck CILC_10-16-2015 LOOKUP'!Q$8:Q$11)</f>
        <v>2181369.3317849119</v>
      </c>
      <c r="S34" s="28">
        <f>SUMIF('Storck CILC_10-16-2015 LOOKUP'!$A$8:$A$10,'CDR &amp; CILC Incentives LOOKUP'!$B34,'Storck CILC_10-16-2015 LOOKUP'!R$8:R$11)</f>
        <v>2186311.0764426175</v>
      </c>
      <c r="T34" s="28">
        <f>SUMIF('Storck CILC_10-16-2015 LOOKUP'!$A$8:$A$10,'CDR &amp; CILC Incentives LOOKUP'!$B34,'Storck CILC_10-16-2015 LOOKUP'!S$8:S$11)</f>
        <v>2270986.5691317613</v>
      </c>
      <c r="U34" s="28">
        <f>SUMIF('Storck CILC_10-16-2015 LOOKUP'!$A$8:$A$10,'CDR &amp; CILC Incentives LOOKUP'!$B34,'Storck CILC_10-16-2015 LOOKUP'!T$8:T$11)</f>
        <v>2269561.007950664</v>
      </c>
      <c r="V34" s="28">
        <f>SUMIF('Storck CILC_10-16-2015 LOOKUP'!$A$8:$A$10,'CDR &amp; CILC Incentives LOOKUP'!$B34,'Storck CILC_10-16-2015 LOOKUP'!U$8:U$11)</f>
        <v>2265304.3823843962</v>
      </c>
      <c r="W34" s="28">
        <f>SUMIF('Storck CILC_10-16-2015 LOOKUP'!$A$8:$A$10,'CDR &amp; CILC Incentives LOOKUP'!$B34,'Storck CILC_10-16-2015 LOOKUP'!V$8:V$11)</f>
        <v>2258218.4031509333</v>
      </c>
      <c r="X34" s="28">
        <f>SUMIF('Storck CILC_10-16-2015 LOOKUP'!$A$8:$A$10,'CDR &amp; CILC Incentives LOOKUP'!$B34,'Storck CILC_10-16-2015 LOOKUP'!W$8:W$11)</f>
        <v>2251314.3175199558</v>
      </c>
      <c r="Y34" s="28">
        <f>SUMIF('Storck CILC_10-16-2015 LOOKUP'!$A$8:$A$10,'CDR &amp; CILC Incentives LOOKUP'!$B34,'Storck CILC_10-16-2015 LOOKUP'!X$8:X$11)</f>
        <v>2248038.1292393166</v>
      </c>
      <c r="Z34" s="28">
        <f>SUMIF('Storck CILC_10-16-2015 LOOKUP'!$A$8:$A$10,'CDR &amp; CILC Incentives LOOKUP'!$B34,'Storck CILC_10-16-2015 LOOKUP'!Y$8:Y$11)</f>
        <v>2250480.6902637878</v>
      </c>
      <c r="AA34" s="28">
        <f>SUMIF('Storck CILC_10-16-2015 LOOKUP'!$A$8:$A$10,'CDR &amp; CILC Incentives LOOKUP'!$B34,'Storck CILC_10-16-2015 LOOKUP'!Z$8:Z$11)</f>
        <v>2255879.5821549287</v>
      </c>
      <c r="AB34" s="28">
        <f>SUMIF('Storck CILC_10-16-2015 LOOKUP'!$A$8:$A$10,'CDR &amp; CILC Incentives LOOKUP'!$B34,'Storck CILC_10-16-2015 LOOKUP'!AA$8:AA$11)</f>
        <v>2256574.1186782154</v>
      </c>
      <c r="AC34" s="28">
        <f>SUMIF('Storck CILC_10-16-2015 LOOKUP'!$A$8:$A$10,'CDR &amp; CILC Incentives LOOKUP'!$B34,'Storck CILC_10-16-2015 LOOKUP'!AB$8:AB$11)</f>
        <v>2257017.1130810259</v>
      </c>
      <c r="AD34" s="28">
        <f>SUMIF('Storck CILC_10-16-2015 LOOKUP'!$A$8:$A$10,'CDR &amp; CILC Incentives LOOKUP'!$B34,'Storck CILC_10-16-2015 LOOKUP'!AC$8:AC$11)</f>
        <v>2257129.6250184104</v>
      </c>
      <c r="AE34" s="28">
        <f>SUMIF('Storck CILC_10-16-2015 LOOKUP'!$A$8:$A$10,'CDR &amp; CILC Incentives LOOKUP'!$B34,'Storck CILC_10-16-2015 LOOKUP'!AD$8:AD$11)</f>
        <v>2256878.7883064714</v>
      </c>
      <c r="AF34" s="28">
        <f>SUMIF('Storck CILC_10-16-2015 LOOKUP'!$A$8:$A$10,'CDR &amp; CILC Incentives LOOKUP'!$B34,'Storck CILC_10-16-2015 LOOKUP'!AE$8:AE$11)</f>
        <v>2256381.094352446</v>
      </c>
      <c r="AG34" s="28">
        <f>SUMIF('Storck CILC_10-16-2015 LOOKUP'!$A$8:$A$10,'CDR &amp; CILC Incentives LOOKUP'!$B34,'Storck CILC_10-16-2015 LOOKUP'!AF$8:AF$11)</f>
        <v>2255906.3208686546</v>
      </c>
      <c r="AH34" s="28">
        <f>SUMIF('Storck CILC_10-16-2015 LOOKUP'!$A$8:$A$10,'CDR &amp; CILC Incentives LOOKUP'!$B34,'Storck CILC_10-16-2015 LOOKUP'!AG$8:AG$11)</f>
        <v>2255567.8138106083</v>
      </c>
      <c r="AI34" s="28">
        <f>SUMIF('Storck CILC_10-16-2015 LOOKUP'!$A$8:$A$10,'CDR &amp; CILC Incentives LOOKUP'!$B34,'Storck CILC_10-16-2015 LOOKUP'!AH$8:AH$11)</f>
        <v>2255452.5885157557</v>
      </c>
      <c r="AJ34" s="28">
        <f>SUMIF('Storck CILC_10-16-2015 LOOKUP'!$A$8:$A$10,'CDR &amp; CILC Incentives LOOKUP'!$B34,'Storck CILC_10-16-2015 LOOKUP'!AI$8:AI$11)</f>
        <v>2255668.5453808843</v>
      </c>
      <c r="AK34" s="28">
        <f>SUMIF('Storck CILC_10-16-2015 LOOKUP'!$A$8:$A$10,'CDR &amp; CILC Incentives LOOKUP'!$B34,'Storck CILC_10-16-2015 LOOKUP'!AJ$8:AJ$11)</f>
        <v>2256235.1562639368</v>
      </c>
      <c r="AL34" s="28">
        <f>SUMIF('Storck CILC_10-16-2015 LOOKUP'!$A$8:$A$10,'CDR &amp; CILC Incentives LOOKUP'!$B34,'Storck CILC_10-16-2015 LOOKUP'!AK$8:AK$11)</f>
        <v>2256936.0563143422</v>
      </c>
      <c r="AM34" s="28">
        <f>SUMIF('Storck CILC_10-16-2015 LOOKUP'!$A$8:$A$10,'CDR &amp; CILC Incentives LOOKUP'!$B34,'Storck CILC_10-16-2015 LOOKUP'!AL$8:AL$11)</f>
        <v>2257609.9243855048</v>
      </c>
      <c r="AN34" s="28">
        <f>SUMIF('Storck CILC_10-16-2015 LOOKUP'!$A$8:$A$10,'CDR &amp; CILC Incentives LOOKUP'!$B34,'Storck CILC_10-16-2015 LOOKUP'!AM$8:AM$11)</f>
        <v>2258116.6923432974</v>
      </c>
      <c r="AO34" s="28">
        <f>SUMIF('Storck CILC_10-16-2015 LOOKUP'!$A$8:$A$10,'CDR &amp; CILC Incentives LOOKUP'!$B34,'Storck CILC_10-16-2015 LOOKUP'!AN$8:AN$11)</f>
        <v>2258413.9091673698</v>
      </c>
      <c r="AP34" s="28">
        <f>SUMIF('Storck CILC_10-16-2015 LOOKUP'!$A$8:$A$10,'CDR &amp; CILC Incentives LOOKUP'!$B34,'Storck CILC_10-16-2015 LOOKUP'!AO$8:AO$11)</f>
        <v>2258401.9623177913</v>
      </c>
      <c r="AQ34" s="28">
        <f>SUMIF('Storck CILC_10-16-2015 LOOKUP'!$A$8:$A$10,'CDR &amp; CILC Incentives LOOKUP'!$B34,'Storck CILC_10-16-2015 LOOKUP'!AP$8:AP$11)</f>
        <v>2258067.8389963987</v>
      </c>
      <c r="AR34" s="28">
        <f>SUMIF('Storck CILC_10-16-2015 LOOKUP'!$A$8:$A$10,'CDR &amp; CILC Incentives LOOKUP'!$B34,'Storck CILC_10-16-2015 LOOKUP'!AQ$8:AQ$11)</f>
        <v>2257505.8595665358</v>
      </c>
      <c r="AS34" s="28">
        <f>SUMIF('Storck CILC_10-16-2015 LOOKUP'!$A$8:$A$10,'CDR &amp; CILC Incentives LOOKUP'!$B34,'Storck CILC_10-16-2015 LOOKUP'!AR$8:AR$11)</f>
        <v>2256944.1633346519</v>
      </c>
      <c r="AT34" s="28">
        <f>SUMIF('Storck CILC_10-16-2015 LOOKUP'!$A$8:$A$10,'CDR &amp; CILC Incentives LOOKUP'!$B34,'Storck CILC_10-16-2015 LOOKUP'!AS$8:AS$11)</f>
        <v>2256418.4614756508</v>
      </c>
      <c r="AU34" s="28">
        <f>SUMIF('Storck CILC_10-16-2015 LOOKUP'!$A$8:$A$10,'CDR &amp; CILC Incentives LOOKUP'!$B34,'Storck CILC_10-16-2015 LOOKUP'!AT$8:AT$11)</f>
        <v>2256048.2147711199</v>
      </c>
      <c r="AV34" s="28">
        <f>SUMIF('Storck CILC_10-16-2015 LOOKUP'!$A$8:$A$10,'CDR &amp; CILC Incentives LOOKUP'!$B34,'Storck CILC_10-16-2015 LOOKUP'!AU$8:AU$11)</f>
        <v>2255957.7902552942</v>
      </c>
      <c r="AW34" s="28">
        <f>SUMIF('Storck CILC_10-16-2015 LOOKUP'!$A$8:$A$10,'CDR &amp; CILC Incentives LOOKUP'!$B34,'Storck CILC_10-16-2015 LOOKUP'!AV$8:AV$11)</f>
        <v>2256151.2682859325</v>
      </c>
      <c r="AX34" s="28">
        <f>SUMIF('Storck CILC_10-16-2015 LOOKUP'!$A$8:$A$10,'CDR &amp; CILC Incentives LOOKUP'!$B34,'Storck CILC_10-16-2015 LOOKUP'!AW$8:AW$11)</f>
        <v>2256489.3157462087</v>
      </c>
      <c r="AY34" s="28">
        <f>SUMIF('Storck CILC_10-16-2015 LOOKUP'!$A$8:$A$10,'CDR &amp; CILC Incentives LOOKUP'!$B34,'Storck CILC_10-16-2015 LOOKUP'!AX$8:AX$11)</f>
        <v>2256739.6751413094</v>
      </c>
      <c r="AZ34" s="28">
        <f>SUMIF('Storck CILC_10-16-2015 LOOKUP'!$A$8:$A$10,'CDR &amp; CILC Incentives LOOKUP'!$B34,'Storck CILC_10-16-2015 LOOKUP'!AY$8:AY$11)</f>
        <v>2256775.5123490752</v>
      </c>
      <c r="BA34" s="28">
        <f>SUMIF('Storck CILC_10-16-2015 LOOKUP'!$A$8:$A$10,'CDR &amp; CILC Incentives LOOKUP'!$B34,'Storck CILC_10-16-2015 LOOKUP'!AZ$8:AZ$11)</f>
        <v>2256783.9037520271</v>
      </c>
      <c r="BB34" s="28">
        <f>SUMIF('Storck CILC_10-16-2015 LOOKUP'!$A$8:$A$10,'CDR &amp; CILC Incentives LOOKUP'!$B34,'Storck CILC_10-16-2015 LOOKUP'!BA$8:BA$11)</f>
        <v>2256774.1866966523</v>
      </c>
      <c r="BC34" s="28">
        <f>SUMIF('Storck CILC_10-16-2015 LOOKUP'!$A$8:$A$10,'CDR &amp; CILC Incentives LOOKUP'!$B34,'Storck CILC_10-16-2015 LOOKUP'!BB$8:BB$11)</f>
        <v>2256759.3767665792</v>
      </c>
      <c r="BD34" s="28">
        <f>SUMIF('Storck CILC_10-16-2015 LOOKUP'!$A$8:$A$10,'CDR &amp; CILC Incentives LOOKUP'!$B34,'Storck CILC_10-16-2015 LOOKUP'!BC$8:BC$11)</f>
        <v>2256754.4012857503</v>
      </c>
      <c r="BE34" s="28">
        <f>SUMIF('Storck CILC_10-16-2015 LOOKUP'!$A$8:$A$10,'CDR &amp; CILC Incentives LOOKUP'!$B34,'Storck CILC_10-16-2015 LOOKUP'!BD$8:BD$11)</f>
        <v>2256769.9557413049</v>
      </c>
      <c r="BF34" s="28">
        <f>SUMIF('Storck CILC_10-16-2015 LOOKUP'!$A$8:$A$10,'CDR &amp; CILC Incentives LOOKUP'!$B34,'Storck CILC_10-16-2015 LOOKUP'!BE$8:BE$11)</f>
        <v>2256805.940527665</v>
      </c>
      <c r="BG34" s="28">
        <f>SUMIF('Storck CILC_10-16-2015 LOOKUP'!$A$8:$A$10,'CDR &amp; CILC Incentives LOOKUP'!$B34,'Storck CILC_10-16-2015 LOOKUP'!BF$8:BF$11)</f>
        <v>2256857.5291408761</v>
      </c>
      <c r="BH34" s="28">
        <f>SUMIF('Storck CILC_10-16-2015 LOOKUP'!$A$8:$A$10,'CDR &amp; CILC Incentives LOOKUP'!$B34,'Storck CILC_10-16-2015 LOOKUP'!BG$8:BG$11)</f>
        <v>2256916.0683335895</v>
      </c>
      <c r="BI34" s="28">
        <f>SUMIF('Storck CILC_10-16-2015 LOOKUP'!$A$8:$A$10,'CDR &amp; CILC Incentives LOOKUP'!$B34,'Storck CILC_10-16-2015 LOOKUP'!BH$8:BH$11)</f>
        <v>2256968.0484566195</v>
      </c>
      <c r="BJ34" s="28">
        <f>SUMIF('Storck CILC_10-16-2015 LOOKUP'!$A$8:$A$10,'CDR &amp; CILC Incentives LOOKUP'!$B34,'Storck CILC_10-16-2015 LOOKUP'!BI$8:BI$11)</f>
        <v>2256998.5856313142</v>
      </c>
      <c r="BK34" s="4">
        <f>SUM(C34:N34)</f>
        <v>25926641.961793043</v>
      </c>
      <c r="BL34" s="4">
        <f>SUM(O34:Z34)</f>
        <v>26683216.854789194</v>
      </c>
      <c r="BM34" s="4">
        <f>SUM(AA34:AL34)</f>
        <v>27075626.802745674</v>
      </c>
      <c r="BN34" s="4">
        <f>SUM(AM34:AX34)</f>
        <v>27086125.400645755</v>
      </c>
      <c r="BO34" s="4">
        <f>SUM(AY34:BJ34)</f>
        <v>27081903.183822762</v>
      </c>
      <c r="BP34" s="31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</row>
    <row r="35" spans="2:154" s="24" customFormat="1" ht="13.2" x14ac:dyDescent="0.25">
      <c r="B35" s="26" t="s">
        <v>141</v>
      </c>
      <c r="C35" s="28">
        <f>SUMIF('Storck CILC_10-16-2015 LOOKUP'!$A$8:$A$10,'CDR &amp; CILC Incentives LOOKUP'!$B35,'Storck CILC_10-16-2015 LOOKUP'!B$8:B$11)</f>
        <v>548301.21000000008</v>
      </c>
      <c r="D35" s="28">
        <f>SUMIF('Storck CILC_10-16-2015 LOOKUP'!$A$8:$A$10,'CDR &amp; CILC Incentives LOOKUP'!$B35,'Storck CILC_10-16-2015 LOOKUP'!C$8:C$11)</f>
        <v>935040.55</v>
      </c>
      <c r="E35" s="28">
        <f>SUMIF('Storck CILC_10-16-2015 LOOKUP'!$A$8:$A$10,'CDR &amp; CILC Incentives LOOKUP'!$B35,'Storck CILC_10-16-2015 LOOKUP'!D$8:D$11)</f>
        <v>982165.24</v>
      </c>
      <c r="F35" s="28">
        <f>SUMIF('Storck CILC_10-16-2015 LOOKUP'!$A$8:$A$10,'CDR &amp; CILC Incentives LOOKUP'!$B35,'Storck CILC_10-16-2015 LOOKUP'!E$8:E$11)</f>
        <v>483315.76000000007</v>
      </c>
      <c r="G35" s="28">
        <f>SUMIF('Storck CILC_10-16-2015 LOOKUP'!$A$8:$A$10,'CDR &amp; CILC Incentives LOOKUP'!$B35,'Storck CILC_10-16-2015 LOOKUP'!F$8:F$11)</f>
        <v>501370.97</v>
      </c>
      <c r="H35" s="28">
        <f>SUMIF('Storck CILC_10-16-2015 LOOKUP'!$A$8:$A$10,'CDR &amp; CILC Incentives LOOKUP'!$B35,'Storck CILC_10-16-2015 LOOKUP'!G$8:G$11)</f>
        <v>2720646.4499999997</v>
      </c>
      <c r="I35" s="28">
        <f>SUMIF('Storck CILC_10-16-2015 LOOKUP'!$A$8:$A$10,'CDR &amp; CILC Incentives LOOKUP'!$B35,'Storck CILC_10-16-2015 LOOKUP'!H$8:H$11)</f>
        <v>493602.30000000005</v>
      </c>
      <c r="J35" s="28">
        <f>SUMIF('Storck CILC_10-16-2015 LOOKUP'!$A$8:$A$10,'CDR &amp; CILC Incentives LOOKUP'!$B35,'Storck CILC_10-16-2015 LOOKUP'!I$8:I$11)</f>
        <v>1038499.9299999999</v>
      </c>
      <c r="K35" s="28">
        <f>SUMIF('Storck CILC_10-16-2015 LOOKUP'!$A$8:$A$10,'CDR &amp; CILC Incentives LOOKUP'!$B35,'Storck CILC_10-16-2015 LOOKUP'!J$8:J$11)</f>
        <v>1155065.1808582451</v>
      </c>
      <c r="L35" s="28">
        <f>SUMIF('Storck CILC_10-16-2015 LOOKUP'!$A$8:$A$10,'CDR &amp; CILC Incentives LOOKUP'!$B35,'Storck CILC_10-16-2015 LOOKUP'!K$8:K$11)</f>
        <v>578554.13629019982</v>
      </c>
      <c r="M35" s="28">
        <f>SUMIF('Storck CILC_10-16-2015 LOOKUP'!$A$8:$A$10,'CDR &amp; CILC Incentives LOOKUP'!$B35,'Storck CILC_10-16-2015 LOOKUP'!L$8:L$11)</f>
        <v>1113820.6032899653</v>
      </c>
      <c r="N35" s="28">
        <f>SUMIF('Storck CILC_10-16-2015 LOOKUP'!$A$8:$A$10,'CDR &amp; CILC Incentives LOOKUP'!$B35,'Storck CILC_10-16-2015 LOOKUP'!M$8:M$11)</f>
        <v>2314542.1112079155</v>
      </c>
      <c r="O35" s="28">
        <f>SUMIF('Storck CILC_10-16-2015 LOOKUP'!$A$8:$A$10,'CDR &amp; CILC Incentives LOOKUP'!$B35,'Storck CILC_10-16-2015 LOOKUP'!N$8:N$11)</f>
        <v>502718.6952750709</v>
      </c>
      <c r="P35" s="28">
        <f>SUMIF('Storck CILC_10-16-2015 LOOKUP'!$A$8:$A$10,'CDR &amp; CILC Incentives LOOKUP'!$B35,'Storck CILC_10-16-2015 LOOKUP'!O$8:O$11)</f>
        <v>487518.03336675523</v>
      </c>
      <c r="Q35" s="28">
        <f>SUMIF('Storck CILC_10-16-2015 LOOKUP'!$A$8:$A$10,'CDR &amp; CILC Incentives LOOKUP'!$B35,'Storck CILC_10-16-2015 LOOKUP'!P$8:P$11)</f>
        <v>848963.44478306291</v>
      </c>
      <c r="R35" s="28">
        <f>SUMIF('Storck CILC_10-16-2015 LOOKUP'!$A$8:$A$10,'CDR &amp; CILC Incentives LOOKUP'!$B35,'Storck CILC_10-16-2015 LOOKUP'!Q$8:Q$11)</f>
        <v>688175.35006895161</v>
      </c>
      <c r="S35" s="28">
        <f>SUMIF('Storck CILC_10-16-2015 LOOKUP'!$A$8:$A$10,'CDR &amp; CILC Incentives LOOKUP'!$B35,'Storck CILC_10-16-2015 LOOKUP'!R$8:R$11)</f>
        <v>602719.85710131051</v>
      </c>
      <c r="T35" s="28">
        <f>SUMIF('Storck CILC_10-16-2015 LOOKUP'!$A$8:$A$10,'CDR &amp; CILC Incentives LOOKUP'!$B35,'Storck CILC_10-16-2015 LOOKUP'!S$8:S$11)</f>
        <v>3224178.012340521</v>
      </c>
      <c r="U35" s="28">
        <f>SUMIF('Storck CILC_10-16-2015 LOOKUP'!$A$8:$A$10,'CDR &amp; CILC Incentives LOOKUP'!$B35,'Storck CILC_10-16-2015 LOOKUP'!T$8:T$11)</f>
        <v>612051.94376560359</v>
      </c>
      <c r="V35" s="28">
        <f>SUMIF('Storck CILC_10-16-2015 LOOKUP'!$A$8:$A$10,'CDR &amp; CILC Incentives LOOKUP'!$B35,'Storck CILC_10-16-2015 LOOKUP'!U$8:U$11)</f>
        <v>588041.22836689465</v>
      </c>
      <c r="W35" s="28">
        <f>SUMIF('Storck CILC_10-16-2015 LOOKUP'!$A$8:$A$10,'CDR &amp; CILC Incentives LOOKUP'!$B35,'Storck CILC_10-16-2015 LOOKUP'!V$8:V$11)</f>
        <v>1174378.627521256</v>
      </c>
      <c r="X35" s="28">
        <f>SUMIF('Storck CILC_10-16-2015 LOOKUP'!$A$8:$A$10,'CDR &amp; CILC Incentives LOOKUP'!$B35,'Storck CILC_10-16-2015 LOOKUP'!W$8:W$11)</f>
        <v>599102.66531848058</v>
      </c>
      <c r="Y35" s="28">
        <f>SUMIF('Storck CILC_10-16-2015 LOOKUP'!$A$8:$A$10,'CDR &amp; CILC Incentives LOOKUP'!$B35,'Storck CILC_10-16-2015 LOOKUP'!X$8:X$11)</f>
        <v>1156289.8477487636</v>
      </c>
      <c r="Z35" s="28">
        <f>SUMIF('Storck CILC_10-16-2015 LOOKUP'!$A$8:$A$10,'CDR &amp; CILC Incentives LOOKUP'!$B35,'Storck CILC_10-16-2015 LOOKUP'!Y$8:Y$11)</f>
        <v>3022427.895116013</v>
      </c>
      <c r="AA35" s="28">
        <f>SUMIF('Storck CILC_10-16-2015 LOOKUP'!$A$8:$A$10,'CDR &amp; CILC Incentives LOOKUP'!$B35,'Storck CILC_10-16-2015 LOOKUP'!Z$8:Z$11)</f>
        <v>508699.64387075143</v>
      </c>
      <c r="AB35" s="28">
        <f>SUMIF('Storck CILC_10-16-2015 LOOKUP'!$A$8:$A$10,'CDR &amp; CILC Incentives LOOKUP'!$B35,'Storck CILC_10-16-2015 LOOKUP'!AA$8:AA$11)</f>
        <v>493318.13653466786</v>
      </c>
      <c r="AC35" s="28">
        <f>SUMIF('Storck CILC_10-16-2015 LOOKUP'!$A$8:$A$10,'CDR &amp; CILC Incentives LOOKUP'!$B35,'Storck CILC_10-16-2015 LOOKUP'!AB$8:AB$11)</f>
        <v>859063.73898453696</v>
      </c>
      <c r="AD35" s="28">
        <f>SUMIF('Storck CILC_10-16-2015 LOOKUP'!$A$8:$A$10,'CDR &amp; CILC Incentives LOOKUP'!$B35,'Storck CILC_10-16-2015 LOOKUP'!AC$8:AC$11)</f>
        <v>696362.71495563991</v>
      </c>
      <c r="AE35" s="28">
        <f>SUMIF('Storck CILC_10-16-2015 LOOKUP'!$A$8:$A$10,'CDR &amp; CILC Incentives LOOKUP'!$B35,'Storck CILC_10-16-2015 LOOKUP'!AD$8:AD$11)</f>
        <v>609890.54026229074</v>
      </c>
      <c r="AF35" s="28">
        <f>SUMIF('Storck CILC_10-16-2015 LOOKUP'!$A$8:$A$10,'CDR &amp; CILC Incentives LOOKUP'!$B35,'Storck CILC_10-16-2015 LOOKUP'!AE$8:AE$11)</f>
        <v>3262536.7269385145</v>
      </c>
      <c r="AG35" s="28">
        <f>SUMIF('Storck CILC_10-16-2015 LOOKUP'!$A$8:$A$10,'CDR &amp; CILC Incentives LOOKUP'!$B35,'Storck CILC_10-16-2015 LOOKUP'!AF$8:AF$11)</f>
        <v>619333.65269736596</v>
      </c>
      <c r="AH35" s="28">
        <f>SUMIF('Storck CILC_10-16-2015 LOOKUP'!$A$8:$A$10,'CDR &amp; CILC Incentives LOOKUP'!$B35,'Storck CILC_10-16-2015 LOOKUP'!AG$8:AG$11)</f>
        <v>595037.27683706104</v>
      </c>
      <c r="AI35" s="28">
        <f>SUMIF('Storck CILC_10-16-2015 LOOKUP'!$A$8:$A$10,'CDR &amp; CILC Incentives LOOKUP'!$B35,'Storck CILC_10-16-2015 LOOKUP'!AH$8:AH$11)</f>
        <v>1188350.4536520252</v>
      </c>
      <c r="AJ35" s="28">
        <f>SUMIF('Storck CILC_10-16-2015 LOOKUP'!$A$8:$A$10,'CDR &amp; CILC Incentives LOOKUP'!$B35,'Storck CILC_10-16-2015 LOOKUP'!AI$8:AI$11)</f>
        <v>606230.31399851316</v>
      </c>
      <c r="AK35" s="28">
        <f>SUMIF('Storck CILC_10-16-2015 LOOKUP'!$A$8:$A$10,'CDR &amp; CILC Incentives LOOKUP'!$B35,'Storck CILC_10-16-2015 LOOKUP'!AJ$8:AJ$11)</f>
        <v>1170046.4679144579</v>
      </c>
      <c r="AL35" s="28">
        <f>SUMIF('Storck CILC_10-16-2015 LOOKUP'!$A$8:$A$10,'CDR &amp; CILC Incentives LOOKUP'!$B35,'Storck CILC_10-16-2015 LOOKUP'!AK$8:AK$11)</f>
        <v>3058386.3467207397</v>
      </c>
      <c r="AM35" s="28">
        <f>SUMIF('Storck CILC_10-16-2015 LOOKUP'!$A$8:$A$10,'CDR &amp; CILC Incentives LOOKUP'!$B35,'Storck CILC_10-16-2015 LOOKUP'!AL$8:AL$11)</f>
        <v>509263.21070854546</v>
      </c>
      <c r="AN35" s="28">
        <f>SUMIF('Storck CILC_10-16-2015 LOOKUP'!$A$8:$A$10,'CDR &amp; CILC Incentives LOOKUP'!$B35,'Storck CILC_10-16-2015 LOOKUP'!AM$8:AM$11)</f>
        <v>493864.66285050684</v>
      </c>
      <c r="AO35" s="28">
        <f>SUMIF('Storck CILC_10-16-2015 LOOKUP'!$A$8:$A$10,'CDR &amp; CILC Incentives LOOKUP'!$B35,'Storck CILC_10-16-2015 LOOKUP'!AN$8:AN$11)</f>
        <v>860015.45939691854</v>
      </c>
      <c r="AP35" s="28">
        <f>SUMIF('Storck CILC_10-16-2015 LOOKUP'!$A$8:$A$10,'CDR &amp; CILC Incentives LOOKUP'!$B35,'Storck CILC_10-16-2015 LOOKUP'!AO$8:AO$11)</f>
        <v>697134.18577924627</v>
      </c>
      <c r="AQ35" s="28">
        <f>SUMIF('Storck CILC_10-16-2015 LOOKUP'!$A$8:$A$10,'CDR &amp; CILC Incentives LOOKUP'!$B35,'Storck CILC_10-16-2015 LOOKUP'!AP$8:AP$11)</f>
        <v>610566.212217869</v>
      </c>
      <c r="AR35" s="28">
        <f>SUMIF('Storck CILC_10-16-2015 LOOKUP'!$A$8:$A$10,'CDR &amp; CILC Incentives LOOKUP'!$B35,'Storck CILC_10-16-2015 LOOKUP'!AQ$8:AQ$11)</f>
        <v>3266151.1535034655</v>
      </c>
      <c r="AS35" s="28">
        <f>SUMIF('Storck CILC_10-16-2015 LOOKUP'!$A$8:$A$10,'CDR &amp; CILC Incentives LOOKUP'!$B35,'Storck CILC_10-16-2015 LOOKUP'!AR$8:AR$11)</f>
        <v>620019.78627814504</v>
      </c>
      <c r="AT35" s="28">
        <f>SUMIF('Storck CILC_10-16-2015 LOOKUP'!$A$8:$A$10,'CDR &amp; CILC Incentives LOOKUP'!$B35,'Storck CILC_10-16-2015 LOOKUP'!AS$8:AS$11)</f>
        <v>595696.49348978954</v>
      </c>
      <c r="AU35" s="28">
        <f>SUMIF('Storck CILC_10-16-2015 LOOKUP'!$A$8:$A$10,'CDR &amp; CILC Incentives LOOKUP'!$B35,'Storck CILC_10-16-2015 LOOKUP'!AT$8:AT$11)</f>
        <v>1189666.9768999282</v>
      </c>
      <c r="AV35" s="28">
        <f>SUMIF('Storck CILC_10-16-2015 LOOKUP'!$A$8:$A$10,'CDR &amp; CILC Incentives LOOKUP'!$B35,'Storck CILC_10-16-2015 LOOKUP'!AU$8:AU$11)</f>
        <v>606901.9309440949</v>
      </c>
      <c r="AW35" s="28">
        <f>SUMIF('Storck CILC_10-16-2015 LOOKUP'!$A$8:$A$10,'CDR &amp; CILC Incentives LOOKUP'!$B35,'Storck CILC_10-16-2015 LOOKUP'!AV$8:AV$11)</f>
        <v>1171342.7129500888</v>
      </c>
      <c r="AX35" s="28">
        <f>SUMIF('Storck CILC_10-16-2015 LOOKUP'!$A$8:$A$10,'CDR &amp; CILC Incentives LOOKUP'!$B35,'Storck CILC_10-16-2015 LOOKUP'!AW$8:AW$11)</f>
        <v>3061774.6037068437</v>
      </c>
      <c r="AY35" s="28">
        <f>SUMIF('Storck CILC_10-16-2015 LOOKUP'!$A$8:$A$10,'CDR &amp; CILC Incentives LOOKUP'!$B35,'Storck CILC_10-16-2015 LOOKUP'!AX$8:AX$11)</f>
        <v>509187.69600055012</v>
      </c>
      <c r="AZ35" s="28">
        <f>SUMIF('Storck CILC_10-16-2015 LOOKUP'!$A$8:$A$10,'CDR &amp; CILC Incentives LOOKUP'!$B35,'Storck CILC_10-16-2015 LOOKUP'!AY$8:AY$11)</f>
        <v>493791.43147423584</v>
      </c>
      <c r="BA35" s="28">
        <f>SUMIF('Storck CILC_10-16-2015 LOOKUP'!$A$8:$A$10,'CDR &amp; CILC Incentives LOOKUP'!$B35,'Storck CILC_10-16-2015 LOOKUP'!AZ$8:AZ$11)</f>
        <v>859887.93434715597</v>
      </c>
      <c r="BB35" s="28">
        <f>SUMIF('Storck CILC_10-16-2015 LOOKUP'!$A$8:$A$10,'CDR &amp; CILC Incentives LOOKUP'!$B35,'Storck CILC_10-16-2015 LOOKUP'!BA$8:BA$11)</f>
        <v>697030.81313546258</v>
      </c>
      <c r="BC35" s="28">
        <f>SUMIF('Storck CILC_10-16-2015 LOOKUP'!$A$8:$A$10,'CDR &amp; CILC Incentives LOOKUP'!$B35,'Storck CILC_10-16-2015 LOOKUP'!BB$8:BB$11)</f>
        <v>610475.67607023858</v>
      </c>
      <c r="BD35" s="28">
        <f>SUMIF('Storck CILC_10-16-2015 LOOKUP'!$A$8:$A$10,'CDR &amp; CILC Incentives LOOKUP'!$B35,'Storck CILC_10-16-2015 LOOKUP'!BC$8:BC$11)</f>
        <v>3265666.8411764819</v>
      </c>
      <c r="BE35" s="28">
        <f>SUMIF('Storck CILC_10-16-2015 LOOKUP'!$A$8:$A$10,'CDR &amp; CILC Incentives LOOKUP'!$B35,'Storck CILC_10-16-2015 LOOKUP'!BD$8:BD$11)</f>
        <v>619927.84833303606</v>
      </c>
      <c r="BF35" s="28">
        <f>SUMIF('Storck CILC_10-16-2015 LOOKUP'!$A$8:$A$10,'CDR &amp; CILC Incentives LOOKUP'!$B35,'Storck CILC_10-16-2015 LOOKUP'!BE$8:BE$11)</f>
        <v>595608.16225789639</v>
      </c>
      <c r="BG35" s="28">
        <f>SUMIF('Storck CILC_10-16-2015 LOOKUP'!$A$8:$A$10,'CDR &amp; CILC Incentives LOOKUP'!$B35,'Storck CILC_10-16-2015 LOOKUP'!BF$8:BF$11)</f>
        <v>1189490.570372845</v>
      </c>
      <c r="BH35" s="28">
        <f>SUMIF('Storck CILC_10-16-2015 LOOKUP'!$A$8:$A$10,'CDR &amp; CILC Incentives LOOKUP'!$B35,'Storck CILC_10-16-2015 LOOKUP'!BG$8:BG$11)</f>
        <v>606811.93814443192</v>
      </c>
      <c r="BI35" s="28">
        <f>SUMIF('Storck CILC_10-16-2015 LOOKUP'!$A$8:$A$10,'CDR &amp; CILC Incentives LOOKUP'!$B35,'Storck CILC_10-16-2015 LOOKUP'!BH$8:BH$11)</f>
        <v>1171169.0235865712</v>
      </c>
      <c r="BJ35" s="28">
        <f>SUMIF('Storck CILC_10-16-2015 LOOKUP'!$A$8:$A$10,'CDR &amp; CILC Incentives LOOKUP'!$B35,'Storck CILC_10-16-2015 LOOKUP'!BI$8:BI$11)</f>
        <v>3061320.5967998365</v>
      </c>
      <c r="BK35" s="4">
        <f>SUM(C35:N35)</f>
        <v>12864924.441646324</v>
      </c>
      <c r="BL35" s="4">
        <f>SUM(O35:Z35)</f>
        <v>13506565.600772684</v>
      </c>
      <c r="BM35" s="4">
        <f>SUM(AA35:AL35)</f>
        <v>13667256.013366565</v>
      </c>
      <c r="BN35" s="4">
        <f>SUM(AM35:AX35)</f>
        <v>13682397.388725441</v>
      </c>
      <c r="BO35" s="4">
        <f>SUM(AY35:BJ35)</f>
        <v>13680368.531698745</v>
      </c>
      <c r="BP35" s="4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</row>
    <row r="36" spans="2:154" s="24" customFormat="1" ht="13.2" x14ac:dyDescent="0.25">
      <c r="B36" s="26" t="s">
        <v>142</v>
      </c>
      <c r="C36" s="28">
        <f>SUMIF('Storck CILC_10-16-2015 LOOKUP'!$A$8:$A$10,'CDR &amp; CILC Incentives LOOKUP'!$B36,'Storck CILC_10-16-2015 LOOKUP'!B$8:B$11)</f>
        <v>70766.629999999976</v>
      </c>
      <c r="D36" s="28">
        <f>SUMIF('Storck CILC_10-16-2015 LOOKUP'!$A$8:$A$10,'CDR &amp; CILC Incentives LOOKUP'!$B36,'Storck CILC_10-16-2015 LOOKUP'!C$8:C$11)</f>
        <v>66836.759999999995</v>
      </c>
      <c r="E36" s="28">
        <f>SUMIF('Storck CILC_10-16-2015 LOOKUP'!$A$8:$A$10,'CDR &amp; CILC Incentives LOOKUP'!$B36,'Storck CILC_10-16-2015 LOOKUP'!D$8:D$11)</f>
        <v>65338.020000000004</v>
      </c>
      <c r="F36" s="28">
        <f>SUMIF('Storck CILC_10-16-2015 LOOKUP'!$A$8:$A$10,'CDR &amp; CILC Incentives LOOKUP'!$B36,'Storck CILC_10-16-2015 LOOKUP'!E$8:E$11)</f>
        <v>65955.640000000014</v>
      </c>
      <c r="G36" s="28">
        <f>SUMIF('Storck CILC_10-16-2015 LOOKUP'!$A$8:$A$10,'CDR &amp; CILC Incentives LOOKUP'!$B36,'Storck CILC_10-16-2015 LOOKUP'!F$8:F$11)</f>
        <v>74964.529999999955</v>
      </c>
      <c r="H36" s="28">
        <f>SUMIF('Storck CILC_10-16-2015 LOOKUP'!$A$8:$A$10,'CDR &amp; CILC Incentives LOOKUP'!$B36,'Storck CILC_10-16-2015 LOOKUP'!G$8:G$11)</f>
        <v>75697.410000000018</v>
      </c>
      <c r="I36" s="28">
        <f>SUMIF('Storck CILC_10-16-2015 LOOKUP'!$A$8:$A$10,'CDR &amp; CILC Incentives LOOKUP'!$B36,'Storck CILC_10-16-2015 LOOKUP'!H$8:H$11)</f>
        <v>75387.67</v>
      </c>
      <c r="J36" s="28">
        <f>SUMIF('Storck CILC_10-16-2015 LOOKUP'!$A$8:$A$10,'CDR &amp; CILC Incentives LOOKUP'!$B36,'Storck CILC_10-16-2015 LOOKUP'!I$8:I$11)</f>
        <v>71568.570000000007</v>
      </c>
      <c r="K36" s="28">
        <f>SUMIF('Storck CILC_10-16-2015 LOOKUP'!$A$8:$A$10,'CDR &amp; CILC Incentives LOOKUP'!$B36,'Storck CILC_10-16-2015 LOOKUP'!J$8:J$11)</f>
        <v>75756.07145482114</v>
      </c>
      <c r="L36" s="28">
        <f>SUMIF('Storck CILC_10-16-2015 LOOKUP'!$A$8:$A$10,'CDR &amp; CILC Incentives LOOKUP'!$B36,'Storck CILC_10-16-2015 LOOKUP'!K$8:K$11)</f>
        <v>75379.158546343766</v>
      </c>
      <c r="M36" s="28">
        <f>SUMIF('Storck CILC_10-16-2015 LOOKUP'!$A$8:$A$10,'CDR &amp; CILC Incentives LOOKUP'!$B36,'Storck CILC_10-16-2015 LOOKUP'!L$8:L$11)</f>
        <v>75282.883585664371</v>
      </c>
      <c r="N36" s="28">
        <f>SUMIF('Storck CILC_10-16-2015 LOOKUP'!$A$8:$A$10,'CDR &amp; CILC Incentives LOOKUP'!$B36,'Storck CILC_10-16-2015 LOOKUP'!M$8:M$11)</f>
        <v>75377.286401733727</v>
      </c>
      <c r="O36" s="28">
        <f>SUMIF('Storck CILC_10-16-2015 LOOKUP'!$A$8:$A$10,'CDR &amp; CILC Incentives LOOKUP'!$B36,'Storck CILC_10-16-2015 LOOKUP'!N$8:N$11)</f>
        <v>75478.492155227592</v>
      </c>
      <c r="P36" s="28">
        <f>SUMIF('Storck CILC_10-16-2015 LOOKUP'!$A$8:$A$10,'CDR &amp; CILC Incentives LOOKUP'!$B36,'Storck CILC_10-16-2015 LOOKUP'!O$8:O$11)</f>
        <v>75582.495311805789</v>
      </c>
      <c r="Q36" s="28">
        <f>SUMIF('Storck CILC_10-16-2015 LOOKUP'!$A$8:$A$10,'CDR &amp; CILC Incentives LOOKUP'!$B36,'Storck CILC_10-16-2015 LOOKUP'!P$8:P$11)</f>
        <v>75734.163360393737</v>
      </c>
      <c r="R36" s="28">
        <f>SUMIF('Storck CILC_10-16-2015 LOOKUP'!$A$8:$A$10,'CDR &amp; CILC Incentives LOOKUP'!$B36,'Storck CILC_10-16-2015 LOOKUP'!Q$8:Q$11)</f>
        <v>76020.658197430006</v>
      </c>
      <c r="S36" s="28">
        <f>SUMIF('Storck CILC_10-16-2015 LOOKUP'!$A$8:$A$10,'CDR &amp; CILC Incentives LOOKUP'!$B36,'Storck CILC_10-16-2015 LOOKUP'!R$8:R$11)</f>
        <v>76298.141872322929</v>
      </c>
      <c r="T36" s="28">
        <f>SUMIF('Storck CILC_10-16-2015 LOOKUP'!$A$8:$A$10,'CDR &amp; CILC Incentives LOOKUP'!$B36,'Storck CILC_10-16-2015 LOOKUP'!S$8:S$11)</f>
        <v>79224.690872505002</v>
      </c>
      <c r="U36" s="28">
        <f>SUMIF('Storck CILC_10-16-2015 LOOKUP'!$A$8:$A$10,'CDR &amp; CILC Incentives LOOKUP'!$B36,'Storck CILC_10-16-2015 LOOKUP'!T$8:T$11)</f>
        <v>79210.225077521856</v>
      </c>
      <c r="V36" s="28">
        <f>SUMIF('Storck CILC_10-16-2015 LOOKUP'!$A$8:$A$10,'CDR &amp; CILC Incentives LOOKUP'!$B36,'Storck CILC_10-16-2015 LOOKUP'!U$8:U$11)</f>
        <v>79134.766113156104</v>
      </c>
      <c r="W36" s="28">
        <f>SUMIF('Storck CILC_10-16-2015 LOOKUP'!$A$8:$A$10,'CDR &amp; CILC Incentives LOOKUP'!$B36,'Storck CILC_10-16-2015 LOOKUP'!V$8:V$11)</f>
        <v>78935.969198775128</v>
      </c>
      <c r="X36" s="28">
        <f>SUMIF('Storck CILC_10-16-2015 LOOKUP'!$A$8:$A$10,'CDR &amp; CILC Incentives LOOKUP'!$B36,'Storck CILC_10-16-2015 LOOKUP'!W$8:W$11)</f>
        <v>78725.34958702825</v>
      </c>
      <c r="Y36" s="28">
        <f>SUMIF('Storck CILC_10-16-2015 LOOKUP'!$A$8:$A$10,'CDR &amp; CILC Incentives LOOKUP'!$B36,'Storck CILC_10-16-2015 LOOKUP'!X$8:X$11)</f>
        <v>78634.529603537769</v>
      </c>
      <c r="Z36" s="28">
        <f>SUMIF('Storck CILC_10-16-2015 LOOKUP'!$A$8:$A$10,'CDR &amp; CILC Incentives LOOKUP'!$B36,'Storck CILC_10-16-2015 LOOKUP'!Y$8:Y$11)</f>
        <v>78667.398704256004</v>
      </c>
      <c r="AA36" s="28">
        <f>SUMIF('Storck CILC_10-16-2015 LOOKUP'!$A$8:$A$10,'CDR &amp; CILC Incentives LOOKUP'!$B36,'Storck CILC_10-16-2015 LOOKUP'!Z$8:Z$11)</f>
        <v>78649.834608175021</v>
      </c>
      <c r="AB36" s="28">
        <f>SUMIF('Storck CILC_10-16-2015 LOOKUP'!$A$8:$A$10,'CDR &amp; CILC Incentives LOOKUP'!$B36,'Storck CILC_10-16-2015 LOOKUP'!AA$8:AA$11)</f>
        <v>78678.427256885421</v>
      </c>
      <c r="AC36" s="28">
        <f>SUMIF('Storck CILC_10-16-2015 LOOKUP'!$A$8:$A$10,'CDR &amp; CILC Incentives LOOKUP'!$B36,'Storck CILC_10-16-2015 LOOKUP'!AB$8:AB$11)</f>
        <v>78707.393382190028</v>
      </c>
      <c r="AD36" s="28">
        <f>SUMIF('Storck CILC_10-16-2015 LOOKUP'!$A$8:$A$10,'CDR &amp; CILC Incentives LOOKUP'!$B36,'Storck CILC_10-16-2015 LOOKUP'!AC$8:AC$11)</f>
        <v>78732.200818062673</v>
      </c>
      <c r="AE36" s="28">
        <f>SUMIF('Storck CILC_10-16-2015 LOOKUP'!$A$8:$A$10,'CDR &amp; CILC Incentives LOOKUP'!$B36,'Storck CILC_10-16-2015 LOOKUP'!AD$8:AD$11)</f>
        <v>78744.888469956801</v>
      </c>
      <c r="AF36" s="28">
        <f>SUMIF('Storck CILC_10-16-2015 LOOKUP'!$A$8:$A$10,'CDR &amp; CILC Incentives LOOKUP'!$B36,'Storck CILC_10-16-2015 LOOKUP'!AE$8:AE$11)</f>
        <v>78745.527618513515</v>
      </c>
      <c r="AG36" s="28">
        <f>SUMIF('Storck CILC_10-16-2015 LOOKUP'!$A$8:$A$10,'CDR &amp; CILC Incentives LOOKUP'!$B36,'Storck CILC_10-16-2015 LOOKUP'!AF$8:AF$11)</f>
        <v>78745.283701482753</v>
      </c>
      <c r="AH36" s="28">
        <f>SUMIF('Storck CILC_10-16-2015 LOOKUP'!$A$8:$A$10,'CDR &amp; CILC Incentives LOOKUP'!$B36,'Storck CILC_10-16-2015 LOOKUP'!AG$8:AG$11)</f>
        <v>78741.801884629967</v>
      </c>
      <c r="AI36" s="28">
        <f>SUMIF('Storck CILC_10-16-2015 LOOKUP'!$A$8:$A$10,'CDR &amp; CILC Incentives LOOKUP'!$B36,'Storck CILC_10-16-2015 LOOKUP'!AH$8:AH$11)</f>
        <v>78739.012223893922</v>
      </c>
      <c r="AJ36" s="28">
        <f>SUMIF('Storck CILC_10-16-2015 LOOKUP'!$A$8:$A$10,'CDR &amp; CILC Incentives LOOKUP'!$B36,'Storck CILC_10-16-2015 LOOKUP'!AI$8:AI$11)</f>
        <v>78740.229371520982</v>
      </c>
      <c r="AK36" s="28">
        <f>SUMIF('Storck CILC_10-16-2015 LOOKUP'!$A$8:$A$10,'CDR &amp; CILC Incentives LOOKUP'!$B36,'Storck CILC_10-16-2015 LOOKUP'!AJ$8:AJ$11)</f>
        <v>78757.814264581626</v>
      </c>
      <c r="AL36" s="28">
        <f>SUMIF('Storck CILC_10-16-2015 LOOKUP'!$A$8:$A$10,'CDR &amp; CILC Incentives LOOKUP'!$B36,'Storck CILC_10-16-2015 LOOKUP'!AK$8:AK$11)</f>
        <v>78780.29972491131</v>
      </c>
      <c r="AM36" s="28">
        <f>SUMIF('Storck CILC_10-16-2015 LOOKUP'!$A$8:$A$10,'CDR &amp; CILC Incentives LOOKUP'!$B36,'Storck CILC_10-16-2015 LOOKUP'!AL$8:AL$11)</f>
        <v>78799.635263510208</v>
      </c>
      <c r="AN36" s="28">
        <f>SUMIF('Storck CILC_10-16-2015 LOOKUP'!$A$8:$A$10,'CDR &amp; CILC Incentives LOOKUP'!$B36,'Storck CILC_10-16-2015 LOOKUP'!AM$8:AM$11)</f>
        <v>78815.395125974799</v>
      </c>
      <c r="AO36" s="28">
        <f>SUMIF('Storck CILC_10-16-2015 LOOKUP'!$A$8:$A$10,'CDR &amp; CILC Incentives LOOKUP'!$B36,'Storck CILC_10-16-2015 LOOKUP'!AN$8:AN$11)</f>
        <v>78827.309222723197</v>
      </c>
      <c r="AP36" s="28">
        <f>SUMIF('Storck CILC_10-16-2015 LOOKUP'!$A$8:$A$10,'CDR &amp; CILC Incentives LOOKUP'!$B36,'Storck CILC_10-16-2015 LOOKUP'!AO$8:AO$11)</f>
        <v>78833.153840761021</v>
      </c>
      <c r="AQ36" s="28">
        <f>SUMIF('Storck CILC_10-16-2015 LOOKUP'!$A$8:$A$10,'CDR &amp; CILC Incentives LOOKUP'!$B36,'Storck CILC_10-16-2015 LOOKUP'!AP$8:AP$11)</f>
        <v>78826.8392649366</v>
      </c>
      <c r="AR36" s="28">
        <f>SUMIF('Storck CILC_10-16-2015 LOOKUP'!$A$8:$A$10,'CDR &amp; CILC Incentives LOOKUP'!$B36,'Storck CILC_10-16-2015 LOOKUP'!AQ$8:AQ$11)</f>
        <v>78808.248966645406</v>
      </c>
      <c r="AS36" s="28">
        <f>SUMIF('Storck CILC_10-16-2015 LOOKUP'!$A$8:$A$10,'CDR &amp; CILC Incentives LOOKUP'!$B36,'Storck CILC_10-16-2015 LOOKUP'!AR$8:AR$11)</f>
        <v>78790.897220567931</v>
      </c>
      <c r="AT36" s="28">
        <f>SUMIF('Storck CILC_10-16-2015 LOOKUP'!$A$8:$A$10,'CDR &amp; CILC Incentives LOOKUP'!$B36,'Storck CILC_10-16-2015 LOOKUP'!AS$8:AS$11)</f>
        <v>78773.425226528168</v>
      </c>
      <c r="AU36" s="28">
        <f>SUMIF('Storck CILC_10-16-2015 LOOKUP'!$A$8:$A$10,'CDR &amp; CILC Incentives LOOKUP'!$B36,'Storck CILC_10-16-2015 LOOKUP'!AT$8:AT$11)</f>
        <v>78758.369356252006</v>
      </c>
      <c r="AV36" s="28">
        <f>SUMIF('Storck CILC_10-16-2015 LOOKUP'!$A$8:$A$10,'CDR &amp; CILC Incentives LOOKUP'!$B36,'Storck CILC_10-16-2015 LOOKUP'!AU$8:AU$11)</f>
        <v>78750.969362813557</v>
      </c>
      <c r="AW36" s="28">
        <f>SUMIF('Storck CILC_10-16-2015 LOOKUP'!$A$8:$A$10,'CDR &amp; CILC Incentives LOOKUP'!$B36,'Storck CILC_10-16-2015 LOOKUP'!AV$8:AV$11)</f>
        <v>78752.036853471262</v>
      </c>
      <c r="AX36" s="28">
        <f>SUMIF('Storck CILC_10-16-2015 LOOKUP'!$A$8:$A$10,'CDR &amp; CILC Incentives LOOKUP'!$B36,'Storck CILC_10-16-2015 LOOKUP'!AW$8:AW$11)</f>
        <v>78756.932988885179</v>
      </c>
      <c r="AY36" s="28">
        <f>SUMIF('Storck CILC_10-16-2015 LOOKUP'!$A$8:$A$10,'CDR &amp; CILC Incentives LOOKUP'!$B36,'Storck CILC_10-16-2015 LOOKUP'!AX$8:AX$11)</f>
        <v>78760.663584078051</v>
      </c>
      <c r="AZ36" s="28">
        <f>SUMIF('Storck CILC_10-16-2015 LOOKUP'!$A$8:$A$10,'CDR &amp; CILC Incentives LOOKUP'!$B36,'Storck CILC_10-16-2015 LOOKUP'!AY$8:AY$11)</f>
        <v>78765.281458074023</v>
      </c>
      <c r="BA36" s="28">
        <f>SUMIF('Storck CILC_10-16-2015 LOOKUP'!$A$8:$A$10,'CDR &amp; CILC Incentives LOOKUP'!$B36,'Storck CILC_10-16-2015 LOOKUP'!AZ$8:AZ$11)</f>
        <v>78768.900383123546</v>
      </c>
      <c r="BB36" s="28">
        <f>SUMIF('Storck CILC_10-16-2015 LOOKUP'!$A$8:$A$10,'CDR &amp; CILC Incentives LOOKUP'!$B36,'Storck CILC_10-16-2015 LOOKUP'!BA$8:BA$11)</f>
        <v>78771.463174829099</v>
      </c>
      <c r="BC36" s="28">
        <f>SUMIF('Storck CILC_10-16-2015 LOOKUP'!$A$8:$A$10,'CDR &amp; CILC Incentives LOOKUP'!$B36,'Storck CILC_10-16-2015 LOOKUP'!BB$8:BB$11)</f>
        <v>78773.099106361042</v>
      </c>
      <c r="BD36" s="28">
        <f>SUMIF('Storck CILC_10-16-2015 LOOKUP'!$A$8:$A$10,'CDR &amp; CILC Incentives LOOKUP'!$B36,'Storck CILC_10-16-2015 LOOKUP'!BC$8:BC$11)</f>
        <v>78774.274549544556</v>
      </c>
      <c r="BE36" s="28">
        <f>SUMIF('Storck CILC_10-16-2015 LOOKUP'!$A$8:$A$10,'CDR &amp; CILC Incentives LOOKUP'!$B36,'Storck CILC_10-16-2015 LOOKUP'!BD$8:BD$11)</f>
        <v>78775.472338337509</v>
      </c>
      <c r="BF36" s="28">
        <f>SUMIF('Storck CILC_10-16-2015 LOOKUP'!$A$8:$A$10,'CDR &amp; CILC Incentives LOOKUP'!$B36,'Storck CILC_10-16-2015 LOOKUP'!BE$8:BE$11)</f>
        <v>78776.730198206467</v>
      </c>
      <c r="BG36" s="28">
        <f>SUMIF('Storck CILC_10-16-2015 LOOKUP'!$A$8:$A$10,'CDR &amp; CILC Incentives LOOKUP'!$B36,'Storck CILC_10-16-2015 LOOKUP'!BF$8:BF$11)</f>
        <v>78778.185544605498</v>
      </c>
      <c r="BH36" s="28">
        <f>SUMIF('Storck CILC_10-16-2015 LOOKUP'!$A$8:$A$10,'CDR &amp; CILC Incentives LOOKUP'!$B36,'Storck CILC_10-16-2015 LOOKUP'!BG$8:BG$11)</f>
        <v>78779.8177663018</v>
      </c>
      <c r="BI36" s="28">
        <f>SUMIF('Storck CILC_10-16-2015 LOOKUP'!$A$8:$A$10,'CDR &amp; CILC Incentives LOOKUP'!$B36,'Storck CILC_10-16-2015 LOOKUP'!BH$8:BH$11)</f>
        <v>78781.467282751008</v>
      </c>
      <c r="BJ36" s="28">
        <f>SUMIF('Storck CILC_10-16-2015 LOOKUP'!$A$8:$A$10,'CDR &amp; CILC Incentives LOOKUP'!$B36,'Storck CILC_10-16-2015 LOOKUP'!BI$8:BI$11)</f>
        <v>78782.45282517474</v>
      </c>
      <c r="BK36" s="4">
        <f>SUM(C36:N36)</f>
        <v>868310.62998856301</v>
      </c>
      <c r="BL36" s="4">
        <f>SUM(O36:Z36)</f>
        <v>931646.88005396025</v>
      </c>
      <c r="BM36" s="4">
        <f>SUM(AA36:AL36)</f>
        <v>944762.71332480398</v>
      </c>
      <c r="BN36" s="4">
        <f>SUM(AM36:AX36)</f>
        <v>945493.21269306948</v>
      </c>
      <c r="BO36" s="4">
        <f>SUM(AY36:BJ36)</f>
        <v>945287.80821138737</v>
      </c>
      <c r="BP36" s="4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</row>
    <row r="37" spans="2:154" s="24" customFormat="1" ht="13.8" thickBot="1" x14ac:dyDescent="0.3">
      <c r="B37" s="26" t="s">
        <v>137</v>
      </c>
      <c r="C37" s="83">
        <f t="shared" ref="C37" si="2">SUM(C34:C36)</f>
        <v>2603874.02</v>
      </c>
      <c r="D37" s="83">
        <f t="shared" ref="D37:BO37" si="3">SUM(D34:D36)</f>
        <v>2917593.6100000013</v>
      </c>
      <c r="E37" s="83">
        <f t="shared" si="3"/>
        <v>3054643.9099999997</v>
      </c>
      <c r="F37" s="83">
        <f t="shared" si="3"/>
        <v>2649924.4300000006</v>
      </c>
      <c r="G37" s="83">
        <f t="shared" si="3"/>
        <v>2743893.3599999989</v>
      </c>
      <c r="H37" s="83">
        <f t="shared" si="3"/>
        <v>5277430.0599999987</v>
      </c>
      <c r="I37" s="83">
        <f t="shared" si="3"/>
        <v>2850892.1900000004</v>
      </c>
      <c r="J37" s="83">
        <f t="shared" si="3"/>
        <v>3462041.819999998</v>
      </c>
      <c r="K37" s="83">
        <f t="shared" si="3"/>
        <v>3396645.3928271006</v>
      </c>
      <c r="L37" s="83">
        <f t="shared" si="3"/>
        <v>2811865.4060095283</v>
      </c>
      <c r="M37" s="83">
        <f t="shared" si="3"/>
        <v>3344478.9525242047</v>
      </c>
      <c r="N37" s="83">
        <f t="shared" si="3"/>
        <v>4546593.8820670974</v>
      </c>
      <c r="O37" s="83">
        <f t="shared" si="3"/>
        <v>2739380.1568510677</v>
      </c>
      <c r="P37" s="83">
        <f t="shared" si="3"/>
        <v>2729611.7449227492</v>
      </c>
      <c r="Q37" s="83">
        <f t="shared" si="3"/>
        <v>3098636.3693993464</v>
      </c>
      <c r="R37" s="83">
        <f t="shared" si="3"/>
        <v>2945565.3400512934</v>
      </c>
      <c r="S37" s="83">
        <f t="shared" si="3"/>
        <v>2865329.0754162511</v>
      </c>
      <c r="T37" s="83">
        <f t="shared" si="3"/>
        <v>5574389.2723447876</v>
      </c>
      <c r="U37" s="83">
        <f t="shared" si="3"/>
        <v>2960823.1767937895</v>
      </c>
      <c r="V37" s="83">
        <f t="shared" si="3"/>
        <v>2932480.3768644468</v>
      </c>
      <c r="W37" s="83">
        <f t="shared" si="3"/>
        <v>3511532.9998709643</v>
      </c>
      <c r="X37" s="83">
        <f t="shared" si="3"/>
        <v>2929142.3324254649</v>
      </c>
      <c r="Y37" s="83">
        <f t="shared" si="3"/>
        <v>3482962.5065916176</v>
      </c>
      <c r="Z37" s="83">
        <f t="shared" si="3"/>
        <v>5351575.9840840567</v>
      </c>
      <c r="AA37" s="83">
        <f t="shared" si="3"/>
        <v>2843229.0606338549</v>
      </c>
      <c r="AB37" s="83">
        <f t="shared" si="3"/>
        <v>2828570.6824697689</v>
      </c>
      <c r="AC37" s="83">
        <f t="shared" si="3"/>
        <v>3194788.245447753</v>
      </c>
      <c r="AD37" s="83">
        <f t="shared" si="3"/>
        <v>3032224.5407921132</v>
      </c>
      <c r="AE37" s="83">
        <f t="shared" si="3"/>
        <v>2945514.217038719</v>
      </c>
      <c r="AF37" s="83">
        <f t="shared" si="3"/>
        <v>5597663.348909474</v>
      </c>
      <c r="AG37" s="83">
        <f t="shared" si="3"/>
        <v>2953985.2572675035</v>
      </c>
      <c r="AH37" s="83">
        <f t="shared" si="3"/>
        <v>2929346.8925322993</v>
      </c>
      <c r="AI37" s="83">
        <f t="shared" si="3"/>
        <v>3522542.0543916747</v>
      </c>
      <c r="AJ37" s="83">
        <f t="shared" si="3"/>
        <v>2940639.0887509189</v>
      </c>
      <c r="AK37" s="83">
        <f t="shared" si="3"/>
        <v>3505039.4384429762</v>
      </c>
      <c r="AL37" s="83">
        <f t="shared" si="3"/>
        <v>5394102.7027599933</v>
      </c>
      <c r="AM37" s="83">
        <f t="shared" si="3"/>
        <v>2845672.7703575604</v>
      </c>
      <c r="AN37" s="83">
        <f t="shared" si="3"/>
        <v>2830796.7503197789</v>
      </c>
      <c r="AO37" s="83">
        <f t="shared" si="3"/>
        <v>3197256.6777870115</v>
      </c>
      <c r="AP37" s="83">
        <f t="shared" si="3"/>
        <v>3034369.3019377985</v>
      </c>
      <c r="AQ37" s="83">
        <f t="shared" si="3"/>
        <v>2947460.8904792042</v>
      </c>
      <c r="AR37" s="83">
        <f t="shared" si="3"/>
        <v>5602465.2620366467</v>
      </c>
      <c r="AS37" s="83">
        <f t="shared" si="3"/>
        <v>2955754.8468333646</v>
      </c>
      <c r="AT37" s="83">
        <f t="shared" si="3"/>
        <v>2930888.3801919688</v>
      </c>
      <c r="AU37" s="83">
        <f t="shared" si="3"/>
        <v>3524473.5610273001</v>
      </c>
      <c r="AV37" s="83">
        <f t="shared" si="3"/>
        <v>2941610.6905622026</v>
      </c>
      <c r="AW37" s="83">
        <f t="shared" si="3"/>
        <v>3506246.0180894923</v>
      </c>
      <c r="AX37" s="83">
        <f t="shared" si="3"/>
        <v>5397020.8524419377</v>
      </c>
      <c r="AY37" s="83">
        <f t="shared" si="3"/>
        <v>2844688.0347259375</v>
      </c>
      <c r="AZ37" s="83">
        <f t="shared" si="3"/>
        <v>2829332.2252813852</v>
      </c>
      <c r="BA37" s="83">
        <f t="shared" si="3"/>
        <v>3195440.7384823067</v>
      </c>
      <c r="BB37" s="83">
        <f t="shared" si="3"/>
        <v>3032576.4630069444</v>
      </c>
      <c r="BC37" s="83">
        <f t="shared" si="3"/>
        <v>2946008.1519431788</v>
      </c>
      <c r="BD37" s="83">
        <f t="shared" si="3"/>
        <v>5601195.5170117775</v>
      </c>
      <c r="BE37" s="83">
        <f t="shared" si="3"/>
        <v>2955473.2764126784</v>
      </c>
      <c r="BF37" s="83">
        <f t="shared" si="3"/>
        <v>2931190.8329837676</v>
      </c>
      <c r="BG37" s="83">
        <f t="shared" si="3"/>
        <v>3525126.2850583266</v>
      </c>
      <c r="BH37" s="83">
        <f t="shared" si="3"/>
        <v>2942507.8242443232</v>
      </c>
      <c r="BI37" s="83">
        <f t="shared" si="3"/>
        <v>3506918.5393259418</v>
      </c>
      <c r="BJ37" s="83">
        <f t="shared" si="3"/>
        <v>5397101.6352563249</v>
      </c>
      <c r="BK37" s="83">
        <f t="shared" si="3"/>
        <v>39659877.033427931</v>
      </c>
      <c r="BL37" s="83">
        <f t="shared" si="3"/>
        <v>41121429.335615836</v>
      </c>
      <c r="BM37" s="83">
        <f t="shared" si="3"/>
        <v>41687645.529437043</v>
      </c>
      <c r="BN37" s="83">
        <f t="shared" si="3"/>
        <v>41714016.002064265</v>
      </c>
      <c r="BO37" s="83">
        <f t="shared" si="3"/>
        <v>41707559.523732893</v>
      </c>
      <c r="BP37" s="4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</row>
    <row r="38" spans="2:154" ht="15" thickTop="1" x14ac:dyDescent="0.3"/>
    <row r="39" spans="2:154" s="21" customFormat="1" x14ac:dyDescent="0.3">
      <c r="B39" s="20" t="s">
        <v>136</v>
      </c>
      <c r="C39" s="27">
        <f>+'Storck CILC_10-16-2015 LOOKUP'!B11</f>
        <v>2603874.02</v>
      </c>
      <c r="D39" s="27">
        <f>+'Storck CILC_10-16-2015 LOOKUP'!C11</f>
        <v>2917593.6100000013</v>
      </c>
      <c r="E39" s="27">
        <f>+'Storck CILC_10-16-2015 LOOKUP'!D11</f>
        <v>3054643.9099999997</v>
      </c>
      <c r="F39" s="27">
        <f>+'Storck CILC_10-16-2015 LOOKUP'!E11</f>
        <v>2649924.4300000006</v>
      </c>
      <c r="G39" s="27">
        <f>+'Storck CILC_10-16-2015 LOOKUP'!F11</f>
        <v>2743893.3599999989</v>
      </c>
      <c r="H39" s="27">
        <f>+'Storck CILC_10-16-2015 LOOKUP'!G11</f>
        <v>5277430.0599999987</v>
      </c>
      <c r="I39" s="27">
        <f>+'Storck CILC_10-16-2015 LOOKUP'!H11</f>
        <v>2850892.1900000004</v>
      </c>
      <c r="J39" s="27">
        <f>+'Storck CILC_10-16-2015 LOOKUP'!I11</f>
        <v>3462041.819999998</v>
      </c>
      <c r="K39" s="27">
        <f>+'Storck CILC_10-16-2015 LOOKUP'!J11</f>
        <v>3396645.3928271006</v>
      </c>
      <c r="L39" s="27">
        <f>+'Storck CILC_10-16-2015 LOOKUP'!K11</f>
        <v>2811865.4060095283</v>
      </c>
      <c r="M39" s="27">
        <f>+'Storck CILC_10-16-2015 LOOKUP'!L11</f>
        <v>3344478.9525242047</v>
      </c>
      <c r="N39" s="27">
        <f>+'Storck CILC_10-16-2015 LOOKUP'!M11</f>
        <v>4546593.8820670974</v>
      </c>
      <c r="O39" s="27">
        <f>+'Storck CILC_10-16-2015 LOOKUP'!N11</f>
        <v>2739380.1568510677</v>
      </c>
      <c r="P39" s="27">
        <f>+'Storck CILC_10-16-2015 LOOKUP'!O11</f>
        <v>2729611.7449227492</v>
      </c>
      <c r="Q39" s="27">
        <f>+'Storck CILC_10-16-2015 LOOKUP'!P11</f>
        <v>3098636.3693993464</v>
      </c>
      <c r="R39" s="27">
        <f>+'Storck CILC_10-16-2015 LOOKUP'!Q11</f>
        <v>2945565.3400512934</v>
      </c>
      <c r="S39" s="27">
        <f>+'Storck CILC_10-16-2015 LOOKUP'!R11</f>
        <v>2865329.0754162511</v>
      </c>
      <c r="T39" s="27">
        <f>+'Storck CILC_10-16-2015 LOOKUP'!S11</f>
        <v>5574389.2723447876</v>
      </c>
      <c r="U39" s="27">
        <f>+'Storck CILC_10-16-2015 LOOKUP'!T11</f>
        <v>2960823.1767937895</v>
      </c>
      <c r="V39" s="27">
        <f>+'Storck CILC_10-16-2015 LOOKUP'!U11</f>
        <v>2932480.3768644468</v>
      </c>
      <c r="W39" s="27">
        <f>+'Storck CILC_10-16-2015 LOOKUP'!V11</f>
        <v>3511532.9998709643</v>
      </c>
      <c r="X39" s="27">
        <f>+'Storck CILC_10-16-2015 LOOKUP'!W11</f>
        <v>2929142.3324254649</v>
      </c>
      <c r="Y39" s="27">
        <f>+'Storck CILC_10-16-2015 LOOKUP'!X11</f>
        <v>3482962.5065916176</v>
      </c>
      <c r="Z39" s="27">
        <f>+'Storck CILC_10-16-2015 LOOKUP'!Y11</f>
        <v>5351575.9840840567</v>
      </c>
      <c r="AA39" s="27">
        <f>+'Storck CILC_10-16-2015 LOOKUP'!Z11</f>
        <v>2843229.0606338549</v>
      </c>
      <c r="AB39" s="27">
        <f>+'Storck CILC_10-16-2015 LOOKUP'!AA11</f>
        <v>2828570.6824697689</v>
      </c>
      <c r="AC39" s="27">
        <f>+'Storck CILC_10-16-2015 LOOKUP'!AB11</f>
        <v>3194788.245447753</v>
      </c>
      <c r="AD39" s="27">
        <f>+'Storck CILC_10-16-2015 LOOKUP'!AC11</f>
        <v>3032224.5407921132</v>
      </c>
      <c r="AE39" s="27">
        <f>+'Storck CILC_10-16-2015 LOOKUP'!AD11</f>
        <v>2945514.217038719</v>
      </c>
      <c r="AF39" s="27">
        <f>+'Storck CILC_10-16-2015 LOOKUP'!AE11</f>
        <v>5597663.348909474</v>
      </c>
      <c r="AG39" s="27">
        <f>+'Storck CILC_10-16-2015 LOOKUP'!AF11</f>
        <v>2953985.2572675035</v>
      </c>
      <c r="AH39" s="27">
        <f>+'Storck CILC_10-16-2015 LOOKUP'!AG11</f>
        <v>2929346.8925322993</v>
      </c>
      <c r="AI39" s="27">
        <f>+'Storck CILC_10-16-2015 LOOKUP'!AH11</f>
        <v>3522542.0543916747</v>
      </c>
      <c r="AJ39" s="27">
        <f>+'Storck CILC_10-16-2015 LOOKUP'!AI11</f>
        <v>2940639.0887509189</v>
      </c>
      <c r="AK39" s="27">
        <f>+'Storck CILC_10-16-2015 LOOKUP'!AJ11</f>
        <v>3505039.4384429762</v>
      </c>
      <c r="AL39" s="27">
        <f>+'Storck CILC_10-16-2015 LOOKUP'!AK11</f>
        <v>5394102.7027599933</v>
      </c>
      <c r="AM39" s="27">
        <f>+'Storck CILC_10-16-2015 LOOKUP'!AL11</f>
        <v>2845672.7703575604</v>
      </c>
      <c r="AN39" s="27">
        <f>+'Storck CILC_10-16-2015 LOOKUP'!AM11</f>
        <v>2830796.7503197789</v>
      </c>
      <c r="AO39" s="27">
        <f>+'Storck CILC_10-16-2015 LOOKUP'!AN11</f>
        <v>3197256.6777870115</v>
      </c>
      <c r="AP39" s="27">
        <f>+'Storck CILC_10-16-2015 LOOKUP'!AO11</f>
        <v>3034369.3019377985</v>
      </c>
      <c r="AQ39" s="27">
        <f>+'Storck CILC_10-16-2015 LOOKUP'!AP11</f>
        <v>2947460.8904792042</v>
      </c>
      <c r="AR39" s="27">
        <f>+'Storck CILC_10-16-2015 LOOKUP'!AQ11</f>
        <v>5602465.2620366467</v>
      </c>
      <c r="AS39" s="27">
        <f>+'Storck CILC_10-16-2015 LOOKUP'!AR11</f>
        <v>2955754.8468333646</v>
      </c>
      <c r="AT39" s="27">
        <f>+'Storck CILC_10-16-2015 LOOKUP'!AS11</f>
        <v>2930888.3801919688</v>
      </c>
      <c r="AU39" s="27">
        <f>+'Storck CILC_10-16-2015 LOOKUP'!AT11</f>
        <v>3524473.5610273001</v>
      </c>
      <c r="AV39" s="27">
        <f>+'Storck CILC_10-16-2015 LOOKUP'!AU11</f>
        <v>2941610.6905622026</v>
      </c>
      <c r="AW39" s="27">
        <f>+'Storck CILC_10-16-2015 LOOKUP'!AV11</f>
        <v>3506246.0180894923</v>
      </c>
      <c r="AX39" s="27">
        <f>+'Storck CILC_10-16-2015 LOOKUP'!AW11</f>
        <v>5397020.8524419377</v>
      </c>
      <c r="AY39" s="27">
        <f>+'Storck CILC_10-16-2015 LOOKUP'!AX11</f>
        <v>2844688.0347259375</v>
      </c>
      <c r="AZ39" s="27">
        <f>+'Storck CILC_10-16-2015 LOOKUP'!AY11</f>
        <v>2829332.2252813852</v>
      </c>
      <c r="BA39" s="27">
        <f>+'Storck CILC_10-16-2015 LOOKUP'!AZ11</f>
        <v>3195440.7384823067</v>
      </c>
      <c r="BB39" s="27">
        <f>+'Storck CILC_10-16-2015 LOOKUP'!BA11</f>
        <v>3032576.4630069444</v>
      </c>
      <c r="BC39" s="27">
        <f>+'Storck CILC_10-16-2015 LOOKUP'!BB11</f>
        <v>2946008.1519431788</v>
      </c>
      <c r="BD39" s="27">
        <f>+'Storck CILC_10-16-2015 LOOKUP'!BC11</f>
        <v>5601195.5170117775</v>
      </c>
      <c r="BE39" s="27">
        <f>+'Storck CILC_10-16-2015 LOOKUP'!BD11</f>
        <v>2955473.2764126784</v>
      </c>
      <c r="BF39" s="27">
        <f>+'Storck CILC_10-16-2015 LOOKUP'!BE11</f>
        <v>2931190.8329837676</v>
      </c>
      <c r="BG39" s="27">
        <f>+'Storck CILC_10-16-2015 LOOKUP'!BF11</f>
        <v>3525126.2850583266</v>
      </c>
      <c r="BH39" s="27">
        <f>+'Storck CILC_10-16-2015 LOOKUP'!BG11</f>
        <v>2942507.8242443232</v>
      </c>
      <c r="BI39" s="27">
        <f>+'Storck CILC_10-16-2015 LOOKUP'!BH11</f>
        <v>3506918.5393259418</v>
      </c>
      <c r="BJ39" s="27">
        <f>+'Storck CILC_10-16-2015 LOOKUP'!BI11</f>
        <v>5397101.6352563249</v>
      </c>
      <c r="BK39" s="27"/>
      <c r="BL39" s="27"/>
      <c r="BM39" s="27"/>
      <c r="BN39" s="27"/>
      <c r="BO39" s="27"/>
      <c r="BP39" s="30"/>
    </row>
    <row r="40" spans="2:154" x14ac:dyDescent="0.3">
      <c r="C40" s="14">
        <f>+C37-C39</f>
        <v>0</v>
      </c>
      <c r="D40" s="14">
        <f t="shared" ref="D40:BJ40" si="4">+D37-D39</f>
        <v>0</v>
      </c>
      <c r="E40" s="14">
        <f t="shared" si="4"/>
        <v>0</v>
      </c>
      <c r="F40" s="14">
        <f t="shared" si="4"/>
        <v>0</v>
      </c>
      <c r="G40" s="14">
        <f t="shared" si="4"/>
        <v>0</v>
      </c>
      <c r="H40" s="14">
        <f t="shared" si="4"/>
        <v>0</v>
      </c>
      <c r="I40" s="14">
        <f t="shared" si="4"/>
        <v>0</v>
      </c>
      <c r="J40" s="14">
        <f t="shared" si="4"/>
        <v>0</v>
      </c>
      <c r="K40" s="14">
        <f t="shared" si="4"/>
        <v>0</v>
      </c>
      <c r="L40" s="14">
        <f t="shared" si="4"/>
        <v>0</v>
      </c>
      <c r="M40" s="14">
        <f t="shared" si="4"/>
        <v>0</v>
      </c>
      <c r="N40" s="14">
        <f t="shared" si="4"/>
        <v>0</v>
      </c>
      <c r="O40" s="14">
        <f t="shared" si="4"/>
        <v>0</v>
      </c>
      <c r="P40" s="14">
        <f t="shared" si="4"/>
        <v>0</v>
      </c>
      <c r="Q40" s="14">
        <f t="shared" si="4"/>
        <v>0</v>
      </c>
      <c r="R40" s="14">
        <f t="shared" si="4"/>
        <v>0</v>
      </c>
      <c r="S40" s="14">
        <f t="shared" si="4"/>
        <v>0</v>
      </c>
      <c r="T40" s="14">
        <f t="shared" si="4"/>
        <v>0</v>
      </c>
      <c r="U40" s="14">
        <f t="shared" si="4"/>
        <v>0</v>
      </c>
      <c r="V40" s="14">
        <f t="shared" si="4"/>
        <v>0</v>
      </c>
      <c r="W40" s="14">
        <f t="shared" si="4"/>
        <v>0</v>
      </c>
      <c r="X40" s="14">
        <f t="shared" si="4"/>
        <v>0</v>
      </c>
      <c r="Y40" s="14">
        <f t="shared" si="4"/>
        <v>0</v>
      </c>
      <c r="Z40" s="14">
        <f t="shared" si="4"/>
        <v>0</v>
      </c>
      <c r="AA40" s="14">
        <f t="shared" si="4"/>
        <v>0</v>
      </c>
      <c r="AB40" s="14">
        <f t="shared" si="4"/>
        <v>0</v>
      </c>
      <c r="AC40" s="14">
        <f t="shared" si="4"/>
        <v>0</v>
      </c>
      <c r="AD40" s="14">
        <f t="shared" si="4"/>
        <v>0</v>
      </c>
      <c r="AE40" s="14">
        <f t="shared" si="4"/>
        <v>0</v>
      </c>
      <c r="AF40" s="14">
        <f t="shared" si="4"/>
        <v>0</v>
      </c>
      <c r="AG40" s="14">
        <f t="shared" si="4"/>
        <v>0</v>
      </c>
      <c r="AH40" s="14">
        <f t="shared" si="4"/>
        <v>0</v>
      </c>
      <c r="AI40" s="14">
        <f t="shared" si="4"/>
        <v>0</v>
      </c>
      <c r="AJ40" s="14">
        <f t="shared" si="4"/>
        <v>0</v>
      </c>
      <c r="AK40" s="14">
        <f t="shared" si="4"/>
        <v>0</v>
      </c>
      <c r="AL40" s="14">
        <f t="shared" si="4"/>
        <v>0</v>
      </c>
      <c r="AM40" s="14">
        <f t="shared" si="4"/>
        <v>0</v>
      </c>
      <c r="AN40" s="14">
        <f t="shared" si="4"/>
        <v>0</v>
      </c>
      <c r="AO40" s="14">
        <f t="shared" si="4"/>
        <v>0</v>
      </c>
      <c r="AP40" s="14">
        <f t="shared" si="4"/>
        <v>0</v>
      </c>
      <c r="AQ40" s="14">
        <f t="shared" si="4"/>
        <v>0</v>
      </c>
      <c r="AR40" s="14">
        <f t="shared" si="4"/>
        <v>0</v>
      </c>
      <c r="AS40" s="14">
        <f t="shared" si="4"/>
        <v>0</v>
      </c>
      <c r="AT40" s="14">
        <f t="shared" si="4"/>
        <v>0</v>
      </c>
      <c r="AU40" s="14">
        <f t="shared" si="4"/>
        <v>0</v>
      </c>
      <c r="AV40" s="14">
        <f t="shared" si="4"/>
        <v>0</v>
      </c>
      <c r="AW40" s="14">
        <f t="shared" si="4"/>
        <v>0</v>
      </c>
      <c r="AX40" s="14">
        <f t="shared" si="4"/>
        <v>0</v>
      </c>
      <c r="AY40" s="14">
        <f t="shared" si="4"/>
        <v>0</v>
      </c>
      <c r="AZ40" s="14">
        <f t="shared" si="4"/>
        <v>0</v>
      </c>
      <c r="BA40" s="14">
        <f t="shared" si="4"/>
        <v>0</v>
      </c>
      <c r="BB40" s="14">
        <f t="shared" si="4"/>
        <v>0</v>
      </c>
      <c r="BC40" s="14">
        <f t="shared" si="4"/>
        <v>0</v>
      </c>
      <c r="BD40" s="14">
        <f t="shared" si="4"/>
        <v>0</v>
      </c>
      <c r="BE40" s="14">
        <f t="shared" si="4"/>
        <v>0</v>
      </c>
      <c r="BF40" s="14">
        <f t="shared" si="4"/>
        <v>0</v>
      </c>
      <c r="BG40" s="14">
        <f t="shared" si="4"/>
        <v>0</v>
      </c>
      <c r="BH40" s="14">
        <f t="shared" si="4"/>
        <v>0</v>
      </c>
      <c r="BI40" s="14">
        <f t="shared" si="4"/>
        <v>0</v>
      </c>
      <c r="BJ40" s="14">
        <f t="shared" si="4"/>
        <v>0</v>
      </c>
      <c r="BK40" s="14"/>
      <c r="BL40" s="14"/>
      <c r="BM40" s="14"/>
      <c r="BN40" s="14"/>
      <c r="BO40" s="14"/>
    </row>
    <row r="42" spans="2:154" x14ac:dyDescent="0.3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94">
        <f>SUM(AA34:AL34)</f>
        <v>27075626.802745674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</row>
    <row r="43" spans="2:154" x14ac:dyDescent="0.3">
      <c r="B43" t="s">
        <v>143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94">
        <f t="shared" ref="AL43:AL44" si="5">SUM(AA35:AL35)</f>
        <v>13667256.013366565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</row>
    <row r="44" spans="2:154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94">
        <f t="shared" si="5"/>
        <v>944762.71332480398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</row>
    <row r="45" spans="2:154" x14ac:dyDescent="0.3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</row>
    <row r="46" spans="2:154" x14ac:dyDescent="0.3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</row>
    <row r="47" spans="2:154" x14ac:dyDescent="0.3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</row>
    <row r="48" spans="2:154" x14ac:dyDescent="0.3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3:62" x14ac:dyDescent="0.3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</row>
    <row r="50" spans="3:62" x14ac:dyDescent="0.3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</row>
    <row r="51" spans="3:62" x14ac:dyDescent="0.3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</row>
    <row r="52" spans="3:62" x14ac:dyDescent="0.3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</row>
    <row r="53" spans="3:62" x14ac:dyDescent="0.3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</row>
    <row r="54" spans="3:62" x14ac:dyDescent="0.3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</row>
    <row r="55" spans="3:62" x14ac:dyDescent="0.3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3:62" x14ac:dyDescent="0.3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</row>
    <row r="57" spans="3:62" x14ac:dyDescent="0.3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</row>
    <row r="58" spans="3:62" x14ac:dyDescent="0.3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</row>
    <row r="59" spans="3:62" x14ac:dyDescent="0.3">
      <c r="C59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7"/>
  <sheetViews>
    <sheetView workbookViewId="0">
      <pane xSplit="2" ySplit="8" topLeftCell="C9" activePane="bottomRight" state="frozen"/>
      <selection sqref="A1:XFD3"/>
      <selection pane="topRight" sqref="A1:XFD3"/>
      <selection pane="bottomLeft" sqref="A1:XFD3"/>
      <selection pane="bottomRight" activeCell="A2" sqref="A1:A2"/>
    </sheetView>
  </sheetViews>
  <sheetFormatPr defaultRowHeight="14.4" outlineLevelRow="1" outlineLevelCol="1" x14ac:dyDescent="0.3"/>
  <cols>
    <col min="1" max="1" width="17" customWidth="1"/>
    <col min="2" max="2" width="12.88671875" bestFit="1" customWidth="1"/>
    <col min="3" max="9" width="14" style="40" bestFit="1" customWidth="1"/>
    <col min="10" max="62" width="14" bestFit="1" customWidth="1"/>
    <col min="63" max="86" width="14" customWidth="1" outlineLevel="1"/>
    <col min="87" max="87" width="8.88671875" collapsed="1"/>
  </cols>
  <sheetData>
    <row r="1" spans="1:93" x14ac:dyDescent="0.3">
      <c r="A1" s="19" t="s">
        <v>188</v>
      </c>
    </row>
    <row r="2" spans="1:93" x14ac:dyDescent="0.3">
      <c r="A2" s="19" t="s">
        <v>185</v>
      </c>
    </row>
    <row r="4" spans="1:93" x14ac:dyDescent="0.3">
      <c r="A4" t="s">
        <v>161</v>
      </c>
    </row>
    <row r="7" spans="1:93" x14ac:dyDescent="0.3"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</row>
    <row r="8" spans="1:93" x14ac:dyDescent="0.3">
      <c r="A8" s="41" t="s">
        <v>144</v>
      </c>
      <c r="B8" s="42" t="s">
        <v>162</v>
      </c>
      <c r="C8" s="43">
        <v>42005</v>
      </c>
      <c r="D8" s="43">
        <v>42036</v>
      </c>
      <c r="E8" s="43">
        <v>42064</v>
      </c>
      <c r="F8" s="43">
        <v>42095</v>
      </c>
      <c r="G8" s="43">
        <v>42125</v>
      </c>
      <c r="H8" s="43">
        <v>42156</v>
      </c>
      <c r="I8" s="43">
        <v>42186</v>
      </c>
      <c r="J8" s="43">
        <v>42217</v>
      </c>
      <c r="K8" s="44">
        <v>42248</v>
      </c>
      <c r="L8" s="44">
        <v>42278</v>
      </c>
      <c r="M8" s="44">
        <v>42309</v>
      </c>
      <c r="N8" s="44">
        <v>42339</v>
      </c>
      <c r="O8" s="44">
        <v>42370</v>
      </c>
      <c r="P8" s="44">
        <v>42401</v>
      </c>
      <c r="Q8" s="44">
        <v>42430</v>
      </c>
      <c r="R8" s="44">
        <v>42461</v>
      </c>
      <c r="S8" s="44">
        <v>42491</v>
      </c>
      <c r="T8" s="44">
        <v>42522</v>
      </c>
      <c r="U8" s="44">
        <v>42552</v>
      </c>
      <c r="V8" s="44">
        <v>42583</v>
      </c>
      <c r="W8" s="44">
        <v>42614</v>
      </c>
      <c r="X8" s="44">
        <v>42644</v>
      </c>
      <c r="Y8" s="44">
        <v>42675</v>
      </c>
      <c r="Z8" s="44">
        <v>42705</v>
      </c>
      <c r="AA8" s="44">
        <v>42736</v>
      </c>
      <c r="AB8" s="44">
        <v>42767</v>
      </c>
      <c r="AC8" s="44">
        <v>42795</v>
      </c>
      <c r="AD8" s="44">
        <v>42826</v>
      </c>
      <c r="AE8" s="44">
        <v>42856</v>
      </c>
      <c r="AF8" s="44">
        <v>42887</v>
      </c>
      <c r="AG8" s="44">
        <v>42917</v>
      </c>
      <c r="AH8" s="44">
        <v>42948</v>
      </c>
      <c r="AI8" s="44">
        <v>42979</v>
      </c>
      <c r="AJ8" s="44">
        <v>43009</v>
      </c>
      <c r="AK8" s="44">
        <v>43040</v>
      </c>
      <c r="AL8" s="44">
        <v>43070</v>
      </c>
      <c r="AM8" s="44">
        <v>43101</v>
      </c>
      <c r="AN8" s="44">
        <v>43132</v>
      </c>
      <c r="AO8" s="44">
        <v>43160</v>
      </c>
      <c r="AP8" s="44">
        <v>43191</v>
      </c>
      <c r="AQ8" s="44">
        <v>43221</v>
      </c>
      <c r="AR8" s="44">
        <v>43252</v>
      </c>
      <c r="AS8" s="44">
        <v>43282</v>
      </c>
      <c r="AT8" s="44">
        <v>43313</v>
      </c>
      <c r="AU8" s="44">
        <v>43344</v>
      </c>
      <c r="AV8" s="44">
        <v>43374</v>
      </c>
      <c r="AW8" s="44">
        <v>43405</v>
      </c>
      <c r="AX8" s="44">
        <v>43435</v>
      </c>
      <c r="AY8" s="44">
        <v>43466</v>
      </c>
      <c r="AZ8" s="44">
        <v>43497</v>
      </c>
      <c r="BA8" s="44">
        <v>43525</v>
      </c>
      <c r="BB8" s="44">
        <v>43556</v>
      </c>
      <c r="BC8" s="44">
        <v>43586</v>
      </c>
      <c r="BD8" s="44">
        <v>43617</v>
      </c>
      <c r="BE8" s="44">
        <v>43647</v>
      </c>
      <c r="BF8" s="44">
        <v>43678</v>
      </c>
      <c r="BG8" s="44">
        <v>43709</v>
      </c>
      <c r="BH8" s="44">
        <v>43739</v>
      </c>
      <c r="BI8" s="44">
        <v>43770</v>
      </c>
      <c r="BJ8" s="44">
        <v>43800</v>
      </c>
      <c r="BK8" s="44">
        <v>43831</v>
      </c>
      <c r="BL8" s="44">
        <v>43862</v>
      </c>
      <c r="BM8" s="44">
        <v>43891</v>
      </c>
      <c r="BN8" s="44">
        <v>43922</v>
      </c>
      <c r="BO8" s="44">
        <v>43952</v>
      </c>
      <c r="BP8" s="44">
        <v>43983</v>
      </c>
      <c r="BQ8" s="44">
        <v>44013</v>
      </c>
      <c r="BR8" s="44">
        <v>44044</v>
      </c>
      <c r="BS8" s="44">
        <v>44075</v>
      </c>
      <c r="BT8" s="44">
        <v>44105</v>
      </c>
      <c r="BU8" s="44">
        <v>44136</v>
      </c>
      <c r="BV8" s="44">
        <v>44166</v>
      </c>
      <c r="BW8" s="44">
        <v>44197</v>
      </c>
      <c r="BX8" s="44">
        <v>44228</v>
      </c>
      <c r="BY8" s="44">
        <v>44256</v>
      </c>
      <c r="BZ8" s="44">
        <v>44287</v>
      </c>
      <c r="CA8" s="44">
        <v>44317</v>
      </c>
      <c r="CB8" s="44">
        <v>44348</v>
      </c>
      <c r="CC8" s="44">
        <v>44378</v>
      </c>
      <c r="CD8" s="44">
        <v>44409</v>
      </c>
      <c r="CE8" s="44">
        <v>44440</v>
      </c>
      <c r="CF8" s="44">
        <v>44470</v>
      </c>
      <c r="CG8" s="44">
        <v>44501</v>
      </c>
      <c r="CH8" s="44">
        <v>44531</v>
      </c>
      <c r="CI8" s="44"/>
      <c r="CJ8" s="44"/>
      <c r="CK8" s="44"/>
      <c r="CL8" s="44"/>
      <c r="CM8" s="44"/>
      <c r="CN8" s="44"/>
      <c r="CO8" s="44"/>
    </row>
    <row r="9" spans="1:93" x14ac:dyDescent="0.3">
      <c r="A9" s="45">
        <v>62</v>
      </c>
      <c r="B9" t="s">
        <v>163</v>
      </c>
      <c r="C9" s="46">
        <v>79457.699999999983</v>
      </c>
      <c r="D9" s="46">
        <v>78795.460000000006</v>
      </c>
      <c r="E9" s="46">
        <v>79113.36</v>
      </c>
      <c r="F9" s="46">
        <v>91480.58</v>
      </c>
      <c r="G9" s="46">
        <v>82508.280000000013</v>
      </c>
      <c r="H9" s="46">
        <v>80837.309999999983</v>
      </c>
      <c r="I9" s="46">
        <v>85443.44</v>
      </c>
      <c r="J9" s="46">
        <v>89301.52</v>
      </c>
      <c r="K9" s="47">
        <v>101463.50139749439</v>
      </c>
      <c r="L9" s="47">
        <v>99143.269180839678</v>
      </c>
      <c r="M9" s="47">
        <v>91136.211495709387</v>
      </c>
      <c r="N9" s="47">
        <v>81315.974542870594</v>
      </c>
      <c r="O9" s="47">
        <v>78020.630278210883</v>
      </c>
      <c r="P9" s="47">
        <v>74381.237137505203</v>
      </c>
      <c r="Q9" s="47">
        <v>76028.258186566978</v>
      </c>
      <c r="R9" s="47">
        <v>82902.127658536439</v>
      </c>
      <c r="S9" s="47">
        <v>94587.931752854682</v>
      </c>
      <c r="T9" s="47">
        <v>100266.47234838849</v>
      </c>
      <c r="U9" s="47">
        <v>103797.01094305588</v>
      </c>
      <c r="V9" s="47">
        <v>106258.5002940806</v>
      </c>
      <c r="W9" s="47">
        <v>108009.25786353026</v>
      </c>
      <c r="X9" s="47">
        <v>107149.25342969055</v>
      </c>
      <c r="Y9" s="47">
        <v>92261.505825664324</v>
      </c>
      <c r="Z9" s="47">
        <v>83482.529250858192</v>
      </c>
      <c r="AA9" s="47">
        <v>83717.750029893636</v>
      </c>
      <c r="AB9" s="47">
        <v>79819.700651696301</v>
      </c>
      <c r="AC9" s="47">
        <v>81594.358081773593</v>
      </c>
      <c r="AD9" s="47">
        <v>88979.292408733469</v>
      </c>
      <c r="AE9" s="47">
        <v>101530.60494836433</v>
      </c>
      <c r="AF9" s="47">
        <v>103596.09356091732</v>
      </c>
      <c r="AG9" s="47">
        <v>107253.1491365957</v>
      </c>
      <c r="AH9" s="47">
        <v>109806.04413106754</v>
      </c>
      <c r="AI9" s="47">
        <v>111624.80227864915</v>
      </c>
      <c r="AJ9" s="47">
        <v>110745.43330081031</v>
      </c>
      <c r="AK9" s="47">
        <v>95366.089368760193</v>
      </c>
      <c r="AL9" s="47">
        <v>86298.966600077139</v>
      </c>
      <c r="AM9" s="47">
        <v>86534.204794589707</v>
      </c>
      <c r="AN9" s="47">
        <v>82497.508910017001</v>
      </c>
      <c r="AO9" s="47">
        <v>84324.07150709808</v>
      </c>
      <c r="AP9" s="47">
        <v>91947.790627297683</v>
      </c>
      <c r="AQ9" s="47">
        <v>104908.44510729102</v>
      </c>
      <c r="AR9" s="47">
        <v>107033.12190933415</v>
      </c>
      <c r="AS9" s="47">
        <v>110801.69744226224</v>
      </c>
      <c r="AT9" s="47">
        <v>113429.06762416053</v>
      </c>
      <c r="AU9" s="47">
        <v>115297.73628765873</v>
      </c>
      <c r="AV9" s="47">
        <v>114379.46769688909</v>
      </c>
      <c r="AW9" s="47">
        <v>98486.927275955939</v>
      </c>
      <c r="AX9" s="47">
        <v>89115.403949295956</v>
      </c>
      <c r="AY9" s="47">
        <v>89350.65955928569</v>
      </c>
      <c r="AZ9" s="47">
        <v>85175.317168337613</v>
      </c>
      <c r="BA9" s="47">
        <v>87053.784932422481</v>
      </c>
      <c r="BB9" s="47">
        <v>94916.288845861825</v>
      </c>
      <c r="BC9" s="47">
        <v>108286.28526621766</v>
      </c>
      <c r="BD9" s="47">
        <v>110470.15025775094</v>
      </c>
      <c r="BE9" s="47">
        <v>114350.24574792874</v>
      </c>
      <c r="BF9" s="47">
        <v>117052.0911172535</v>
      </c>
      <c r="BG9" s="47">
        <v>118970.67029666826</v>
      </c>
      <c r="BH9" s="47">
        <v>118013.5020929679</v>
      </c>
      <c r="BI9" s="47">
        <v>101607.76518315169</v>
      </c>
      <c r="BJ9" s="47">
        <v>91931.841298514788</v>
      </c>
      <c r="BK9" s="47">
        <v>92167.114323981688</v>
      </c>
      <c r="BL9" s="47">
        <v>87853.125426658225</v>
      </c>
      <c r="BM9" s="47">
        <v>89783.498357746896</v>
      </c>
      <c r="BN9" s="47">
        <v>97884.787064425982</v>
      </c>
      <c r="BO9" s="47">
        <v>111664.12542514429</v>
      </c>
      <c r="BP9" s="47">
        <v>113907.17860616773</v>
      </c>
      <c r="BQ9" s="47">
        <v>117898.79405359524</v>
      </c>
      <c r="BR9" s="47">
        <v>120675.11461034647</v>
      </c>
      <c r="BS9" s="47">
        <v>122643.60430567781</v>
      </c>
      <c r="BT9" s="47">
        <v>121647.53648904666</v>
      </c>
      <c r="BU9" s="47">
        <v>104728.60309034745</v>
      </c>
      <c r="BV9" s="47">
        <v>94748.278647733605</v>
      </c>
      <c r="BW9" s="47">
        <v>94983.569088677687</v>
      </c>
      <c r="BX9" s="47">
        <v>90530.933684978852</v>
      </c>
      <c r="BY9" s="47">
        <v>92513.211783071296</v>
      </c>
      <c r="BZ9" s="47">
        <v>100853.28528299014</v>
      </c>
      <c r="CA9" s="47">
        <v>115041.96558407093</v>
      </c>
      <c r="CB9" s="47">
        <v>117344.20695458452</v>
      </c>
      <c r="CC9" s="47">
        <v>121447.3423592617</v>
      </c>
      <c r="CD9" s="47">
        <v>124298.13810343943</v>
      </c>
      <c r="CE9" s="47">
        <v>126316.53831468734</v>
      </c>
      <c r="CF9" s="47">
        <v>125281.57088512547</v>
      </c>
      <c r="CG9" s="47">
        <v>107849.44099754318</v>
      </c>
      <c r="CH9" s="47">
        <v>97564.715996952436</v>
      </c>
    </row>
    <row r="10" spans="1:93" x14ac:dyDescent="0.3">
      <c r="A10" s="45">
        <v>63</v>
      </c>
      <c r="B10" t="s">
        <v>164</v>
      </c>
      <c r="C10" s="46">
        <v>71849.150000000009</v>
      </c>
      <c r="D10" s="46">
        <v>70911.72</v>
      </c>
      <c r="E10" s="46">
        <v>75335.240000000005</v>
      </c>
      <c r="F10" s="46">
        <v>84123.93</v>
      </c>
      <c r="G10" s="46">
        <v>95692.77</v>
      </c>
      <c r="H10" s="46">
        <v>90588.78</v>
      </c>
      <c r="I10" s="46">
        <v>95144.39</v>
      </c>
      <c r="J10" s="46">
        <v>96439.159999999989</v>
      </c>
      <c r="K10" s="47">
        <v>103466.39239236958</v>
      </c>
      <c r="L10" s="47">
        <v>101100.35875797598</v>
      </c>
      <c r="M10" s="47">
        <v>92935.24163756003</v>
      </c>
      <c r="N10" s="47">
        <v>82921.153064291473</v>
      </c>
      <c r="O10" s="47">
        <v>79560.758655867816</v>
      </c>
      <c r="P10" s="47">
        <v>75849.523841575763</v>
      </c>
      <c r="Q10" s="47">
        <v>77529.057110126319</v>
      </c>
      <c r="R10" s="47">
        <v>84538.616865554635</v>
      </c>
      <c r="S10" s="47">
        <v>96455.098902837737</v>
      </c>
      <c r="T10" s="47">
        <v>102245.73397240581</v>
      </c>
      <c r="U10" s="47">
        <v>105845.96545033589</v>
      </c>
      <c r="V10" s="47">
        <v>108356.04463698863</v>
      </c>
      <c r="W10" s="47">
        <v>110141.36218634993</v>
      </c>
      <c r="X10" s="47">
        <v>109264.38125246474</v>
      </c>
      <c r="Y10" s="47">
        <v>94082.749293972345</v>
      </c>
      <c r="Z10" s="47">
        <v>85130.475593759358</v>
      </c>
      <c r="AA10" s="47">
        <v>85370.339634397737</v>
      </c>
      <c r="AB10" s="47">
        <v>81395.342704719951</v>
      </c>
      <c r="AC10" s="47">
        <v>83205.031898305635</v>
      </c>
      <c r="AD10" s="47">
        <v>90735.744936402887</v>
      </c>
      <c r="AE10" s="47">
        <v>103534.82056831071</v>
      </c>
      <c r="AF10" s="47">
        <v>105641.0819561486</v>
      </c>
      <c r="AG10" s="47">
        <v>109370.3278621369</v>
      </c>
      <c r="AH10" s="47">
        <v>111973.61704096926</v>
      </c>
      <c r="AI10" s="47">
        <v>113828.27750086488</v>
      </c>
      <c r="AJ10" s="47">
        <v>112931.54976660006</v>
      </c>
      <c r="AK10" s="47">
        <v>97248.617361411045</v>
      </c>
      <c r="AL10" s="47">
        <v>88002.509457258668</v>
      </c>
      <c r="AM10" s="47">
        <v>88242.391257155934</v>
      </c>
      <c r="AN10" s="47">
        <v>84126.010937048268</v>
      </c>
      <c r="AO10" s="47">
        <v>85988.62990639011</v>
      </c>
      <c r="AP10" s="47">
        <v>93762.841353022319</v>
      </c>
      <c r="AQ10" s="47">
        <v>106979.3393411553</v>
      </c>
      <c r="AR10" s="47">
        <v>109145.95729420564</v>
      </c>
      <c r="AS10" s="47">
        <v>112988.92456302345</v>
      </c>
      <c r="AT10" s="47">
        <v>115668.1590705664</v>
      </c>
      <c r="AU10" s="47">
        <v>117573.7152806895</v>
      </c>
      <c r="AV10" s="47">
        <v>116637.32005456826</v>
      </c>
      <c r="AW10" s="47">
        <v>100431.06065433362</v>
      </c>
      <c r="AX10" s="47">
        <v>90874.543320757846</v>
      </c>
      <c r="AY10" s="47">
        <v>91114.442879914044</v>
      </c>
      <c r="AZ10" s="47">
        <v>86856.679169376483</v>
      </c>
      <c r="BA10" s="47">
        <v>88772.227914474512</v>
      </c>
      <c r="BB10" s="47">
        <v>96789.937769641663</v>
      </c>
      <c r="BC10" s="47">
        <v>110423.85811399984</v>
      </c>
      <c r="BD10" s="47">
        <v>112650.83263226262</v>
      </c>
      <c r="BE10" s="47">
        <v>116607.52126390998</v>
      </c>
      <c r="BF10" s="47">
        <v>119362.70110016353</v>
      </c>
      <c r="BG10" s="47">
        <v>121319.15306051409</v>
      </c>
      <c r="BH10" s="47">
        <v>120343.0903425365</v>
      </c>
      <c r="BI10" s="47">
        <v>103613.50394725621</v>
      </c>
      <c r="BJ10" s="47">
        <v>93746.577184257025</v>
      </c>
      <c r="BK10" s="47">
        <v>93986.494502672169</v>
      </c>
      <c r="BL10" s="47">
        <v>89587.347401704712</v>
      </c>
      <c r="BM10" s="47">
        <v>91555.825922558928</v>
      </c>
      <c r="BN10" s="47">
        <v>99817.034186261022</v>
      </c>
      <c r="BO10" s="47">
        <v>113868.37688684437</v>
      </c>
      <c r="BP10" s="47">
        <v>116155.70797031962</v>
      </c>
      <c r="BQ10" s="47">
        <v>120226.11796479649</v>
      </c>
      <c r="BR10" s="47">
        <v>123057.24312976067</v>
      </c>
      <c r="BS10" s="47">
        <v>125064.59084033869</v>
      </c>
      <c r="BT10" s="47">
        <v>124048.86063050467</v>
      </c>
      <c r="BU10" s="47">
        <v>106795.94724017878</v>
      </c>
      <c r="BV10" s="47">
        <v>96618.611047756203</v>
      </c>
      <c r="BW10" s="47">
        <v>96858.546125430294</v>
      </c>
      <c r="BX10" s="47">
        <v>92318.015634032941</v>
      </c>
      <c r="BY10" s="47">
        <v>94339.423930643316</v>
      </c>
      <c r="BZ10" s="47">
        <v>102844.13060288038</v>
      </c>
      <c r="CA10" s="47">
        <v>117312.89565968892</v>
      </c>
      <c r="CB10" s="47">
        <v>119660.58330837662</v>
      </c>
      <c r="CC10" s="47">
        <v>123844.71466568299</v>
      </c>
      <c r="CD10" s="47">
        <v>126751.78515935779</v>
      </c>
      <c r="CE10" s="47">
        <v>128810.02862016326</v>
      </c>
      <c r="CF10" s="47">
        <v>127754.6309184729</v>
      </c>
      <c r="CG10" s="47">
        <v>109978.39053310135</v>
      </c>
      <c r="CH10" s="47">
        <v>99490.644911255382</v>
      </c>
    </row>
    <row r="11" spans="1:93" x14ac:dyDescent="0.3">
      <c r="A11" s="45">
        <v>64</v>
      </c>
      <c r="B11" t="s">
        <v>165</v>
      </c>
      <c r="C11" s="46">
        <v>620118.6</v>
      </c>
      <c r="D11" s="46">
        <v>601757.28</v>
      </c>
      <c r="E11" s="46">
        <v>644601.36000000068</v>
      </c>
      <c r="F11" s="46">
        <v>735458.4600000002</v>
      </c>
      <c r="G11" s="46">
        <v>814208.55000000028</v>
      </c>
      <c r="H11" s="46">
        <v>808010.65000000026</v>
      </c>
      <c r="I11" s="46">
        <v>839906.28000000073</v>
      </c>
      <c r="J11" s="46">
        <v>844379.90999999992</v>
      </c>
      <c r="K11" s="47">
        <v>896664.3796060154</v>
      </c>
      <c r="L11" s="47">
        <v>876159.7690570642</v>
      </c>
      <c r="M11" s="47">
        <v>805398.92094105156</v>
      </c>
      <c r="N11" s="47">
        <v>718614.44619278796</v>
      </c>
      <c r="O11" s="47">
        <v>689492.46853617707</v>
      </c>
      <c r="P11" s="47">
        <v>657330.02442862699</v>
      </c>
      <c r="Q11" s="47">
        <v>671885.25943248719</v>
      </c>
      <c r="R11" s="47">
        <v>732631.77242172277</v>
      </c>
      <c r="S11" s="47">
        <v>835902.84166444128</v>
      </c>
      <c r="T11" s="47">
        <v>886085.86324393924</v>
      </c>
      <c r="U11" s="47">
        <v>917286.32602178608</v>
      </c>
      <c r="V11" s="47">
        <v>939039.2696068564</v>
      </c>
      <c r="W11" s="47">
        <v>954511.25636297173</v>
      </c>
      <c r="X11" s="47">
        <v>946911.13088429044</v>
      </c>
      <c r="Y11" s="47">
        <v>815343.49537762953</v>
      </c>
      <c r="Z11" s="47">
        <v>737760.96101203875</v>
      </c>
      <c r="AA11" s="47">
        <v>739839.67987152282</v>
      </c>
      <c r="AB11" s="47">
        <v>705391.41050141759</v>
      </c>
      <c r="AC11" s="47">
        <v>721074.60772639292</v>
      </c>
      <c r="AD11" s="47">
        <v>786337.55908831162</v>
      </c>
      <c r="AE11" s="47">
        <v>897257.39446339186</v>
      </c>
      <c r="AF11" s="47">
        <v>915510.75690258574</v>
      </c>
      <c r="AG11" s="47">
        <v>947829.28941709013</v>
      </c>
      <c r="AH11" s="47">
        <v>970390.01297668449</v>
      </c>
      <c r="AI11" s="47">
        <v>986462.94189785141</v>
      </c>
      <c r="AJ11" s="47">
        <v>978691.68594769831</v>
      </c>
      <c r="AK11" s="47">
        <v>842779.66146950703</v>
      </c>
      <c r="AL11" s="47">
        <v>762650.68996534066</v>
      </c>
      <c r="AM11" s="47">
        <v>764729.56273078884</v>
      </c>
      <c r="AN11" s="47">
        <v>729056.03125252342</v>
      </c>
      <c r="AO11" s="47">
        <v>745197.93051053281</v>
      </c>
      <c r="AP11" s="47">
        <v>812571.09702904127</v>
      </c>
      <c r="AQ11" s="47">
        <v>927108.41388215485</v>
      </c>
      <c r="AR11" s="47">
        <v>945884.84067925275</v>
      </c>
      <c r="AS11" s="47">
        <v>979188.9095876693</v>
      </c>
      <c r="AT11" s="47">
        <v>1002407.7934394871</v>
      </c>
      <c r="AU11" s="47">
        <v>1018921.7970443951</v>
      </c>
      <c r="AV11" s="47">
        <v>1010806.7731696673</v>
      </c>
      <c r="AW11" s="47">
        <v>870359.47241003218</v>
      </c>
      <c r="AX11" s="47">
        <v>787540.41891864163</v>
      </c>
      <c r="AY11" s="47">
        <v>789619.44559005403</v>
      </c>
      <c r="AZ11" s="47">
        <v>752720.65200362832</v>
      </c>
      <c r="BA11" s="47">
        <v>769321.253294672</v>
      </c>
      <c r="BB11" s="47">
        <v>838804.63496977021</v>
      </c>
      <c r="BC11" s="47">
        <v>956959.43330091727</v>
      </c>
      <c r="BD11" s="47">
        <v>976258.9244559193</v>
      </c>
      <c r="BE11" s="47">
        <v>1010548.5297582482</v>
      </c>
      <c r="BF11" s="47">
        <v>1034425.5739022895</v>
      </c>
      <c r="BG11" s="47">
        <v>1051380.6521909386</v>
      </c>
      <c r="BH11" s="47">
        <v>1042921.8603916365</v>
      </c>
      <c r="BI11" s="47">
        <v>897939.28335055744</v>
      </c>
      <c r="BJ11" s="47">
        <v>812430.14787194261</v>
      </c>
      <c r="BK11" s="47">
        <v>814509.32844931935</v>
      </c>
      <c r="BL11" s="47">
        <v>776385.27275473333</v>
      </c>
      <c r="BM11" s="47">
        <v>793444.57607881143</v>
      </c>
      <c r="BN11" s="47">
        <v>865038.17291049939</v>
      </c>
      <c r="BO11" s="47">
        <v>986810.45271967968</v>
      </c>
      <c r="BP11" s="47">
        <v>1006633.008232586</v>
      </c>
      <c r="BQ11" s="47">
        <v>1041908.1499288271</v>
      </c>
      <c r="BR11" s="47">
        <v>1066443.354365092</v>
      </c>
      <c r="BS11" s="47">
        <v>1083839.5073374819</v>
      </c>
      <c r="BT11" s="47">
        <v>1075036.9476136053</v>
      </c>
      <c r="BU11" s="47">
        <v>925519.0942910827</v>
      </c>
      <c r="BV11" s="47">
        <v>837319.87682524358</v>
      </c>
      <c r="BW11" s="47">
        <v>839399.21130858466</v>
      </c>
      <c r="BX11" s="47">
        <v>800049.89350583847</v>
      </c>
      <c r="BY11" s="47">
        <v>817567.89886295062</v>
      </c>
      <c r="BZ11" s="47">
        <v>891271.71085122845</v>
      </c>
      <c r="CA11" s="47">
        <v>1016661.4721384422</v>
      </c>
      <c r="CB11" s="47">
        <v>1037007.0920092526</v>
      </c>
      <c r="CC11" s="47">
        <v>1073267.7700994059</v>
      </c>
      <c r="CD11" s="47">
        <v>1098461.1348278944</v>
      </c>
      <c r="CE11" s="47">
        <v>1116298.3624840253</v>
      </c>
      <c r="CF11" s="47">
        <v>1107152.0348355744</v>
      </c>
      <c r="CG11" s="47">
        <v>953098.90523160785</v>
      </c>
      <c r="CH11" s="47">
        <v>862209.60577854456</v>
      </c>
    </row>
    <row r="12" spans="1:93" x14ac:dyDescent="0.3">
      <c r="A12" s="45">
        <v>65</v>
      </c>
      <c r="B12" t="s">
        <v>166</v>
      </c>
      <c r="C12" s="46">
        <v>103043.4</v>
      </c>
      <c r="D12" s="46">
        <v>91009.739999999991</v>
      </c>
      <c r="E12" s="46">
        <v>109174.95000000001</v>
      </c>
      <c r="F12" s="46">
        <v>116211.81</v>
      </c>
      <c r="G12" s="46">
        <v>120330.38999999998</v>
      </c>
      <c r="H12" s="46">
        <v>126398.23</v>
      </c>
      <c r="I12" s="46">
        <v>140789.15999999997</v>
      </c>
      <c r="J12" s="46">
        <v>143834.69999999998</v>
      </c>
      <c r="K12" s="47">
        <v>144643.05466361553</v>
      </c>
      <c r="L12" s="47">
        <v>141335.40737445786</v>
      </c>
      <c r="M12" s="47">
        <v>129920.80738043848</v>
      </c>
      <c r="N12" s="47">
        <v>115921.3982252741</v>
      </c>
      <c r="O12" s="47">
        <v>111223.66303928556</v>
      </c>
      <c r="P12" s="47">
        <v>106035.46300929449</v>
      </c>
      <c r="Q12" s="47">
        <v>108383.40243924058</v>
      </c>
      <c r="R12" s="47">
        <v>118182.56631679615</v>
      </c>
      <c r="S12" s="47">
        <v>134841.46707541434</v>
      </c>
      <c r="T12" s="47">
        <v>142936.60913592318</v>
      </c>
      <c r="U12" s="47">
        <v>147969.62967933892</v>
      </c>
      <c r="V12" s="47">
        <v>151478.64852700671</v>
      </c>
      <c r="W12" s="47">
        <v>153974.47135327183</v>
      </c>
      <c r="X12" s="47">
        <v>152748.47711276653</v>
      </c>
      <c r="Y12" s="47">
        <v>131524.99023475056</v>
      </c>
      <c r="Z12" s="47">
        <v>119009.96787586671</v>
      </c>
      <c r="AA12" s="47">
        <v>119345.29093816428</v>
      </c>
      <c r="AB12" s="47">
        <v>113788.35902150176</v>
      </c>
      <c r="AC12" s="47">
        <v>116318.25270871291</v>
      </c>
      <c r="AD12" s="47">
        <v>126845.97395654328</v>
      </c>
      <c r="AE12" s="47">
        <v>144738.71529470867</v>
      </c>
      <c r="AF12" s="47">
        <v>147683.20841960251</v>
      </c>
      <c r="AG12" s="47">
        <v>152896.58744018685</v>
      </c>
      <c r="AH12" s="47">
        <v>156535.91118862768</v>
      </c>
      <c r="AI12" s="47">
        <v>159128.67341876141</v>
      </c>
      <c r="AJ12" s="47">
        <v>157875.07371661105</v>
      </c>
      <c r="AK12" s="47">
        <v>135950.78316468847</v>
      </c>
      <c r="AL12" s="47">
        <v>123024.98900019965</v>
      </c>
      <c r="AM12" s="47">
        <v>123360.33688943277</v>
      </c>
      <c r="AN12" s="47">
        <v>117605.75504028854</v>
      </c>
      <c r="AO12" s="47">
        <v>120209.64303880224</v>
      </c>
      <c r="AP12" s="47">
        <v>131077.76809120964</v>
      </c>
      <c r="AQ12" s="47">
        <v>149554.05393395512</v>
      </c>
      <c r="AR12" s="47">
        <v>152582.9238092069</v>
      </c>
      <c r="AS12" s="47">
        <v>157955.28203956012</v>
      </c>
      <c r="AT12" s="47">
        <v>161700.77518347453</v>
      </c>
      <c r="AU12" s="47">
        <v>164364.6882154491</v>
      </c>
      <c r="AV12" s="47">
        <v>163055.63449523269</v>
      </c>
      <c r="AW12" s="47">
        <v>140399.74778535889</v>
      </c>
      <c r="AX12" s="47">
        <v>127040.01012453242</v>
      </c>
      <c r="AY12" s="47">
        <v>127375.38284070113</v>
      </c>
      <c r="AZ12" s="47">
        <v>121423.15105907519</v>
      </c>
      <c r="BA12" s="47">
        <v>124101.03336889145</v>
      </c>
      <c r="BB12" s="47">
        <v>135309.56222587591</v>
      </c>
      <c r="BC12" s="47">
        <v>154369.39257320148</v>
      </c>
      <c r="BD12" s="47">
        <v>157482.63919881126</v>
      </c>
      <c r="BE12" s="47">
        <v>163013.97663893332</v>
      </c>
      <c r="BF12" s="47">
        <v>166865.63917832135</v>
      </c>
      <c r="BG12" s="47">
        <v>169600.70301213677</v>
      </c>
      <c r="BH12" s="47">
        <v>168236.19527385439</v>
      </c>
      <c r="BI12" s="47">
        <v>144848.71240602934</v>
      </c>
      <c r="BJ12" s="47">
        <v>131055.03124886518</v>
      </c>
      <c r="BK12" s="47">
        <v>131390.42879196952</v>
      </c>
      <c r="BL12" s="47">
        <v>125240.54707786186</v>
      </c>
      <c r="BM12" s="47">
        <v>127992.42369898068</v>
      </c>
      <c r="BN12" s="47">
        <v>139541.35636054218</v>
      </c>
      <c r="BO12" s="47">
        <v>159184.7312124478</v>
      </c>
      <c r="BP12" s="47">
        <v>162382.35458841562</v>
      </c>
      <c r="BQ12" s="47">
        <v>168072.6712383065</v>
      </c>
      <c r="BR12" s="47">
        <v>172030.5031731682</v>
      </c>
      <c r="BS12" s="47">
        <v>174836.71780882444</v>
      </c>
      <c r="BT12" s="47">
        <v>173416.756052476</v>
      </c>
      <c r="BU12" s="47">
        <v>149297.67702669979</v>
      </c>
      <c r="BV12" s="47">
        <v>135070.05237319795</v>
      </c>
      <c r="BW12" s="47">
        <v>135405.47474323789</v>
      </c>
      <c r="BX12" s="47">
        <v>129057.94309664852</v>
      </c>
      <c r="BY12" s="47">
        <v>131883.81402906988</v>
      </c>
      <c r="BZ12" s="47">
        <v>143773.15049520845</v>
      </c>
      <c r="CA12" s="47">
        <v>164000.06985169416</v>
      </c>
      <c r="CB12" s="47">
        <v>167282.06997801995</v>
      </c>
      <c r="CC12" s="47">
        <v>173131.36583767965</v>
      </c>
      <c r="CD12" s="47">
        <v>177195.36716801501</v>
      </c>
      <c r="CE12" s="47">
        <v>180072.73260551208</v>
      </c>
      <c r="CF12" s="47">
        <v>178597.31683109768</v>
      </c>
      <c r="CG12" s="47">
        <v>153746.64164737021</v>
      </c>
      <c r="CH12" s="47">
        <v>139085.07349753071</v>
      </c>
    </row>
    <row r="13" spans="1:93" x14ac:dyDescent="0.3">
      <c r="A13" s="45">
        <v>70</v>
      </c>
      <c r="B13" t="s">
        <v>167</v>
      </c>
      <c r="C13" s="46">
        <v>268922.75999999989</v>
      </c>
      <c r="D13" s="46">
        <v>260732.94</v>
      </c>
      <c r="E13" s="46">
        <v>266587.31999999989</v>
      </c>
      <c r="F13" s="46">
        <v>314116.67999999993</v>
      </c>
      <c r="G13" s="46">
        <v>349140.39000000019</v>
      </c>
      <c r="H13" s="46">
        <v>409679.2099999999</v>
      </c>
      <c r="I13" s="46">
        <v>425925.86999999994</v>
      </c>
      <c r="J13" s="46">
        <v>432727.04999999976</v>
      </c>
      <c r="K13" s="47">
        <v>414982.32317700691</v>
      </c>
      <c r="L13" s="47">
        <v>405492.65110462869</v>
      </c>
      <c r="M13" s="47">
        <v>372744.05329140823</v>
      </c>
      <c r="N13" s="47">
        <v>332579.61298816471</v>
      </c>
      <c r="O13" s="47">
        <v>319101.76529139397</v>
      </c>
      <c r="P13" s="47">
        <v>304216.76921218511</v>
      </c>
      <c r="Q13" s="47">
        <v>310953.03015180578</v>
      </c>
      <c r="R13" s="47">
        <v>339066.92611837876</v>
      </c>
      <c r="S13" s="47">
        <v>386861.47356114344</v>
      </c>
      <c r="T13" s="47">
        <v>410086.5144490755</v>
      </c>
      <c r="U13" s="47">
        <v>424526.29908001807</v>
      </c>
      <c r="V13" s="47">
        <v>434593.70810192794</v>
      </c>
      <c r="W13" s="47">
        <v>441754.24793628359</v>
      </c>
      <c r="X13" s="47">
        <v>438236.85859941074</v>
      </c>
      <c r="Y13" s="47">
        <v>377346.46942007286</v>
      </c>
      <c r="Z13" s="47">
        <v>341440.74919603637</v>
      </c>
      <c r="AA13" s="47">
        <v>342402.7943058461</v>
      </c>
      <c r="AB13" s="47">
        <v>326459.9028764856</v>
      </c>
      <c r="AC13" s="47">
        <v>333718.19234051352</v>
      </c>
      <c r="AD13" s="47">
        <v>363922.32645082241</v>
      </c>
      <c r="AE13" s="47">
        <v>415256.77445308043</v>
      </c>
      <c r="AF13" s="47">
        <v>423704.55371485604</v>
      </c>
      <c r="AG13" s="47">
        <v>438661.78856167087</v>
      </c>
      <c r="AH13" s="47">
        <v>449103.04360453138</v>
      </c>
      <c r="AI13" s="47">
        <v>456541.70352642483</v>
      </c>
      <c r="AJ13" s="47">
        <v>452945.11385302368</v>
      </c>
      <c r="AK13" s="47">
        <v>390044.11215333303</v>
      </c>
      <c r="AL13" s="47">
        <v>352959.88364501006</v>
      </c>
      <c r="AM13" s="47">
        <v>353921.99998353812</v>
      </c>
      <c r="AN13" s="47">
        <v>337412.04898572626</v>
      </c>
      <c r="AO13" s="47">
        <v>344882.62884473801</v>
      </c>
      <c r="AP13" s="47">
        <v>376063.38476361003</v>
      </c>
      <c r="AQ13" s="47">
        <v>429072.02759500092</v>
      </c>
      <c r="AR13" s="47">
        <v>437761.88456985523</v>
      </c>
      <c r="AS13" s="47">
        <v>453175.2323075388</v>
      </c>
      <c r="AT13" s="47">
        <v>463921.08837314736</v>
      </c>
      <c r="AU13" s="47">
        <v>471563.88063386962</v>
      </c>
      <c r="AV13" s="47">
        <v>467808.19284614787</v>
      </c>
      <c r="AW13" s="47">
        <v>402808.23469147895</v>
      </c>
      <c r="AX13" s="47">
        <v>364479.01809398324</v>
      </c>
      <c r="AY13" s="47">
        <v>365441.20566122973</v>
      </c>
      <c r="AZ13" s="47">
        <v>348364.1950949665</v>
      </c>
      <c r="BA13" s="47">
        <v>356047.06534896215</v>
      </c>
      <c r="BB13" s="47">
        <v>388204.44307639729</v>
      </c>
      <c r="BC13" s="47">
        <v>442887.28073692124</v>
      </c>
      <c r="BD13" s="47">
        <v>451819.21542485419</v>
      </c>
      <c r="BE13" s="47">
        <v>467688.67605340661</v>
      </c>
      <c r="BF13" s="47">
        <v>478739.13314176322</v>
      </c>
      <c r="BG13" s="47">
        <v>486586.05774131423</v>
      </c>
      <c r="BH13" s="47">
        <v>482671.27183927217</v>
      </c>
      <c r="BI13" s="47">
        <v>415572.35722962487</v>
      </c>
      <c r="BJ13" s="47">
        <v>375998.15254295646</v>
      </c>
      <c r="BK13" s="47">
        <v>376960.4113389214</v>
      </c>
      <c r="BL13" s="47">
        <v>359316.34120420681</v>
      </c>
      <c r="BM13" s="47">
        <v>367211.5018531864</v>
      </c>
      <c r="BN13" s="47">
        <v>400345.50138918462</v>
      </c>
      <c r="BO13" s="47">
        <v>456702.5338788415</v>
      </c>
      <c r="BP13" s="47">
        <v>465876.54627985315</v>
      </c>
      <c r="BQ13" s="47">
        <v>482202.11979927443</v>
      </c>
      <c r="BR13" s="47">
        <v>493557.17791037913</v>
      </c>
      <c r="BS13" s="47">
        <v>501608.2348487589</v>
      </c>
      <c r="BT13" s="47">
        <v>497534.35083239625</v>
      </c>
      <c r="BU13" s="47">
        <v>428336.47976777086</v>
      </c>
      <c r="BV13" s="47">
        <v>387517.28699192969</v>
      </c>
      <c r="BW13" s="47">
        <v>388479.61701661308</v>
      </c>
      <c r="BX13" s="47">
        <v>370268.48731344705</v>
      </c>
      <c r="BY13" s="47">
        <v>378375.93835741054</v>
      </c>
      <c r="BZ13" s="47">
        <v>412486.559701972</v>
      </c>
      <c r="CA13" s="47">
        <v>470517.78702076175</v>
      </c>
      <c r="CB13" s="47">
        <v>479933.87713485211</v>
      </c>
      <c r="CC13" s="47">
        <v>496715.56354514213</v>
      </c>
      <c r="CD13" s="47">
        <v>508375.22267899505</v>
      </c>
      <c r="CE13" s="47">
        <v>516630.41195620352</v>
      </c>
      <c r="CF13" s="47">
        <v>512397.42982552055</v>
      </c>
      <c r="CG13" s="47">
        <v>441100.60230591672</v>
      </c>
      <c r="CH13" s="47">
        <v>399036.42144090286</v>
      </c>
    </row>
    <row r="14" spans="1:93" x14ac:dyDescent="0.3">
      <c r="A14" s="45">
        <v>72</v>
      </c>
      <c r="B14" t="s">
        <v>168</v>
      </c>
      <c r="C14" s="46">
        <v>24075.280000000006</v>
      </c>
      <c r="D14" s="46">
        <v>22336.589999999997</v>
      </c>
      <c r="E14" s="46">
        <v>23204.489999999998</v>
      </c>
      <c r="F14" s="46">
        <v>28340.879999999997</v>
      </c>
      <c r="G14" s="46">
        <v>31115.949999999997</v>
      </c>
      <c r="H14" s="46">
        <v>31153.390000000003</v>
      </c>
      <c r="I14" s="46">
        <v>33335.15</v>
      </c>
      <c r="J14" s="46">
        <v>33732.03</v>
      </c>
      <c r="K14" s="47">
        <v>34778.360603993009</v>
      </c>
      <c r="L14" s="47">
        <v>33983.061096244972</v>
      </c>
      <c r="M14" s="47">
        <v>31238.504327407583</v>
      </c>
      <c r="N14" s="47">
        <v>27872.449172022232</v>
      </c>
      <c r="O14" s="47">
        <v>26742.913234743159</v>
      </c>
      <c r="P14" s="47">
        <v>25495.448626447211</v>
      </c>
      <c r="Q14" s="47">
        <v>26059.993425095876</v>
      </c>
      <c r="R14" s="47">
        <v>28416.130439374356</v>
      </c>
      <c r="S14" s="47">
        <v>32421.640826283339</v>
      </c>
      <c r="T14" s="47">
        <v>34368.058304645318</v>
      </c>
      <c r="U14" s="47">
        <v>35578.211144636793</v>
      </c>
      <c r="V14" s="47">
        <v>36421.928965269195</v>
      </c>
      <c r="W14" s="47">
        <v>37022.031240884084</v>
      </c>
      <c r="X14" s="47">
        <v>36727.249926331016</v>
      </c>
      <c r="Y14" s="47">
        <v>31624.218317697378</v>
      </c>
      <c r="Z14" s="47">
        <v>28615.073069925013</v>
      </c>
      <c r="AA14" s="47">
        <v>28695.699038496692</v>
      </c>
      <c r="AB14" s="47">
        <v>27359.575555077605</v>
      </c>
      <c r="AC14" s="47">
        <v>27967.869919077424</v>
      </c>
      <c r="AD14" s="47">
        <v>30499.183204370369</v>
      </c>
      <c r="AE14" s="47">
        <v>34801.36150045153</v>
      </c>
      <c r="AF14" s="47">
        <v>35509.343255480766</v>
      </c>
      <c r="AG14" s="47">
        <v>36762.861967214551</v>
      </c>
      <c r="AH14" s="47">
        <v>37637.910644610805</v>
      </c>
      <c r="AI14" s="47">
        <v>38261.321288210034</v>
      </c>
      <c r="AJ14" s="47">
        <v>37959.902443068553</v>
      </c>
      <c r="AK14" s="47">
        <v>32688.367735959782</v>
      </c>
      <c r="AL14" s="47">
        <v>29580.45542319071</v>
      </c>
      <c r="AM14" s="47">
        <v>29661.087361216778</v>
      </c>
      <c r="AN14" s="47">
        <v>28277.440402569722</v>
      </c>
      <c r="AO14" s="47">
        <v>28903.526155496642</v>
      </c>
      <c r="AP14" s="47">
        <v>31516.687036542346</v>
      </c>
      <c r="AQ14" s="47">
        <v>35959.174324686501</v>
      </c>
      <c r="AR14" s="47">
        <v>36687.443849891548</v>
      </c>
      <c r="AS14" s="47">
        <v>37979.187945476195</v>
      </c>
      <c r="AT14" s="47">
        <v>38879.764274576679</v>
      </c>
      <c r="AU14" s="47">
        <v>39520.282606128436</v>
      </c>
      <c r="AV14" s="47">
        <v>39205.530249455915</v>
      </c>
      <c r="AW14" s="47">
        <v>33758.088617144997</v>
      </c>
      <c r="AX14" s="47">
        <v>30545.837776456367</v>
      </c>
      <c r="AY14" s="47">
        <v>30626.475683936835</v>
      </c>
      <c r="AZ14" s="47">
        <v>29195.305250061814</v>
      </c>
      <c r="BA14" s="47">
        <v>29839.182391915834</v>
      </c>
      <c r="BB14" s="47">
        <v>32534.190868714297</v>
      </c>
      <c r="BC14" s="47">
        <v>37116.987148921449</v>
      </c>
      <c r="BD14" s="47">
        <v>37865.544444302308</v>
      </c>
      <c r="BE14" s="47">
        <v>39195.513923737832</v>
      </c>
      <c r="BF14" s="47">
        <v>40121.617904542552</v>
      </c>
      <c r="BG14" s="47">
        <v>40779.243924046816</v>
      </c>
      <c r="BH14" s="47">
        <v>40451.158055843283</v>
      </c>
      <c r="BI14" s="47">
        <v>34827.809498330207</v>
      </c>
      <c r="BJ14" s="47">
        <v>31511.220129722027</v>
      </c>
      <c r="BK14" s="47">
        <v>31591.864006656895</v>
      </c>
      <c r="BL14" s="47">
        <v>30113.170097553906</v>
      </c>
      <c r="BM14" s="47">
        <v>30774.83862833503</v>
      </c>
      <c r="BN14" s="47">
        <v>33551.694700886248</v>
      </c>
      <c r="BO14" s="47">
        <v>38274.799973156398</v>
      </c>
      <c r="BP14" s="47">
        <v>39043.645038713075</v>
      </c>
      <c r="BQ14" s="47">
        <v>40411.839901999461</v>
      </c>
      <c r="BR14" s="47">
        <v>41363.471534508419</v>
      </c>
      <c r="BS14" s="47">
        <v>42038.205241965203</v>
      </c>
      <c r="BT14" s="47">
        <v>41696.785862230638</v>
      </c>
      <c r="BU14" s="47">
        <v>35897.530379515418</v>
      </c>
      <c r="BV14" s="47">
        <v>32476.602482987684</v>
      </c>
      <c r="BW14" s="47">
        <v>32557.252329376955</v>
      </c>
      <c r="BX14" s="47">
        <v>31031.034945045998</v>
      </c>
      <c r="BY14" s="47">
        <v>31710.494864754222</v>
      </c>
      <c r="BZ14" s="47">
        <v>34569.198533058203</v>
      </c>
      <c r="CA14" s="47">
        <v>39432.612797391346</v>
      </c>
      <c r="CB14" s="47">
        <v>40221.745633123843</v>
      </c>
      <c r="CC14" s="47">
        <v>41628.165880261084</v>
      </c>
      <c r="CD14" s="47">
        <v>42605.325164474292</v>
      </c>
      <c r="CE14" s="47">
        <v>43297.16655988359</v>
      </c>
      <c r="CF14" s="47">
        <v>42942.413668618006</v>
      </c>
      <c r="CG14" s="47">
        <v>36967.251260700621</v>
      </c>
      <c r="CH14" s="47">
        <v>33441.984836253345</v>
      </c>
    </row>
    <row r="15" spans="1:93" x14ac:dyDescent="0.3">
      <c r="A15" s="45">
        <v>164</v>
      </c>
      <c r="B15" t="s">
        <v>169</v>
      </c>
      <c r="C15" s="46">
        <v>15978.34</v>
      </c>
      <c r="D15" s="46">
        <v>8355.5099999999984</v>
      </c>
      <c r="E15" s="46">
        <v>9523.23</v>
      </c>
      <c r="F15" s="46">
        <v>11211.69</v>
      </c>
      <c r="G15" s="46">
        <v>9499.56</v>
      </c>
      <c r="H15" s="46">
        <v>11685.24</v>
      </c>
      <c r="I15" s="46">
        <v>13570.8</v>
      </c>
      <c r="J15" s="46">
        <v>14754.3</v>
      </c>
      <c r="K15" s="47">
        <v>14387.176747038749</v>
      </c>
      <c r="L15" s="47">
        <v>14058.175770969445</v>
      </c>
      <c r="M15" s="47">
        <v>12922.802434222471</v>
      </c>
      <c r="N15" s="47">
        <v>11530.326491717871</v>
      </c>
      <c r="O15" s="47">
        <v>11063.057969293604</v>
      </c>
      <c r="P15" s="47">
        <v>10547.004495422594</v>
      </c>
      <c r="Q15" s="47">
        <v>10780.546435258806</v>
      </c>
      <c r="R15" s="47">
        <v>11755.237567214366</v>
      </c>
      <c r="S15" s="47">
        <v>13412.244536425636</v>
      </c>
      <c r="T15" s="47">
        <v>14217.442130515337</v>
      </c>
      <c r="U15" s="47">
        <v>14718.060402840954</v>
      </c>
      <c r="V15" s="47">
        <v>15067.091156426017</v>
      </c>
      <c r="W15" s="47">
        <v>15315.342579311669</v>
      </c>
      <c r="X15" s="47">
        <v>15193.396898131043</v>
      </c>
      <c r="Y15" s="47">
        <v>13082.365313430404</v>
      </c>
      <c r="Z15" s="47">
        <v>11837.536523765082</v>
      </c>
      <c r="AA15" s="47">
        <v>11870.89002404792</v>
      </c>
      <c r="AB15" s="47">
        <v>11318.159982206544</v>
      </c>
      <c r="AC15" s="47">
        <v>11569.800323415961</v>
      </c>
      <c r="AD15" s="47">
        <v>12616.958700210052</v>
      </c>
      <c r="AE15" s="47">
        <v>14396.691800564622</v>
      </c>
      <c r="AF15" s="47">
        <v>14689.571006668282</v>
      </c>
      <c r="AG15" s="47">
        <v>15208.128953283043</v>
      </c>
      <c r="AH15" s="47">
        <v>15570.120713829598</v>
      </c>
      <c r="AI15" s="47">
        <v>15828.014385632447</v>
      </c>
      <c r="AJ15" s="47">
        <v>15703.322878481849</v>
      </c>
      <c r="AK15" s="47">
        <v>13522.584619341042</v>
      </c>
      <c r="AL15" s="47">
        <v>12236.897686962382</v>
      </c>
      <c r="AM15" s="47">
        <v>12270.253656700188</v>
      </c>
      <c r="AN15" s="47">
        <v>11697.864015445153</v>
      </c>
      <c r="AO15" s="47">
        <v>11956.864331438432</v>
      </c>
      <c r="AP15" s="47">
        <v>13037.881573514402</v>
      </c>
      <c r="AQ15" s="47">
        <v>14875.657958053485</v>
      </c>
      <c r="AR15" s="47">
        <v>15176.929846568093</v>
      </c>
      <c r="AS15" s="47">
        <v>15711.300940902722</v>
      </c>
      <c r="AT15" s="47">
        <v>16083.85302777367</v>
      </c>
      <c r="AU15" s="47">
        <v>16348.82383967259</v>
      </c>
      <c r="AV15" s="47">
        <v>16218.61650073107</v>
      </c>
      <c r="AW15" s="47">
        <v>13965.108738371617</v>
      </c>
      <c r="AX15" s="47">
        <v>12636.258850159664</v>
      </c>
      <c r="AY15" s="47">
        <v>12669.617289352444</v>
      </c>
      <c r="AZ15" s="47">
        <v>12077.56804868375</v>
      </c>
      <c r="BA15" s="47">
        <v>12343.928339460894</v>
      </c>
      <c r="BB15" s="47">
        <v>13458.804446818738</v>
      </c>
      <c r="BC15" s="47">
        <v>15354.624115542341</v>
      </c>
      <c r="BD15" s="47">
        <v>15664.288686467897</v>
      </c>
      <c r="BE15" s="47">
        <v>16214.472928522397</v>
      </c>
      <c r="BF15" s="47">
        <v>16597.585341717742</v>
      </c>
      <c r="BG15" s="47">
        <v>16869.63329371273</v>
      </c>
      <c r="BH15" s="47">
        <v>16733.910122980295</v>
      </c>
      <c r="BI15" s="47">
        <v>14407.632857402192</v>
      </c>
      <c r="BJ15" s="47">
        <v>13035.620013356947</v>
      </c>
      <c r="BK15" s="47">
        <v>13068.980922004699</v>
      </c>
      <c r="BL15" s="47">
        <v>12457.272081922347</v>
      </c>
      <c r="BM15" s="47">
        <v>12730.992347483356</v>
      </c>
      <c r="BN15" s="47">
        <v>13879.727320123076</v>
      </c>
      <c r="BO15" s="47">
        <v>15833.590273031195</v>
      </c>
      <c r="BP15" s="47">
        <v>16151.6475263677</v>
      </c>
      <c r="BQ15" s="47">
        <v>16717.644916142068</v>
      </c>
      <c r="BR15" s="47">
        <v>17111.317655661813</v>
      </c>
      <c r="BS15" s="47">
        <v>17390.44274775287</v>
      </c>
      <c r="BT15" s="47">
        <v>17249.203745229512</v>
      </c>
      <c r="BU15" s="47">
        <v>14850.156976432767</v>
      </c>
      <c r="BV15" s="47">
        <v>13434.981176554231</v>
      </c>
      <c r="BW15" s="47">
        <v>13468.344554656956</v>
      </c>
      <c r="BX15" s="47">
        <v>12836.976115160945</v>
      </c>
      <c r="BY15" s="47">
        <v>13118.056355505818</v>
      </c>
      <c r="BZ15" s="47">
        <v>14300.650193427417</v>
      </c>
      <c r="CA15" s="47">
        <v>16312.556430520051</v>
      </c>
      <c r="CB15" s="47">
        <v>16639.006366267506</v>
      </c>
      <c r="CC15" s="47">
        <v>17220.816903761737</v>
      </c>
      <c r="CD15" s="47">
        <v>17625.049969605883</v>
      </c>
      <c r="CE15" s="47">
        <v>17911.252201793006</v>
      </c>
      <c r="CF15" s="47">
        <v>17764.497367478732</v>
      </c>
      <c r="CG15" s="47">
        <v>15292.68109546334</v>
      </c>
      <c r="CH15" s="47">
        <v>13834.342339751514</v>
      </c>
    </row>
    <row r="16" spans="1:93" x14ac:dyDescent="0.3">
      <c r="A16" s="45">
        <v>165</v>
      </c>
      <c r="B16" t="s">
        <v>170</v>
      </c>
      <c r="C16" s="46">
        <v>6935.31</v>
      </c>
      <c r="D16" s="46">
        <v>5941.17</v>
      </c>
      <c r="E16" s="46">
        <v>8702.67</v>
      </c>
      <c r="F16" s="46">
        <v>10335.9</v>
      </c>
      <c r="G16" s="46">
        <v>11929.68</v>
      </c>
      <c r="H16" s="46">
        <v>12892.34</v>
      </c>
      <c r="I16" s="46">
        <v>13057.95</v>
      </c>
      <c r="J16" s="46">
        <v>13065.84</v>
      </c>
      <c r="K16" s="47">
        <v>12605.739088948581</v>
      </c>
      <c r="L16" s="47">
        <v>12317.475412394202</v>
      </c>
      <c r="M16" s="47">
        <v>11322.685377961134</v>
      </c>
      <c r="N16" s="47">
        <v>10102.62749395247</v>
      </c>
      <c r="O16" s="47">
        <v>9693.2167261747545</v>
      </c>
      <c r="P16" s="47">
        <v>9241.0616187522755</v>
      </c>
      <c r="Q16" s="47">
        <v>9445.6861126098465</v>
      </c>
      <c r="R16" s="47">
        <v>10299.689807551084</v>
      </c>
      <c r="S16" s="47">
        <v>11751.524166001291</v>
      </c>
      <c r="T16" s="47">
        <v>12457.021218314423</v>
      </c>
      <c r="U16" s="47">
        <v>12895.652329550048</v>
      </c>
      <c r="V16" s="47">
        <v>13201.465672297643</v>
      </c>
      <c r="W16" s="47">
        <v>13418.978303189655</v>
      </c>
      <c r="X16" s="47">
        <v>13312.13208401719</v>
      </c>
      <c r="Y16" s="47">
        <v>11462.490988119542</v>
      </c>
      <c r="Z16" s="47">
        <v>10371.798407578157</v>
      </c>
      <c r="AA16" s="47">
        <v>10401.022037040773</v>
      </c>
      <c r="AB16" s="47">
        <v>9916.7316987358572</v>
      </c>
      <c r="AC16" s="47">
        <v>10137.213627978355</v>
      </c>
      <c r="AD16" s="47">
        <v>11054.711585691995</v>
      </c>
      <c r="AE16" s="47">
        <v>12614.075977017274</v>
      </c>
      <c r="AF16" s="47">
        <v>12870.69052493273</v>
      </c>
      <c r="AG16" s="47">
        <v>13325.039998249102</v>
      </c>
      <c r="AH16" s="47">
        <v>13642.209500371067</v>
      </c>
      <c r="AI16" s="47">
        <v>13868.170465235615</v>
      </c>
      <c r="AJ16" s="47">
        <v>13758.918411591963</v>
      </c>
      <c r="AK16" s="47">
        <v>11848.201806148501</v>
      </c>
      <c r="AL16" s="47">
        <v>10721.710187633293</v>
      </c>
      <c r="AM16" s="47">
        <v>10750.93598077997</v>
      </c>
      <c r="AN16" s="47">
        <v>10249.420318482782</v>
      </c>
      <c r="AO16" s="47">
        <v>10476.350901513155</v>
      </c>
      <c r="AP16" s="47">
        <v>11423.515278781906</v>
      </c>
      <c r="AQ16" s="47">
        <v>13033.735964511594</v>
      </c>
      <c r="AR16" s="47">
        <v>13297.704002732269</v>
      </c>
      <c r="AS16" s="47">
        <v>13765.908620656681</v>
      </c>
      <c r="AT16" s="47">
        <v>14092.330856701366</v>
      </c>
      <c r="AU16" s="47">
        <v>14324.492661599756</v>
      </c>
      <c r="AV16" s="47">
        <v>14210.407753141191</v>
      </c>
      <c r="AW16" s="47">
        <v>12235.932052544093</v>
      </c>
      <c r="AX16" s="47">
        <v>11071.621967688414</v>
      </c>
      <c r="AY16" s="47">
        <v>11100.849924519156</v>
      </c>
      <c r="AZ16" s="47">
        <v>10582.108938229696</v>
      </c>
      <c r="BA16" s="47">
        <v>10815.488175047944</v>
      </c>
      <c r="BB16" s="47">
        <v>11792.318971871808</v>
      </c>
      <c r="BC16" s="47">
        <v>13453.395952005909</v>
      </c>
      <c r="BD16" s="47">
        <v>13724.717480531803</v>
      </c>
      <c r="BE16" s="47">
        <v>14206.777243064256</v>
      </c>
      <c r="BF16" s="47">
        <v>14542.452213031662</v>
      </c>
      <c r="BG16" s="47">
        <v>14780.814857963891</v>
      </c>
      <c r="BH16" s="47">
        <v>14661.897094690423</v>
      </c>
      <c r="BI16" s="47">
        <v>12623.662298939686</v>
      </c>
      <c r="BJ16" s="47">
        <v>11421.533747743533</v>
      </c>
      <c r="BK16" s="47">
        <v>11450.763868258344</v>
      </c>
      <c r="BL16" s="47">
        <v>10914.79755797661</v>
      </c>
      <c r="BM16" s="47">
        <v>11154.625448582736</v>
      </c>
      <c r="BN16" s="47">
        <v>12161.122664961709</v>
      </c>
      <c r="BO16" s="47">
        <v>13873.055939500222</v>
      </c>
      <c r="BP16" s="47">
        <v>14151.730958331336</v>
      </c>
      <c r="BQ16" s="47">
        <v>14647.645865471832</v>
      </c>
      <c r="BR16" s="47">
        <v>14992.573569361959</v>
      </c>
      <c r="BS16" s="47">
        <v>15237.137054328028</v>
      </c>
      <c r="BT16" s="47">
        <v>15113.386436239649</v>
      </c>
      <c r="BU16" s="47">
        <v>13011.392545335277</v>
      </c>
      <c r="BV16" s="47">
        <v>11771.445527798654</v>
      </c>
      <c r="BW16" s="47">
        <v>11800.67781199753</v>
      </c>
      <c r="BX16" s="47">
        <v>11247.486177723526</v>
      </c>
      <c r="BY16" s="47">
        <v>11493.762722117524</v>
      </c>
      <c r="BZ16" s="47">
        <v>12529.926358051611</v>
      </c>
      <c r="CA16" s="47">
        <v>14292.715926994535</v>
      </c>
      <c r="CB16" s="47">
        <v>14578.74443613087</v>
      </c>
      <c r="CC16" s="47">
        <v>15088.514487879404</v>
      </c>
      <c r="CD16" s="47">
        <v>15442.694925692254</v>
      </c>
      <c r="CE16" s="47">
        <v>15693.459250692162</v>
      </c>
      <c r="CF16" s="47">
        <v>15564.87577778888</v>
      </c>
      <c r="CG16" s="47">
        <v>13399.122791730866</v>
      </c>
      <c r="CH16" s="47">
        <v>12121.357307853776</v>
      </c>
    </row>
    <row r="17" spans="1:87" x14ac:dyDescent="0.3">
      <c r="A17" s="45">
        <v>170</v>
      </c>
      <c r="B17" t="s">
        <v>171</v>
      </c>
      <c r="C17" s="46">
        <v>63943.789999999994</v>
      </c>
      <c r="D17" s="46">
        <v>61410.48000000001</v>
      </c>
      <c r="E17" s="46">
        <v>62770.55000000001</v>
      </c>
      <c r="F17" s="46">
        <v>69661.930000000008</v>
      </c>
      <c r="G17" s="46">
        <v>75727.5</v>
      </c>
      <c r="H17" s="46">
        <v>77208.519999999975</v>
      </c>
      <c r="I17" s="46">
        <v>80831.420000000013</v>
      </c>
      <c r="J17" s="46">
        <v>80522.8</v>
      </c>
      <c r="K17" s="47">
        <v>87032.688757299882</v>
      </c>
      <c r="L17" s="47">
        <v>85042.45536720955</v>
      </c>
      <c r="M17" s="47">
        <v>78174.21457349199</v>
      </c>
      <c r="N17" s="47">
        <v>69750.676902629988</v>
      </c>
      <c r="O17" s="47">
        <v>66924.018372379767</v>
      </c>
      <c r="P17" s="47">
        <v>63802.243880884533</v>
      </c>
      <c r="Q17" s="47">
        <v>65215.014664125563</v>
      </c>
      <c r="R17" s="47">
        <v>71111.236793978023</v>
      </c>
      <c r="S17" s="47">
        <v>81135.008264619348</v>
      </c>
      <c r="T17" s="47">
        <v>86005.909124926053</v>
      </c>
      <c r="U17" s="47">
        <v>89034.311086450616</v>
      </c>
      <c r="V17" s="47">
        <v>91145.711083656235</v>
      </c>
      <c r="W17" s="47">
        <v>92647.464290796823</v>
      </c>
      <c r="X17" s="47">
        <v>91909.775395880381</v>
      </c>
      <c r="Y17" s="47">
        <v>79139.462074616968</v>
      </c>
      <c r="Z17" s="47">
        <v>71609.089819381581</v>
      </c>
      <c r="AA17" s="47">
        <v>71810.855937927408</v>
      </c>
      <c r="AB17" s="47">
        <v>68467.213015886344</v>
      </c>
      <c r="AC17" s="47">
        <v>69989.466886839014</v>
      </c>
      <c r="AD17" s="47">
        <v>76324.066835774647</v>
      </c>
      <c r="AE17" s="47">
        <v>87090.248395760354</v>
      </c>
      <c r="AF17" s="47">
        <v>88861.969508003691</v>
      </c>
      <c r="AG17" s="47">
        <v>91998.894365734101</v>
      </c>
      <c r="AH17" s="47">
        <v>94188.699689064117</v>
      </c>
      <c r="AI17" s="47">
        <v>95748.781980755884</v>
      </c>
      <c r="AJ17" s="47">
        <v>94994.482695821454</v>
      </c>
      <c r="AK17" s="47">
        <v>81802.491139312449</v>
      </c>
      <c r="AL17" s="47">
        <v>74024.954754484832</v>
      </c>
      <c r="AM17" s="47">
        <v>74226.735811563034</v>
      </c>
      <c r="AN17" s="47">
        <v>70764.165609559685</v>
      </c>
      <c r="AO17" s="47">
        <v>72330.942350140496</v>
      </c>
      <c r="AP17" s="47">
        <v>78870.365534069701</v>
      </c>
      <c r="AQ17" s="47">
        <v>89987.669706622342</v>
      </c>
      <c r="AR17" s="47">
        <v>91810.16087118056</v>
      </c>
      <c r="AS17" s="47">
        <v>95042.744577618723</v>
      </c>
      <c r="AT17" s="47">
        <v>97296.432732884889</v>
      </c>
      <c r="AU17" s="47">
        <v>98899.326935634861</v>
      </c>
      <c r="AV17" s="47">
        <v>98111.660598919698</v>
      </c>
      <c r="AW17" s="47">
        <v>84479.462764555981</v>
      </c>
      <c r="AX17" s="47">
        <v>76440.819689587996</v>
      </c>
      <c r="AY17" s="47">
        <v>76642.615685198587</v>
      </c>
      <c r="AZ17" s="47">
        <v>73061.118203232938</v>
      </c>
      <c r="BA17" s="47">
        <v>74672.417813441905</v>
      </c>
      <c r="BB17" s="47">
        <v>81416.664232364696</v>
      </c>
      <c r="BC17" s="47">
        <v>92885.091017484272</v>
      </c>
      <c r="BD17" s="47">
        <v>94758.352234357415</v>
      </c>
      <c r="BE17" s="47">
        <v>98086.594789503331</v>
      </c>
      <c r="BF17" s="47">
        <v>100404.16577670562</v>
      </c>
      <c r="BG17" s="47">
        <v>102049.87189051381</v>
      </c>
      <c r="BH17" s="47">
        <v>101228.83850201796</v>
      </c>
      <c r="BI17" s="47">
        <v>87156.434389799528</v>
      </c>
      <c r="BJ17" s="47">
        <v>78856.684624691145</v>
      </c>
      <c r="BK17" s="47">
        <v>79058.495558834155</v>
      </c>
      <c r="BL17" s="47">
        <v>75358.070796906206</v>
      </c>
      <c r="BM17" s="47">
        <v>77013.893276743329</v>
      </c>
      <c r="BN17" s="47">
        <v>83962.962930659705</v>
      </c>
      <c r="BO17" s="47">
        <v>95782.512328346216</v>
      </c>
      <c r="BP17" s="47">
        <v>97706.543597534255</v>
      </c>
      <c r="BQ17" s="47">
        <v>101130.44500138791</v>
      </c>
      <c r="BR17" s="47">
        <v>103511.89882052637</v>
      </c>
      <c r="BS17" s="47">
        <v>105200.41684539276</v>
      </c>
      <c r="BT17" s="47">
        <v>104346.01640511618</v>
      </c>
      <c r="BU17" s="47">
        <v>89833.40601504306</v>
      </c>
      <c r="BV17" s="47">
        <v>81272.549559794308</v>
      </c>
      <c r="BW17" s="47">
        <v>81474.375432469722</v>
      </c>
      <c r="BX17" s="47">
        <v>77655.023390579474</v>
      </c>
      <c r="BY17" s="47">
        <v>79355.368740044738</v>
      </c>
      <c r="BZ17" s="47">
        <v>86509.2616289547</v>
      </c>
      <c r="CA17" s="47">
        <v>98679.933639208146</v>
      </c>
      <c r="CB17" s="47">
        <v>100654.7349607111</v>
      </c>
      <c r="CC17" s="47">
        <v>104174.29521327249</v>
      </c>
      <c r="CD17" s="47">
        <v>106619.63186434712</v>
      </c>
      <c r="CE17" s="47">
        <v>108350.9618002717</v>
      </c>
      <c r="CF17" s="47">
        <v>107463.19430821444</v>
      </c>
      <c r="CG17" s="47">
        <v>92510.377640286591</v>
      </c>
      <c r="CH17" s="47">
        <v>83688.414494897457</v>
      </c>
    </row>
    <row r="18" spans="1:87" x14ac:dyDescent="0.3">
      <c r="A18" s="45">
        <v>365</v>
      </c>
      <c r="B18" t="s">
        <v>172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0</v>
      </c>
      <c r="AV18" s="47">
        <v>0</v>
      </c>
      <c r="AW18" s="47">
        <v>0</v>
      </c>
      <c r="AX18" s="47">
        <v>0</v>
      </c>
      <c r="AY18" s="47">
        <v>0</v>
      </c>
      <c r="AZ18" s="47">
        <v>0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>
        <v>0</v>
      </c>
      <c r="BH18" s="47">
        <v>0</v>
      </c>
      <c r="BI18" s="47">
        <v>0</v>
      </c>
      <c r="BJ18" s="47">
        <v>0</v>
      </c>
      <c r="BK18" s="47">
        <v>0</v>
      </c>
      <c r="BL18" s="47">
        <v>0</v>
      </c>
      <c r="BM18" s="47">
        <v>0</v>
      </c>
      <c r="BN18" s="47">
        <v>0</v>
      </c>
      <c r="BO18" s="47">
        <v>0</v>
      </c>
      <c r="BP18" s="47">
        <v>0</v>
      </c>
      <c r="BQ18" s="47">
        <v>0</v>
      </c>
      <c r="BR18" s="47">
        <v>0</v>
      </c>
      <c r="BS18" s="47">
        <v>0</v>
      </c>
      <c r="BT18" s="47">
        <v>0</v>
      </c>
      <c r="BU18" s="47">
        <v>0</v>
      </c>
      <c r="BV18" s="47">
        <v>0</v>
      </c>
      <c r="BW18" s="47">
        <v>0</v>
      </c>
      <c r="BX18" s="47">
        <v>0</v>
      </c>
      <c r="BY18" s="47">
        <v>0</v>
      </c>
      <c r="BZ18" s="47">
        <v>0</v>
      </c>
      <c r="CA18" s="47">
        <v>0</v>
      </c>
      <c r="CB18" s="47">
        <v>0</v>
      </c>
      <c r="CC18" s="47">
        <v>0</v>
      </c>
      <c r="CD18" s="47">
        <v>0</v>
      </c>
      <c r="CE18" s="47">
        <v>0</v>
      </c>
      <c r="CF18" s="47">
        <v>0</v>
      </c>
      <c r="CG18" s="47">
        <v>0</v>
      </c>
      <c r="CH18" s="47">
        <v>0</v>
      </c>
    </row>
    <row r="19" spans="1:87" x14ac:dyDescent="0.3">
      <c r="B19" t="s">
        <v>173</v>
      </c>
      <c r="C19" s="48">
        <v>1254324.33</v>
      </c>
      <c r="D19" s="48">
        <v>1201250.8899999999</v>
      </c>
      <c r="E19" s="48">
        <v>1279013.1700000004</v>
      </c>
      <c r="F19" s="48">
        <v>1460941.8599999999</v>
      </c>
      <c r="G19" s="48">
        <v>1590153.0700000003</v>
      </c>
      <c r="H19" s="48">
        <v>1648453.6700000002</v>
      </c>
      <c r="I19" s="48">
        <v>1728004.4600000004</v>
      </c>
      <c r="J19" s="48">
        <v>1748757.3099999998</v>
      </c>
      <c r="K19" s="37">
        <v>1810023.6164337823</v>
      </c>
      <c r="L19" s="37">
        <v>1768632.6231217848</v>
      </c>
      <c r="M19" s="37">
        <v>1625793.4414592511</v>
      </c>
      <c r="N19" s="37">
        <v>1450608.6650737114</v>
      </c>
      <c r="O19" s="37">
        <v>1391822.4921035264</v>
      </c>
      <c r="P19" s="37">
        <v>1326898.7762506942</v>
      </c>
      <c r="Q19" s="37">
        <v>1356280.2479573172</v>
      </c>
      <c r="R19" s="37">
        <v>1478904.3039891063</v>
      </c>
      <c r="S19" s="37">
        <v>1687369.2307500211</v>
      </c>
      <c r="T19" s="37">
        <v>1788669.6239281336</v>
      </c>
      <c r="U19" s="37">
        <v>1851651.4661380136</v>
      </c>
      <c r="V19" s="37">
        <v>1895562.3680445093</v>
      </c>
      <c r="W19" s="37">
        <v>1926794.4121165895</v>
      </c>
      <c r="X19" s="37">
        <v>1911452.6555829828</v>
      </c>
      <c r="Y19" s="37">
        <v>1645867.7468459536</v>
      </c>
      <c r="Z19" s="37">
        <v>1489258.1807492091</v>
      </c>
      <c r="AA19" s="37">
        <v>1493454.3218173373</v>
      </c>
      <c r="AB19" s="37">
        <v>1423916.3960077274</v>
      </c>
      <c r="AC19" s="37">
        <v>1455574.7935130098</v>
      </c>
      <c r="AD19" s="37">
        <v>1587315.8171668604</v>
      </c>
      <c r="AE19" s="37">
        <v>1811220.6874016498</v>
      </c>
      <c r="AF19" s="37">
        <v>1848067.2688491957</v>
      </c>
      <c r="AG19" s="37">
        <v>1913306.0677021614</v>
      </c>
      <c r="AH19" s="37">
        <v>1958847.5694897557</v>
      </c>
      <c r="AI19" s="37">
        <v>1991292.6867423861</v>
      </c>
      <c r="AJ19" s="37">
        <v>1975605.4830137072</v>
      </c>
      <c r="AK19" s="37">
        <v>1701250.9088184615</v>
      </c>
      <c r="AL19" s="37">
        <v>1539501.0567201572</v>
      </c>
      <c r="AM19" s="37">
        <v>1543697.5084657655</v>
      </c>
      <c r="AN19" s="37">
        <v>1471686.2454716607</v>
      </c>
      <c r="AO19" s="37">
        <v>1504270.5875461502</v>
      </c>
      <c r="AP19" s="37">
        <v>1640271.3312870895</v>
      </c>
      <c r="AQ19" s="37">
        <v>1871478.5178134311</v>
      </c>
      <c r="AR19" s="37">
        <v>1909380.9668322268</v>
      </c>
      <c r="AS19" s="37">
        <v>1976609.1880247083</v>
      </c>
      <c r="AT19" s="37">
        <v>2023479.2645827723</v>
      </c>
      <c r="AU19" s="37">
        <v>2056814.7435050977</v>
      </c>
      <c r="AV19" s="37">
        <v>2040433.6033647531</v>
      </c>
      <c r="AW19" s="37">
        <v>1756924.0349897766</v>
      </c>
      <c r="AX19" s="37">
        <v>1589743.9326911033</v>
      </c>
      <c r="AY19" s="37">
        <v>1593940.6951141919</v>
      </c>
      <c r="AZ19" s="37">
        <v>1519456.0949355923</v>
      </c>
      <c r="BA19" s="37">
        <v>1552966.3815792892</v>
      </c>
      <c r="BB19" s="37">
        <v>1693226.8454073165</v>
      </c>
      <c r="BC19" s="37">
        <v>1931736.3482252115</v>
      </c>
      <c r="BD19" s="37">
        <v>1970694.664815258</v>
      </c>
      <c r="BE19" s="37">
        <v>2039912.308347255</v>
      </c>
      <c r="BF19" s="37">
        <v>2088110.9596757886</v>
      </c>
      <c r="BG19" s="37">
        <v>2122336.8002678091</v>
      </c>
      <c r="BH19" s="37">
        <v>2105261.7237157994</v>
      </c>
      <c r="BI19" s="37">
        <v>1812597.1611610912</v>
      </c>
      <c r="BJ19" s="37">
        <v>1639986.8086620495</v>
      </c>
      <c r="BK19" s="37">
        <v>1644183.8817626182</v>
      </c>
      <c r="BL19" s="37">
        <v>1567225.944399524</v>
      </c>
      <c r="BM19" s="37">
        <v>1601662.1756124285</v>
      </c>
      <c r="BN19" s="37">
        <v>1746182.3595275437</v>
      </c>
      <c r="BO19" s="37">
        <v>1991994.1786369917</v>
      </c>
      <c r="BP19" s="37">
        <v>2032008.3627982887</v>
      </c>
      <c r="BQ19" s="37">
        <v>2103215.428669801</v>
      </c>
      <c r="BR19" s="37">
        <v>2152742.6547688055</v>
      </c>
      <c r="BS19" s="37">
        <v>2187858.8570305207</v>
      </c>
      <c r="BT19" s="37">
        <v>2170089.8440668448</v>
      </c>
      <c r="BU19" s="37">
        <v>1868270.287332406</v>
      </c>
      <c r="BV19" s="37">
        <v>1690229.6846329959</v>
      </c>
      <c r="BW19" s="37">
        <v>1694427.0684110445</v>
      </c>
      <c r="BX19" s="37">
        <v>1614995.7938634558</v>
      </c>
      <c r="BY19" s="37">
        <v>1650357.9696455679</v>
      </c>
      <c r="BZ19" s="37">
        <v>1799137.8736477713</v>
      </c>
      <c r="CA19" s="37">
        <v>2052252.009048772</v>
      </c>
      <c r="CB19" s="37">
        <v>2093322.0607813192</v>
      </c>
      <c r="CC19" s="37">
        <v>2166518.548992347</v>
      </c>
      <c r="CD19" s="37">
        <v>2217374.3498618212</v>
      </c>
      <c r="CE19" s="37">
        <v>2253380.9137932314</v>
      </c>
      <c r="CF19" s="37">
        <v>2234917.9644178911</v>
      </c>
      <c r="CG19" s="37">
        <v>1923943.4135037207</v>
      </c>
      <c r="CH19" s="37">
        <v>1740472.5606039423</v>
      </c>
    </row>
    <row r="20" spans="1:87" x14ac:dyDescent="0.3">
      <c r="C20" s="49"/>
      <c r="D20" s="49"/>
      <c r="E20" s="49"/>
      <c r="F20" s="49"/>
      <c r="G20" s="49"/>
      <c r="H20" s="49"/>
      <c r="I20" s="4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L20" s="50"/>
      <c r="AX20" s="50"/>
      <c r="BJ20" s="50"/>
      <c r="BV20" s="50"/>
      <c r="CH20" s="50"/>
    </row>
    <row r="21" spans="1:87" ht="15.6" x14ac:dyDescent="0.3">
      <c r="A21" s="51" t="s">
        <v>174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87" x14ac:dyDescent="0.3">
      <c r="A22" s="41" t="s">
        <v>175</v>
      </c>
      <c r="B22" s="42" t="s">
        <v>162</v>
      </c>
      <c r="C22" s="43">
        <v>42005</v>
      </c>
      <c r="D22" s="43">
        <v>42036</v>
      </c>
      <c r="E22" s="43">
        <v>42064</v>
      </c>
      <c r="F22" s="43">
        <v>42095</v>
      </c>
      <c r="G22" s="43">
        <v>42125</v>
      </c>
      <c r="H22" s="43">
        <v>42156</v>
      </c>
      <c r="I22" s="43">
        <v>42186</v>
      </c>
      <c r="J22" s="43">
        <v>42217</v>
      </c>
      <c r="K22" s="44">
        <v>42248</v>
      </c>
      <c r="L22" s="44">
        <v>42278</v>
      </c>
      <c r="M22" s="44">
        <v>42309</v>
      </c>
      <c r="N22" s="44">
        <v>42339</v>
      </c>
      <c r="O22" s="44">
        <v>42370</v>
      </c>
      <c r="P22" s="44">
        <v>42401</v>
      </c>
      <c r="Q22" s="44">
        <v>42430</v>
      </c>
      <c r="R22" s="44">
        <v>42461</v>
      </c>
      <c r="S22" s="44">
        <v>42491</v>
      </c>
      <c r="T22" s="44">
        <v>42522</v>
      </c>
      <c r="U22" s="44">
        <v>42552</v>
      </c>
      <c r="V22" s="44">
        <v>42583</v>
      </c>
      <c r="W22" s="44">
        <v>42614</v>
      </c>
      <c r="X22" s="44">
        <v>42644</v>
      </c>
      <c r="Y22" s="44">
        <v>42675</v>
      </c>
      <c r="Z22" s="44">
        <v>42705</v>
      </c>
      <c r="AA22" s="44">
        <v>42736</v>
      </c>
      <c r="AB22" s="44">
        <v>42767</v>
      </c>
      <c r="AC22" s="44">
        <v>42795</v>
      </c>
      <c r="AD22" s="44">
        <v>42826</v>
      </c>
      <c r="AE22" s="44">
        <v>42856</v>
      </c>
      <c r="AF22" s="44">
        <v>42887</v>
      </c>
      <c r="AG22" s="44">
        <v>42917</v>
      </c>
      <c r="AH22" s="44">
        <v>42948</v>
      </c>
      <c r="AI22" s="44">
        <v>42979</v>
      </c>
      <c r="AJ22" s="44">
        <v>43009</v>
      </c>
      <c r="AK22" s="44">
        <v>43040</v>
      </c>
      <c r="AL22" s="44">
        <v>43070</v>
      </c>
      <c r="AM22" s="44">
        <v>43101</v>
      </c>
      <c r="AN22" s="44">
        <v>43132</v>
      </c>
      <c r="AO22" s="44">
        <v>43160</v>
      </c>
      <c r="AP22" s="44">
        <v>43191</v>
      </c>
      <c r="AQ22" s="44">
        <v>43221</v>
      </c>
      <c r="AR22" s="44">
        <v>43252</v>
      </c>
      <c r="AS22" s="44">
        <v>43282</v>
      </c>
      <c r="AT22" s="44">
        <v>43313</v>
      </c>
      <c r="AU22" s="44">
        <v>43344</v>
      </c>
      <c r="AV22" s="44">
        <v>43374</v>
      </c>
      <c r="AW22" s="44">
        <v>43405</v>
      </c>
      <c r="AX22" s="44">
        <v>43435</v>
      </c>
      <c r="AY22" s="44">
        <v>43466</v>
      </c>
      <c r="AZ22" s="44">
        <v>43497</v>
      </c>
      <c r="BA22" s="44">
        <v>43525</v>
      </c>
      <c r="BB22" s="44">
        <v>43556</v>
      </c>
      <c r="BC22" s="44">
        <v>43586</v>
      </c>
      <c r="BD22" s="44">
        <v>43617</v>
      </c>
      <c r="BE22" s="44">
        <v>43647</v>
      </c>
      <c r="BF22" s="44">
        <v>43678</v>
      </c>
      <c r="BG22" s="44">
        <v>43709</v>
      </c>
      <c r="BH22" s="44">
        <v>43739</v>
      </c>
      <c r="BI22" s="44">
        <v>43770</v>
      </c>
      <c r="BJ22" s="44">
        <v>43800</v>
      </c>
      <c r="BK22" s="44">
        <v>43831</v>
      </c>
      <c r="BL22" s="44">
        <v>43862</v>
      </c>
      <c r="BM22" s="44">
        <v>43891</v>
      </c>
      <c r="BN22" s="44">
        <v>43922</v>
      </c>
      <c r="BO22" s="44">
        <v>43952</v>
      </c>
      <c r="BP22" s="44">
        <v>43983</v>
      </c>
      <c r="BQ22" s="44">
        <v>44013</v>
      </c>
      <c r="BR22" s="44">
        <v>44044</v>
      </c>
      <c r="BS22" s="44">
        <v>44075</v>
      </c>
      <c r="BT22" s="44">
        <v>44105</v>
      </c>
      <c r="BU22" s="44">
        <v>44136</v>
      </c>
      <c r="BV22" s="44">
        <v>44166</v>
      </c>
      <c r="BW22" s="44">
        <v>44197</v>
      </c>
      <c r="BX22" s="44">
        <v>44228</v>
      </c>
      <c r="BY22" s="44">
        <v>44256</v>
      </c>
      <c r="BZ22" s="44">
        <v>44287</v>
      </c>
      <c r="CA22" s="44">
        <v>44317</v>
      </c>
      <c r="CB22" s="44">
        <v>44348</v>
      </c>
      <c r="CC22" s="44">
        <v>44378</v>
      </c>
      <c r="CD22" s="44">
        <v>44409</v>
      </c>
      <c r="CE22" s="44">
        <v>44440</v>
      </c>
      <c r="CF22" s="44">
        <v>44470</v>
      </c>
      <c r="CG22" s="44">
        <v>44501</v>
      </c>
      <c r="CH22" s="44">
        <v>44531</v>
      </c>
      <c r="CI22" s="44"/>
    </row>
    <row r="23" spans="1:87" outlineLevel="1" x14ac:dyDescent="0.3">
      <c r="A23" s="45">
        <v>62</v>
      </c>
      <c r="B23" t="s">
        <v>163</v>
      </c>
      <c r="C23" s="48">
        <v>-79457.699999999983</v>
      </c>
      <c r="D23" s="48">
        <v>-78795.460000000006</v>
      </c>
      <c r="E23" s="48">
        <v>-79113.36</v>
      </c>
      <c r="F23" s="48">
        <v>-91480.58</v>
      </c>
      <c r="G23" s="48">
        <v>-82508.280000000013</v>
      </c>
      <c r="H23" s="48">
        <v>-80837.309999999983</v>
      </c>
      <c r="I23" s="48">
        <v>-85443.44</v>
      </c>
      <c r="J23" s="48">
        <v>-89301.52</v>
      </c>
      <c r="K23" s="37">
        <v>-101463.50139749439</v>
      </c>
      <c r="L23" s="37">
        <v>-99143.269180839678</v>
      </c>
      <c r="M23" s="37">
        <v>-91136.211495709387</v>
      </c>
      <c r="N23" s="37">
        <v>-81315.974542870594</v>
      </c>
      <c r="O23" s="37">
        <v>-78020.630278210883</v>
      </c>
      <c r="P23" s="37">
        <v>-74381.237137505203</v>
      </c>
      <c r="Q23" s="37">
        <v>-76028.258186566978</v>
      </c>
      <c r="R23" s="37">
        <v>-82902.127658536439</v>
      </c>
      <c r="S23" s="37">
        <v>-94587.931752854682</v>
      </c>
      <c r="T23" s="37">
        <v>-100266.47234838849</v>
      </c>
      <c r="U23" s="37">
        <v>-103797.01094305588</v>
      </c>
      <c r="V23" s="37">
        <v>-106258.5002940806</v>
      </c>
      <c r="W23" s="37">
        <v>-108009.25786353026</v>
      </c>
      <c r="X23" s="37">
        <v>-107149.25342969055</v>
      </c>
      <c r="Y23" s="37">
        <v>-92261.505825664324</v>
      </c>
      <c r="Z23" s="37">
        <v>-83482.529250858192</v>
      </c>
      <c r="AA23" s="37">
        <v>-83717.750029893636</v>
      </c>
      <c r="AB23" s="37">
        <v>-79819.700651696301</v>
      </c>
      <c r="AC23" s="37">
        <v>-81594.358081773593</v>
      </c>
      <c r="AD23" s="37">
        <v>-88979.292408733469</v>
      </c>
      <c r="AE23" s="37">
        <v>-101530.60494836433</v>
      </c>
      <c r="AF23" s="37">
        <v>-103596.09356091732</v>
      </c>
      <c r="AG23" s="37">
        <v>-107253.1491365957</v>
      </c>
      <c r="AH23" s="37">
        <v>-109806.04413106754</v>
      </c>
      <c r="AI23" s="37">
        <v>-111624.80227864915</v>
      </c>
      <c r="AJ23" s="37">
        <v>-110745.43330081031</v>
      </c>
      <c r="AK23" s="37">
        <v>-95366.089368760193</v>
      </c>
      <c r="AL23" s="37">
        <v>-86298.966600077139</v>
      </c>
      <c r="AM23" s="37">
        <v>-86534.204794589707</v>
      </c>
      <c r="AN23" s="37">
        <v>-82497.508910017001</v>
      </c>
      <c r="AO23" s="37">
        <v>-84324.07150709808</v>
      </c>
      <c r="AP23" s="37">
        <v>-91947.790627297683</v>
      </c>
      <c r="AQ23" s="37">
        <v>-104908.44510729102</v>
      </c>
      <c r="AR23" s="37">
        <v>-107033.12190933415</v>
      </c>
      <c r="AS23" s="37">
        <v>-110801.69744226224</v>
      </c>
      <c r="AT23" s="37">
        <v>-113429.06762416053</v>
      </c>
      <c r="AU23" s="37">
        <v>-115297.73628765873</v>
      </c>
      <c r="AV23" s="37">
        <v>-114379.46769688909</v>
      </c>
      <c r="AW23" s="37">
        <v>-98486.927275955939</v>
      </c>
      <c r="AX23" s="37">
        <v>-89115.403949295956</v>
      </c>
      <c r="AY23" s="37">
        <v>-89350.65955928569</v>
      </c>
      <c r="AZ23" s="37">
        <v>-85175.317168337613</v>
      </c>
      <c r="BA23" s="37">
        <v>-87053.784932422481</v>
      </c>
      <c r="BB23" s="37">
        <v>-94916.288845861825</v>
      </c>
      <c r="BC23" s="37">
        <v>-108286.28526621766</v>
      </c>
      <c r="BD23" s="37">
        <v>-110470.15025775094</v>
      </c>
      <c r="BE23" s="37">
        <v>-114350.24574792874</v>
      </c>
      <c r="BF23" s="37">
        <v>-117052.0911172535</v>
      </c>
      <c r="BG23" s="37">
        <v>-118970.67029666826</v>
      </c>
      <c r="BH23" s="37">
        <v>-118013.5020929679</v>
      </c>
      <c r="BI23" s="37">
        <v>-101607.76518315169</v>
      </c>
      <c r="BJ23" s="37">
        <v>-91931.841298514788</v>
      </c>
      <c r="BK23" s="37">
        <v>-92167.114323981688</v>
      </c>
      <c r="BL23" s="37">
        <v>-87853.125426658225</v>
      </c>
      <c r="BM23" s="37">
        <v>-89783.498357746896</v>
      </c>
      <c r="BN23" s="37">
        <v>-97884.787064425982</v>
      </c>
      <c r="BO23" s="37">
        <v>-111664.12542514429</v>
      </c>
      <c r="BP23" s="37">
        <v>-113907.17860616773</v>
      </c>
      <c r="BQ23" s="37">
        <v>-117898.79405359524</v>
      </c>
      <c r="BR23" s="37">
        <v>-120675.11461034647</v>
      </c>
      <c r="BS23" s="37">
        <v>-122643.60430567781</v>
      </c>
      <c r="BT23" s="37">
        <v>-121647.53648904666</v>
      </c>
      <c r="BU23" s="37">
        <v>-104728.60309034745</v>
      </c>
      <c r="BV23" s="37">
        <v>-94748.278647733605</v>
      </c>
      <c r="BW23" s="37">
        <v>-94983.569088677687</v>
      </c>
      <c r="BX23" s="37">
        <v>-90530.933684978852</v>
      </c>
      <c r="BY23" s="37">
        <v>-92513.211783071296</v>
      </c>
      <c r="BZ23" s="37">
        <v>-100853.28528299014</v>
      </c>
      <c r="CA23" s="37">
        <v>-115041.96558407093</v>
      </c>
      <c r="CB23" s="37">
        <v>-117344.20695458452</v>
      </c>
      <c r="CC23" s="37">
        <v>-121447.3423592617</v>
      </c>
      <c r="CD23" s="37">
        <v>-124298.13810343943</v>
      </c>
      <c r="CE23" s="37">
        <v>-126316.53831468734</v>
      </c>
      <c r="CF23" s="37">
        <v>-125281.57088512547</v>
      </c>
      <c r="CG23" s="37">
        <v>-107849.44099754318</v>
      </c>
      <c r="CH23" s="37">
        <v>-97564.715996952436</v>
      </c>
      <c r="CI23" s="37"/>
    </row>
    <row r="24" spans="1:87" outlineLevel="1" x14ac:dyDescent="0.3">
      <c r="A24" s="45">
        <v>63</v>
      </c>
      <c r="B24" t="s">
        <v>164</v>
      </c>
      <c r="C24" s="48">
        <v>-71849.150000000009</v>
      </c>
      <c r="D24" s="48">
        <v>-70911.72</v>
      </c>
      <c r="E24" s="48">
        <v>-75335.240000000005</v>
      </c>
      <c r="F24" s="48">
        <v>-84123.93</v>
      </c>
      <c r="G24" s="48">
        <v>-95692.77</v>
      </c>
      <c r="H24" s="48">
        <v>-90588.78</v>
      </c>
      <c r="I24" s="48">
        <v>-95144.39</v>
      </c>
      <c r="J24" s="48">
        <v>-96439.159999999989</v>
      </c>
      <c r="K24" s="37">
        <v>-103466.39239236958</v>
      </c>
      <c r="L24" s="37">
        <v>-101100.35875797598</v>
      </c>
      <c r="M24" s="37">
        <v>-92935.24163756003</v>
      </c>
      <c r="N24" s="37">
        <v>-82921.153064291473</v>
      </c>
      <c r="O24" s="37">
        <v>-79560.758655867816</v>
      </c>
      <c r="P24" s="37">
        <v>-75849.523841575763</v>
      </c>
      <c r="Q24" s="37">
        <v>-77529.057110126319</v>
      </c>
      <c r="R24" s="37">
        <v>-84538.616865554635</v>
      </c>
      <c r="S24" s="37">
        <v>-96455.098902837737</v>
      </c>
      <c r="T24" s="37">
        <v>-102245.73397240581</v>
      </c>
      <c r="U24" s="37">
        <v>-105845.96545033589</v>
      </c>
      <c r="V24" s="37">
        <v>-108356.04463698863</v>
      </c>
      <c r="W24" s="37">
        <v>-110141.36218634993</v>
      </c>
      <c r="X24" s="37">
        <v>-109264.38125246474</v>
      </c>
      <c r="Y24" s="37">
        <v>-94082.749293972345</v>
      </c>
      <c r="Z24" s="37">
        <v>-85130.475593759358</v>
      </c>
      <c r="AA24" s="37">
        <v>-85370.339634397737</v>
      </c>
      <c r="AB24" s="37">
        <v>-81395.342704719951</v>
      </c>
      <c r="AC24" s="37">
        <v>-83205.031898305635</v>
      </c>
      <c r="AD24" s="37">
        <v>-90735.744936402887</v>
      </c>
      <c r="AE24" s="37">
        <v>-103534.82056831071</v>
      </c>
      <c r="AF24" s="37">
        <v>-105641.0819561486</v>
      </c>
      <c r="AG24" s="37">
        <v>-109370.3278621369</v>
      </c>
      <c r="AH24" s="37">
        <v>-111973.61704096926</v>
      </c>
      <c r="AI24" s="37">
        <v>-113828.27750086488</v>
      </c>
      <c r="AJ24" s="37">
        <v>-112931.54976660006</v>
      </c>
      <c r="AK24" s="37">
        <v>-97248.617361411045</v>
      </c>
      <c r="AL24" s="37">
        <v>-88002.509457258668</v>
      </c>
      <c r="AM24" s="37">
        <v>-88242.391257155934</v>
      </c>
      <c r="AN24" s="37">
        <v>-84126.010937048268</v>
      </c>
      <c r="AO24" s="37">
        <v>-85988.62990639011</v>
      </c>
      <c r="AP24" s="37">
        <v>-93762.841353022319</v>
      </c>
      <c r="AQ24" s="37">
        <v>-106979.3393411553</v>
      </c>
      <c r="AR24" s="37">
        <v>-109145.95729420564</v>
      </c>
      <c r="AS24" s="37">
        <v>-112988.92456302345</v>
      </c>
      <c r="AT24" s="37">
        <v>-115668.1590705664</v>
      </c>
      <c r="AU24" s="37">
        <v>-117573.7152806895</v>
      </c>
      <c r="AV24" s="37">
        <v>-116637.32005456826</v>
      </c>
      <c r="AW24" s="37">
        <v>-100431.06065433362</v>
      </c>
      <c r="AX24" s="37">
        <v>-90874.543320757846</v>
      </c>
      <c r="AY24" s="37">
        <v>-91114.442879914044</v>
      </c>
      <c r="AZ24" s="37">
        <v>-86856.679169376483</v>
      </c>
      <c r="BA24" s="37">
        <v>-88772.227914474512</v>
      </c>
      <c r="BB24" s="37">
        <v>-96789.937769641663</v>
      </c>
      <c r="BC24" s="37">
        <v>-110423.85811399984</v>
      </c>
      <c r="BD24" s="37">
        <v>-112650.83263226262</v>
      </c>
      <c r="BE24" s="37">
        <v>-116607.52126390998</v>
      </c>
      <c r="BF24" s="37">
        <v>-119362.70110016353</v>
      </c>
      <c r="BG24" s="37">
        <v>-121319.15306051409</v>
      </c>
      <c r="BH24" s="37">
        <v>-120343.0903425365</v>
      </c>
      <c r="BI24" s="37">
        <v>-103613.50394725621</v>
      </c>
      <c r="BJ24" s="37">
        <v>-93746.577184257025</v>
      </c>
      <c r="BK24" s="37">
        <v>-93986.494502672169</v>
      </c>
      <c r="BL24" s="37">
        <v>-89587.347401704712</v>
      </c>
      <c r="BM24" s="37">
        <v>-91555.825922558928</v>
      </c>
      <c r="BN24" s="37">
        <v>-99817.034186261022</v>
      </c>
      <c r="BO24" s="37">
        <v>-113868.37688684437</v>
      </c>
      <c r="BP24" s="37">
        <v>-116155.70797031962</v>
      </c>
      <c r="BQ24" s="37">
        <v>-120226.11796479649</v>
      </c>
      <c r="BR24" s="37">
        <v>-123057.24312976067</v>
      </c>
      <c r="BS24" s="37">
        <v>-125064.59084033869</v>
      </c>
      <c r="BT24" s="37">
        <v>-124048.86063050467</v>
      </c>
      <c r="BU24" s="37">
        <v>-106795.94724017878</v>
      </c>
      <c r="BV24" s="37">
        <v>-96618.611047756203</v>
      </c>
      <c r="BW24" s="37">
        <v>-96858.546125430294</v>
      </c>
      <c r="BX24" s="37">
        <v>-92318.015634032941</v>
      </c>
      <c r="BY24" s="37">
        <v>-94339.423930643316</v>
      </c>
      <c r="BZ24" s="37">
        <v>-102844.13060288038</v>
      </c>
      <c r="CA24" s="37">
        <v>-117312.89565968892</v>
      </c>
      <c r="CB24" s="37">
        <v>-119660.58330837662</v>
      </c>
      <c r="CC24" s="37">
        <v>-123844.71466568299</v>
      </c>
      <c r="CD24" s="37">
        <v>-126751.78515935779</v>
      </c>
      <c r="CE24" s="37">
        <v>-128810.02862016326</v>
      </c>
      <c r="CF24" s="37">
        <v>-127754.6309184729</v>
      </c>
      <c r="CG24" s="37">
        <v>-109978.39053310135</v>
      </c>
      <c r="CH24" s="37">
        <v>-99490.644911255382</v>
      </c>
      <c r="CI24" s="37"/>
    </row>
    <row r="25" spans="1:87" outlineLevel="1" x14ac:dyDescent="0.3">
      <c r="A25" s="45">
        <v>64</v>
      </c>
      <c r="B25" t="s">
        <v>165</v>
      </c>
      <c r="C25" s="48">
        <v>-620118.6</v>
      </c>
      <c r="D25" s="48">
        <v>-601757.28</v>
      </c>
      <c r="E25" s="48">
        <v>-644601.36000000068</v>
      </c>
      <c r="F25" s="48">
        <v>-735458.4600000002</v>
      </c>
      <c r="G25" s="48">
        <v>-814208.55000000028</v>
      </c>
      <c r="H25" s="48">
        <v>-808010.65000000026</v>
      </c>
      <c r="I25" s="48">
        <v>-839906.28000000073</v>
      </c>
      <c r="J25" s="48">
        <v>-844379.90999999992</v>
      </c>
      <c r="K25" s="37">
        <v>-896664.3796060154</v>
      </c>
      <c r="L25" s="37">
        <v>-876159.7690570642</v>
      </c>
      <c r="M25" s="37">
        <v>-805398.92094105156</v>
      </c>
      <c r="N25" s="37">
        <v>-718614.44619278796</v>
      </c>
      <c r="O25" s="37">
        <v>-689492.46853617707</v>
      </c>
      <c r="P25" s="37">
        <v>-657330.02442862699</v>
      </c>
      <c r="Q25" s="37">
        <v>-671885.25943248719</v>
      </c>
      <c r="R25" s="37">
        <v>-732631.77242172277</v>
      </c>
      <c r="S25" s="37">
        <v>-835902.84166444128</v>
      </c>
      <c r="T25" s="37">
        <v>-886085.86324393924</v>
      </c>
      <c r="U25" s="37">
        <v>-917286.32602178608</v>
      </c>
      <c r="V25" s="37">
        <v>-939039.2696068564</v>
      </c>
      <c r="W25" s="37">
        <v>-954511.25636297173</v>
      </c>
      <c r="X25" s="37">
        <v>-946911.13088429044</v>
      </c>
      <c r="Y25" s="37">
        <v>-815343.49537762953</v>
      </c>
      <c r="Z25" s="37">
        <v>-737760.96101203875</v>
      </c>
      <c r="AA25" s="37">
        <v>-739839.67987152282</v>
      </c>
      <c r="AB25" s="37">
        <v>-705391.41050141759</v>
      </c>
      <c r="AC25" s="37">
        <v>-721074.60772639292</v>
      </c>
      <c r="AD25" s="37">
        <v>-786337.55908831162</v>
      </c>
      <c r="AE25" s="37">
        <v>-897257.39446339186</v>
      </c>
      <c r="AF25" s="37">
        <v>-915510.75690258574</v>
      </c>
      <c r="AG25" s="37">
        <v>-947829.28941709013</v>
      </c>
      <c r="AH25" s="37">
        <v>-970390.01297668449</v>
      </c>
      <c r="AI25" s="37">
        <v>-986462.94189785141</v>
      </c>
      <c r="AJ25" s="37">
        <v>-978691.68594769831</v>
      </c>
      <c r="AK25" s="37">
        <v>-842779.66146950703</v>
      </c>
      <c r="AL25" s="37">
        <v>-762650.68996534066</v>
      </c>
      <c r="AM25" s="37">
        <v>-764729.56273078884</v>
      </c>
      <c r="AN25" s="37">
        <v>-729056.03125252342</v>
      </c>
      <c r="AO25" s="37">
        <v>-745197.93051053281</v>
      </c>
      <c r="AP25" s="37">
        <v>-812571.09702904127</v>
      </c>
      <c r="AQ25" s="37">
        <v>-927108.41388215485</v>
      </c>
      <c r="AR25" s="37">
        <v>-945884.84067925275</v>
      </c>
      <c r="AS25" s="37">
        <v>-979188.9095876693</v>
      </c>
      <c r="AT25" s="37">
        <v>-1002407.7934394871</v>
      </c>
      <c r="AU25" s="37">
        <v>-1018921.7970443951</v>
      </c>
      <c r="AV25" s="37">
        <v>-1010806.7731696673</v>
      </c>
      <c r="AW25" s="37">
        <v>-870359.47241003218</v>
      </c>
      <c r="AX25" s="37">
        <v>-787540.41891864163</v>
      </c>
      <c r="AY25" s="37">
        <v>-789619.44559005403</v>
      </c>
      <c r="AZ25" s="37">
        <v>-752720.65200362832</v>
      </c>
      <c r="BA25" s="37">
        <v>-769321.253294672</v>
      </c>
      <c r="BB25" s="37">
        <v>-838804.63496977021</v>
      </c>
      <c r="BC25" s="37">
        <v>-956959.43330091727</v>
      </c>
      <c r="BD25" s="37">
        <v>-976258.9244559193</v>
      </c>
      <c r="BE25" s="37">
        <v>-1010548.5297582482</v>
      </c>
      <c r="BF25" s="37">
        <v>-1034425.5739022895</v>
      </c>
      <c r="BG25" s="37">
        <v>-1051380.6521909386</v>
      </c>
      <c r="BH25" s="37">
        <v>-1042921.8603916365</v>
      </c>
      <c r="BI25" s="37">
        <v>-897939.28335055744</v>
      </c>
      <c r="BJ25" s="37">
        <v>-812430.14787194261</v>
      </c>
      <c r="BK25" s="37">
        <v>-814509.32844931935</v>
      </c>
      <c r="BL25" s="37">
        <v>-776385.27275473333</v>
      </c>
      <c r="BM25" s="37">
        <v>-793444.57607881143</v>
      </c>
      <c r="BN25" s="37">
        <v>-865038.17291049939</v>
      </c>
      <c r="BO25" s="37">
        <v>-986810.45271967968</v>
      </c>
      <c r="BP25" s="37">
        <v>-1006633.008232586</v>
      </c>
      <c r="BQ25" s="37">
        <v>-1041908.1499288271</v>
      </c>
      <c r="BR25" s="37">
        <v>-1066443.354365092</v>
      </c>
      <c r="BS25" s="37">
        <v>-1083839.5073374819</v>
      </c>
      <c r="BT25" s="37">
        <v>-1075036.9476136053</v>
      </c>
      <c r="BU25" s="37">
        <v>-925519.0942910827</v>
      </c>
      <c r="BV25" s="37">
        <v>-837319.87682524358</v>
      </c>
      <c r="BW25" s="37">
        <v>-839399.21130858466</v>
      </c>
      <c r="BX25" s="37">
        <v>-800049.89350583847</v>
      </c>
      <c r="BY25" s="37">
        <v>-817567.89886295062</v>
      </c>
      <c r="BZ25" s="37">
        <v>-891271.71085122845</v>
      </c>
      <c r="CA25" s="37">
        <v>-1016661.4721384422</v>
      </c>
      <c r="CB25" s="37">
        <v>-1037007.0920092526</v>
      </c>
      <c r="CC25" s="37">
        <v>-1073267.7700994059</v>
      </c>
      <c r="CD25" s="37">
        <v>-1098461.1348278944</v>
      </c>
      <c r="CE25" s="37">
        <v>-1116298.3624840253</v>
      </c>
      <c r="CF25" s="37">
        <v>-1107152.0348355744</v>
      </c>
      <c r="CG25" s="37">
        <v>-953098.90523160785</v>
      </c>
      <c r="CH25" s="37">
        <v>-862209.60577854456</v>
      </c>
      <c r="CI25" s="37"/>
    </row>
    <row r="26" spans="1:87" outlineLevel="1" x14ac:dyDescent="0.3">
      <c r="A26" s="45">
        <v>65</v>
      </c>
      <c r="B26" t="s">
        <v>166</v>
      </c>
      <c r="C26" s="48">
        <v>-103043.4</v>
      </c>
      <c r="D26" s="48">
        <v>-91009.739999999991</v>
      </c>
      <c r="E26" s="48">
        <v>-109174.95000000001</v>
      </c>
      <c r="F26" s="48">
        <v>-116211.81</v>
      </c>
      <c r="G26" s="48">
        <v>-120330.38999999998</v>
      </c>
      <c r="H26" s="48">
        <v>-126398.23</v>
      </c>
      <c r="I26" s="48">
        <v>-140789.15999999997</v>
      </c>
      <c r="J26" s="48">
        <v>-143834.69999999998</v>
      </c>
      <c r="K26" s="37">
        <v>-144643.05466361553</v>
      </c>
      <c r="L26" s="37">
        <v>-141335.40737445786</v>
      </c>
      <c r="M26" s="37">
        <v>-129920.80738043848</v>
      </c>
      <c r="N26" s="37">
        <v>-115921.3982252741</v>
      </c>
      <c r="O26" s="37">
        <v>-111223.66303928556</v>
      </c>
      <c r="P26" s="37">
        <v>-106035.46300929449</v>
      </c>
      <c r="Q26" s="37">
        <v>-108383.40243924058</v>
      </c>
      <c r="R26" s="37">
        <v>-118182.56631679615</v>
      </c>
      <c r="S26" s="37">
        <v>-134841.46707541434</v>
      </c>
      <c r="T26" s="37">
        <v>-142936.60913592318</v>
      </c>
      <c r="U26" s="37">
        <v>-147969.62967933892</v>
      </c>
      <c r="V26" s="37">
        <v>-151478.64852700671</v>
      </c>
      <c r="W26" s="37">
        <v>-153974.47135327183</v>
      </c>
      <c r="X26" s="37">
        <v>-152748.47711276653</v>
      </c>
      <c r="Y26" s="37">
        <v>-131524.99023475056</v>
      </c>
      <c r="Z26" s="37">
        <v>-119009.96787586671</v>
      </c>
      <c r="AA26" s="37">
        <v>-119345.29093816428</v>
      </c>
      <c r="AB26" s="37">
        <v>-113788.35902150176</v>
      </c>
      <c r="AC26" s="37">
        <v>-116318.25270871291</v>
      </c>
      <c r="AD26" s="37">
        <v>-126845.97395654328</v>
      </c>
      <c r="AE26" s="37">
        <v>-144738.71529470867</v>
      </c>
      <c r="AF26" s="37">
        <v>-147683.20841960251</v>
      </c>
      <c r="AG26" s="37">
        <v>-152896.58744018685</v>
      </c>
      <c r="AH26" s="37">
        <v>-156535.91118862768</v>
      </c>
      <c r="AI26" s="37">
        <v>-159128.67341876141</v>
      </c>
      <c r="AJ26" s="37">
        <v>-157875.07371661105</v>
      </c>
      <c r="AK26" s="37">
        <v>-135950.78316468847</v>
      </c>
      <c r="AL26" s="37">
        <v>-123024.98900019965</v>
      </c>
      <c r="AM26" s="37">
        <v>-123360.33688943277</v>
      </c>
      <c r="AN26" s="37">
        <v>-117605.75504028854</v>
      </c>
      <c r="AO26" s="37">
        <v>-120209.64303880224</v>
      </c>
      <c r="AP26" s="37">
        <v>-131077.76809120964</v>
      </c>
      <c r="AQ26" s="37">
        <v>-149554.05393395512</v>
      </c>
      <c r="AR26" s="37">
        <v>-152582.9238092069</v>
      </c>
      <c r="AS26" s="37">
        <v>-157955.28203956012</v>
      </c>
      <c r="AT26" s="37">
        <v>-161700.77518347453</v>
      </c>
      <c r="AU26" s="37">
        <v>-164364.6882154491</v>
      </c>
      <c r="AV26" s="37">
        <v>-163055.63449523269</v>
      </c>
      <c r="AW26" s="37">
        <v>-140399.74778535889</v>
      </c>
      <c r="AX26" s="37">
        <v>-127040.01012453242</v>
      </c>
      <c r="AY26" s="37">
        <v>-127375.38284070113</v>
      </c>
      <c r="AZ26" s="37">
        <v>-121423.15105907519</v>
      </c>
      <c r="BA26" s="37">
        <v>-124101.03336889145</v>
      </c>
      <c r="BB26" s="37">
        <v>-135309.56222587591</v>
      </c>
      <c r="BC26" s="37">
        <v>-154369.39257320148</v>
      </c>
      <c r="BD26" s="37">
        <v>-157482.63919881126</v>
      </c>
      <c r="BE26" s="37">
        <v>-163013.97663893332</v>
      </c>
      <c r="BF26" s="37">
        <v>-166865.63917832135</v>
      </c>
      <c r="BG26" s="37">
        <v>-169600.70301213677</v>
      </c>
      <c r="BH26" s="37">
        <v>-168236.19527385439</v>
      </c>
      <c r="BI26" s="37">
        <v>-144848.71240602934</v>
      </c>
      <c r="BJ26" s="37">
        <v>-131055.03124886518</v>
      </c>
      <c r="BK26" s="37">
        <v>-131390.42879196952</v>
      </c>
      <c r="BL26" s="37">
        <v>-125240.54707786186</v>
      </c>
      <c r="BM26" s="37">
        <v>-127992.42369898068</v>
      </c>
      <c r="BN26" s="37">
        <v>-139541.35636054218</v>
      </c>
      <c r="BO26" s="37">
        <v>-159184.7312124478</v>
      </c>
      <c r="BP26" s="37">
        <v>-162382.35458841562</v>
      </c>
      <c r="BQ26" s="37">
        <v>-168072.6712383065</v>
      </c>
      <c r="BR26" s="37">
        <v>-172030.5031731682</v>
      </c>
      <c r="BS26" s="37">
        <v>-174836.71780882444</v>
      </c>
      <c r="BT26" s="37">
        <v>-173416.756052476</v>
      </c>
      <c r="BU26" s="37">
        <v>-149297.67702669979</v>
      </c>
      <c r="BV26" s="37">
        <v>-135070.05237319795</v>
      </c>
      <c r="BW26" s="37">
        <v>-135405.47474323789</v>
      </c>
      <c r="BX26" s="37">
        <v>-129057.94309664852</v>
      </c>
      <c r="BY26" s="37">
        <v>-131883.81402906988</v>
      </c>
      <c r="BZ26" s="37">
        <v>-143773.15049520845</v>
      </c>
      <c r="CA26" s="37">
        <v>-164000.06985169416</v>
      </c>
      <c r="CB26" s="37">
        <v>-167282.06997801995</v>
      </c>
      <c r="CC26" s="37">
        <v>-173131.36583767965</v>
      </c>
      <c r="CD26" s="37">
        <v>-177195.36716801501</v>
      </c>
      <c r="CE26" s="37">
        <v>-180072.73260551208</v>
      </c>
      <c r="CF26" s="37">
        <v>-178597.31683109768</v>
      </c>
      <c r="CG26" s="37">
        <v>-153746.64164737021</v>
      </c>
      <c r="CH26" s="37">
        <v>-139085.07349753071</v>
      </c>
      <c r="CI26" s="37"/>
    </row>
    <row r="27" spans="1:87" outlineLevel="1" x14ac:dyDescent="0.3">
      <c r="A27" s="45">
        <v>70</v>
      </c>
      <c r="B27" t="s">
        <v>167</v>
      </c>
      <c r="C27" s="48">
        <v>-268922.75999999989</v>
      </c>
      <c r="D27" s="48">
        <v>-260732.94</v>
      </c>
      <c r="E27" s="48">
        <v>-266587.31999999989</v>
      </c>
      <c r="F27" s="48">
        <v>-314116.67999999993</v>
      </c>
      <c r="G27" s="48">
        <v>-349140.39000000019</v>
      </c>
      <c r="H27" s="48">
        <v>-409679.2099999999</v>
      </c>
      <c r="I27" s="48">
        <v>-425925.86999999994</v>
      </c>
      <c r="J27" s="48">
        <v>-432727.04999999976</v>
      </c>
      <c r="K27" s="37">
        <v>-414982.32317700691</v>
      </c>
      <c r="L27" s="37">
        <v>-405492.65110462869</v>
      </c>
      <c r="M27" s="37">
        <v>-372744.05329140823</v>
      </c>
      <c r="N27" s="37">
        <v>-332579.61298816471</v>
      </c>
      <c r="O27" s="37">
        <v>-319101.76529139397</v>
      </c>
      <c r="P27" s="37">
        <v>-304216.76921218511</v>
      </c>
      <c r="Q27" s="37">
        <v>-310953.03015180578</v>
      </c>
      <c r="R27" s="37">
        <v>-339066.92611837876</v>
      </c>
      <c r="S27" s="37">
        <v>-386861.47356114344</v>
      </c>
      <c r="T27" s="37">
        <v>-410086.5144490755</v>
      </c>
      <c r="U27" s="37">
        <v>-424526.29908001807</v>
      </c>
      <c r="V27" s="37">
        <v>-434593.70810192794</v>
      </c>
      <c r="W27" s="37">
        <v>-441754.24793628359</v>
      </c>
      <c r="X27" s="37">
        <v>-438236.85859941074</v>
      </c>
      <c r="Y27" s="37">
        <v>-377346.46942007286</v>
      </c>
      <c r="Z27" s="37">
        <v>-341440.74919603637</v>
      </c>
      <c r="AA27" s="37">
        <v>-342402.7943058461</v>
      </c>
      <c r="AB27" s="37">
        <v>-326459.9028764856</v>
      </c>
      <c r="AC27" s="37">
        <v>-333718.19234051352</v>
      </c>
      <c r="AD27" s="37">
        <v>-363922.32645082241</v>
      </c>
      <c r="AE27" s="37">
        <v>-415256.77445308043</v>
      </c>
      <c r="AF27" s="37">
        <v>-423704.55371485604</v>
      </c>
      <c r="AG27" s="37">
        <v>-438661.78856167087</v>
      </c>
      <c r="AH27" s="37">
        <v>-449103.04360453138</v>
      </c>
      <c r="AI27" s="37">
        <v>-456541.70352642483</v>
      </c>
      <c r="AJ27" s="37">
        <v>-452945.11385302368</v>
      </c>
      <c r="AK27" s="37">
        <v>-390044.11215333303</v>
      </c>
      <c r="AL27" s="37">
        <v>-352959.88364501006</v>
      </c>
      <c r="AM27" s="37">
        <v>-353921.99998353812</v>
      </c>
      <c r="AN27" s="37">
        <v>-337412.04898572626</v>
      </c>
      <c r="AO27" s="37">
        <v>-344882.62884473801</v>
      </c>
      <c r="AP27" s="37">
        <v>-376063.38476361003</v>
      </c>
      <c r="AQ27" s="37">
        <v>-429072.02759500092</v>
      </c>
      <c r="AR27" s="37">
        <v>-437761.88456985523</v>
      </c>
      <c r="AS27" s="37">
        <v>-453175.2323075388</v>
      </c>
      <c r="AT27" s="37">
        <v>-463921.08837314736</v>
      </c>
      <c r="AU27" s="37">
        <v>-471563.88063386962</v>
      </c>
      <c r="AV27" s="37">
        <v>-467808.19284614787</v>
      </c>
      <c r="AW27" s="37">
        <v>-402808.23469147895</v>
      </c>
      <c r="AX27" s="37">
        <v>-364479.01809398324</v>
      </c>
      <c r="AY27" s="37">
        <v>-365441.20566122973</v>
      </c>
      <c r="AZ27" s="37">
        <v>-348364.1950949665</v>
      </c>
      <c r="BA27" s="37">
        <v>-356047.06534896215</v>
      </c>
      <c r="BB27" s="37">
        <v>-388204.44307639729</v>
      </c>
      <c r="BC27" s="37">
        <v>-442887.28073692124</v>
      </c>
      <c r="BD27" s="37">
        <v>-451819.21542485419</v>
      </c>
      <c r="BE27" s="37">
        <v>-467688.67605340661</v>
      </c>
      <c r="BF27" s="37">
        <v>-478739.13314176322</v>
      </c>
      <c r="BG27" s="37">
        <v>-486586.05774131423</v>
      </c>
      <c r="BH27" s="37">
        <v>-482671.27183927217</v>
      </c>
      <c r="BI27" s="37">
        <v>-415572.35722962487</v>
      </c>
      <c r="BJ27" s="37">
        <v>-375998.15254295646</v>
      </c>
      <c r="BK27" s="37">
        <v>-376960.4113389214</v>
      </c>
      <c r="BL27" s="37">
        <v>-359316.34120420681</v>
      </c>
      <c r="BM27" s="37">
        <v>-367211.5018531864</v>
      </c>
      <c r="BN27" s="37">
        <v>-400345.50138918462</v>
      </c>
      <c r="BO27" s="37">
        <v>-456702.5338788415</v>
      </c>
      <c r="BP27" s="37">
        <v>-465876.54627985315</v>
      </c>
      <c r="BQ27" s="37">
        <v>-482202.11979927443</v>
      </c>
      <c r="BR27" s="37">
        <v>-493557.17791037913</v>
      </c>
      <c r="BS27" s="37">
        <v>-501608.2348487589</v>
      </c>
      <c r="BT27" s="37">
        <v>-497534.35083239625</v>
      </c>
      <c r="BU27" s="37">
        <v>-428336.47976777086</v>
      </c>
      <c r="BV27" s="37">
        <v>-387517.28699192969</v>
      </c>
      <c r="BW27" s="37">
        <v>-388479.61701661308</v>
      </c>
      <c r="BX27" s="37">
        <v>-370268.48731344705</v>
      </c>
      <c r="BY27" s="37">
        <v>-378375.93835741054</v>
      </c>
      <c r="BZ27" s="37">
        <v>-412486.559701972</v>
      </c>
      <c r="CA27" s="37">
        <v>-470517.78702076175</v>
      </c>
      <c r="CB27" s="37">
        <v>-479933.87713485211</v>
      </c>
      <c r="CC27" s="37">
        <v>-496715.56354514213</v>
      </c>
      <c r="CD27" s="37">
        <v>-508375.22267899505</v>
      </c>
      <c r="CE27" s="37">
        <v>-516630.41195620352</v>
      </c>
      <c r="CF27" s="37">
        <v>-512397.42982552055</v>
      </c>
      <c r="CG27" s="37">
        <v>-441100.60230591672</v>
      </c>
      <c r="CH27" s="37">
        <v>-399036.42144090286</v>
      </c>
      <c r="CI27" s="37"/>
    </row>
    <row r="28" spans="1:87" outlineLevel="1" x14ac:dyDescent="0.3">
      <c r="A28" s="45">
        <v>72</v>
      </c>
      <c r="B28" t="s">
        <v>168</v>
      </c>
      <c r="C28" s="48">
        <v>-24075.280000000006</v>
      </c>
      <c r="D28" s="48">
        <v>-22336.589999999997</v>
      </c>
      <c r="E28" s="48">
        <v>-23204.489999999998</v>
      </c>
      <c r="F28" s="48">
        <v>-28340.879999999997</v>
      </c>
      <c r="G28" s="48">
        <v>-31115.949999999997</v>
      </c>
      <c r="H28" s="48">
        <v>-31153.390000000003</v>
      </c>
      <c r="I28" s="48">
        <v>-33335.15</v>
      </c>
      <c r="J28" s="48">
        <v>-33732.03</v>
      </c>
      <c r="K28" s="37">
        <v>-34778.360603993009</v>
      </c>
      <c r="L28" s="37">
        <v>-33983.061096244972</v>
      </c>
      <c r="M28" s="37">
        <v>-31238.504327407583</v>
      </c>
      <c r="N28" s="37">
        <v>-27872.449172022232</v>
      </c>
      <c r="O28" s="37">
        <v>-26742.913234743159</v>
      </c>
      <c r="P28" s="37">
        <v>-25495.448626447211</v>
      </c>
      <c r="Q28" s="37">
        <v>-26059.993425095876</v>
      </c>
      <c r="R28" s="37">
        <v>-28416.130439374356</v>
      </c>
      <c r="S28" s="37">
        <v>-32421.640826283339</v>
      </c>
      <c r="T28" s="37">
        <v>-34368.058304645318</v>
      </c>
      <c r="U28" s="37">
        <v>-35578.211144636793</v>
      </c>
      <c r="V28" s="37">
        <v>-36421.928965269195</v>
      </c>
      <c r="W28" s="37">
        <v>-37022.031240884084</v>
      </c>
      <c r="X28" s="37">
        <v>-36727.249926331016</v>
      </c>
      <c r="Y28" s="37">
        <v>-31624.218317697378</v>
      </c>
      <c r="Z28" s="37">
        <v>-28615.073069925013</v>
      </c>
      <c r="AA28" s="37">
        <v>-28695.699038496692</v>
      </c>
      <c r="AB28" s="37">
        <v>-27359.575555077605</v>
      </c>
      <c r="AC28" s="37">
        <v>-27967.869919077424</v>
      </c>
      <c r="AD28" s="37">
        <v>-30499.183204370369</v>
      </c>
      <c r="AE28" s="37">
        <v>-34801.36150045153</v>
      </c>
      <c r="AF28" s="37">
        <v>-35509.343255480766</v>
      </c>
      <c r="AG28" s="37">
        <v>-36762.861967214551</v>
      </c>
      <c r="AH28" s="37">
        <v>-37637.910644610805</v>
      </c>
      <c r="AI28" s="37">
        <v>-38261.321288210034</v>
      </c>
      <c r="AJ28" s="37">
        <v>-37959.902443068553</v>
      </c>
      <c r="AK28" s="37">
        <v>-32688.367735959782</v>
      </c>
      <c r="AL28" s="37">
        <v>-29580.45542319071</v>
      </c>
      <c r="AM28" s="37">
        <v>-29661.087361216778</v>
      </c>
      <c r="AN28" s="37">
        <v>-28277.440402569722</v>
      </c>
      <c r="AO28" s="37">
        <v>-28903.526155496642</v>
      </c>
      <c r="AP28" s="37">
        <v>-31516.687036542346</v>
      </c>
      <c r="AQ28" s="37">
        <v>-35959.174324686501</v>
      </c>
      <c r="AR28" s="37">
        <v>-36687.443849891548</v>
      </c>
      <c r="AS28" s="37">
        <v>-37979.187945476195</v>
      </c>
      <c r="AT28" s="37">
        <v>-38879.764274576679</v>
      </c>
      <c r="AU28" s="37">
        <v>-39520.282606128436</v>
      </c>
      <c r="AV28" s="37">
        <v>-39205.530249455915</v>
      </c>
      <c r="AW28" s="37">
        <v>-33758.088617144997</v>
      </c>
      <c r="AX28" s="37">
        <v>-30545.837776456367</v>
      </c>
      <c r="AY28" s="37">
        <v>-30626.475683936835</v>
      </c>
      <c r="AZ28" s="37">
        <v>-29195.305250061814</v>
      </c>
      <c r="BA28" s="37">
        <v>-29839.182391915834</v>
      </c>
      <c r="BB28" s="37">
        <v>-32534.190868714297</v>
      </c>
      <c r="BC28" s="37">
        <v>-37116.987148921449</v>
      </c>
      <c r="BD28" s="37">
        <v>-37865.544444302308</v>
      </c>
      <c r="BE28" s="37">
        <v>-39195.513923737832</v>
      </c>
      <c r="BF28" s="37">
        <v>-40121.617904542552</v>
      </c>
      <c r="BG28" s="37">
        <v>-40779.243924046816</v>
      </c>
      <c r="BH28" s="37">
        <v>-40451.158055843283</v>
      </c>
      <c r="BI28" s="37">
        <v>-34827.809498330207</v>
      </c>
      <c r="BJ28" s="37">
        <v>-31511.220129722027</v>
      </c>
      <c r="BK28" s="37">
        <v>-31591.864006656895</v>
      </c>
      <c r="BL28" s="37">
        <v>-30113.170097553906</v>
      </c>
      <c r="BM28" s="37">
        <v>-30774.83862833503</v>
      </c>
      <c r="BN28" s="37">
        <v>-33551.694700886248</v>
      </c>
      <c r="BO28" s="37">
        <v>-38274.799973156398</v>
      </c>
      <c r="BP28" s="37">
        <v>-39043.645038713075</v>
      </c>
      <c r="BQ28" s="37">
        <v>-40411.839901999461</v>
      </c>
      <c r="BR28" s="37">
        <v>-41363.471534508419</v>
      </c>
      <c r="BS28" s="37">
        <v>-42038.205241965203</v>
      </c>
      <c r="BT28" s="37">
        <v>-41696.785862230638</v>
      </c>
      <c r="BU28" s="37">
        <v>-35897.530379515418</v>
      </c>
      <c r="BV28" s="37">
        <v>-32476.602482987684</v>
      </c>
      <c r="BW28" s="37">
        <v>-32557.252329376955</v>
      </c>
      <c r="BX28" s="37">
        <v>-31031.034945045998</v>
      </c>
      <c r="BY28" s="37">
        <v>-31710.494864754222</v>
      </c>
      <c r="BZ28" s="37">
        <v>-34569.198533058203</v>
      </c>
      <c r="CA28" s="37">
        <v>-39432.612797391346</v>
      </c>
      <c r="CB28" s="37">
        <v>-40221.745633123843</v>
      </c>
      <c r="CC28" s="37">
        <v>-41628.165880261084</v>
      </c>
      <c r="CD28" s="37">
        <v>-42605.325164474292</v>
      </c>
      <c r="CE28" s="37">
        <v>-43297.16655988359</v>
      </c>
      <c r="CF28" s="37">
        <v>-42942.413668618006</v>
      </c>
      <c r="CG28" s="37">
        <v>-36967.251260700621</v>
      </c>
      <c r="CH28" s="37">
        <v>-33441.984836253345</v>
      </c>
      <c r="CI28" s="37"/>
    </row>
    <row r="29" spans="1:87" outlineLevel="1" x14ac:dyDescent="0.3">
      <c r="A29" s="45">
        <v>164</v>
      </c>
      <c r="B29" t="s">
        <v>169</v>
      </c>
      <c r="C29" s="48">
        <v>-15978.34</v>
      </c>
      <c r="D29" s="48">
        <v>-8355.5099999999984</v>
      </c>
      <c r="E29" s="48">
        <v>-9523.23</v>
      </c>
      <c r="F29" s="48">
        <v>-11211.69</v>
      </c>
      <c r="G29" s="48">
        <v>-9499.56</v>
      </c>
      <c r="H29" s="48">
        <v>-11685.24</v>
      </c>
      <c r="I29" s="48">
        <v>-13570.8</v>
      </c>
      <c r="J29" s="48">
        <v>-14754.3</v>
      </c>
      <c r="K29" s="37">
        <v>-14387.176747038749</v>
      </c>
      <c r="L29" s="37">
        <v>-14058.175770969445</v>
      </c>
      <c r="M29" s="37">
        <v>-12922.802434222471</v>
      </c>
      <c r="N29" s="37">
        <v>-11530.326491717871</v>
      </c>
      <c r="O29" s="37">
        <v>-11063.057969293604</v>
      </c>
      <c r="P29" s="37">
        <v>-10547.004495422594</v>
      </c>
      <c r="Q29" s="37">
        <v>-10780.546435258806</v>
      </c>
      <c r="R29" s="37">
        <v>-11755.237567214366</v>
      </c>
      <c r="S29" s="37">
        <v>-13412.244536425636</v>
      </c>
      <c r="T29" s="37">
        <v>-14217.442130515337</v>
      </c>
      <c r="U29" s="37">
        <v>-14718.060402840954</v>
      </c>
      <c r="V29" s="37">
        <v>-15067.091156426017</v>
      </c>
      <c r="W29" s="37">
        <v>-15315.342579311669</v>
      </c>
      <c r="X29" s="37">
        <v>-15193.396898131043</v>
      </c>
      <c r="Y29" s="37">
        <v>-13082.365313430404</v>
      </c>
      <c r="Z29" s="37">
        <v>-11837.536523765082</v>
      </c>
      <c r="AA29" s="37">
        <v>-11870.89002404792</v>
      </c>
      <c r="AB29" s="37">
        <v>-11318.159982206544</v>
      </c>
      <c r="AC29" s="37">
        <v>-11569.800323415961</v>
      </c>
      <c r="AD29" s="37">
        <v>-12616.958700210052</v>
      </c>
      <c r="AE29" s="37">
        <v>-14396.691800564622</v>
      </c>
      <c r="AF29" s="37">
        <v>-14689.571006668282</v>
      </c>
      <c r="AG29" s="37">
        <v>-15208.128953283043</v>
      </c>
      <c r="AH29" s="37">
        <v>-15570.120713829598</v>
      </c>
      <c r="AI29" s="37">
        <v>-15828.014385632447</v>
      </c>
      <c r="AJ29" s="37">
        <v>-15703.322878481849</v>
      </c>
      <c r="AK29" s="37">
        <v>-13522.584619341042</v>
      </c>
      <c r="AL29" s="37">
        <v>-12236.897686962382</v>
      </c>
      <c r="AM29" s="37">
        <v>-12270.253656700188</v>
      </c>
      <c r="AN29" s="37">
        <v>-11697.864015445153</v>
      </c>
      <c r="AO29" s="37">
        <v>-11956.864331438432</v>
      </c>
      <c r="AP29" s="37">
        <v>-13037.881573514402</v>
      </c>
      <c r="AQ29" s="37">
        <v>-14875.657958053485</v>
      </c>
      <c r="AR29" s="37">
        <v>-15176.929846568093</v>
      </c>
      <c r="AS29" s="37">
        <v>-15711.300940902722</v>
      </c>
      <c r="AT29" s="37">
        <v>-16083.85302777367</v>
      </c>
      <c r="AU29" s="37">
        <v>-16348.82383967259</v>
      </c>
      <c r="AV29" s="37">
        <v>-16218.61650073107</v>
      </c>
      <c r="AW29" s="37">
        <v>-13965.108738371617</v>
      </c>
      <c r="AX29" s="37">
        <v>-12636.258850159664</v>
      </c>
      <c r="AY29" s="37">
        <v>-12669.617289352444</v>
      </c>
      <c r="AZ29" s="37">
        <v>-12077.56804868375</v>
      </c>
      <c r="BA29" s="37">
        <v>-12343.928339460894</v>
      </c>
      <c r="BB29" s="37">
        <v>-13458.804446818738</v>
      </c>
      <c r="BC29" s="37">
        <v>-15354.624115542341</v>
      </c>
      <c r="BD29" s="37">
        <v>-15664.288686467897</v>
      </c>
      <c r="BE29" s="37">
        <v>-16214.472928522397</v>
      </c>
      <c r="BF29" s="37">
        <v>-16597.585341717742</v>
      </c>
      <c r="BG29" s="37">
        <v>-16869.63329371273</v>
      </c>
      <c r="BH29" s="37">
        <v>-16733.910122980295</v>
      </c>
      <c r="BI29" s="37">
        <v>-14407.632857402192</v>
      </c>
      <c r="BJ29" s="37">
        <v>-13035.620013356947</v>
      </c>
      <c r="BK29" s="37">
        <v>-13068.980922004699</v>
      </c>
      <c r="BL29" s="37">
        <v>-12457.272081922347</v>
      </c>
      <c r="BM29" s="37">
        <v>-12730.992347483356</v>
      </c>
      <c r="BN29" s="37">
        <v>-13879.727320123076</v>
      </c>
      <c r="BO29" s="37">
        <v>-15833.590273031195</v>
      </c>
      <c r="BP29" s="37">
        <v>-16151.6475263677</v>
      </c>
      <c r="BQ29" s="37">
        <v>-16717.644916142068</v>
      </c>
      <c r="BR29" s="37">
        <v>-17111.317655661813</v>
      </c>
      <c r="BS29" s="37">
        <v>-17390.44274775287</v>
      </c>
      <c r="BT29" s="37">
        <v>-17249.203745229512</v>
      </c>
      <c r="BU29" s="37">
        <v>-14850.156976432767</v>
      </c>
      <c r="BV29" s="37">
        <v>-13434.981176554231</v>
      </c>
      <c r="BW29" s="37">
        <v>-13468.344554656956</v>
      </c>
      <c r="BX29" s="37">
        <v>-12836.976115160945</v>
      </c>
      <c r="BY29" s="37">
        <v>-13118.056355505818</v>
      </c>
      <c r="BZ29" s="37">
        <v>-14300.650193427417</v>
      </c>
      <c r="CA29" s="37">
        <v>-16312.556430520051</v>
      </c>
      <c r="CB29" s="37">
        <v>-16639.006366267506</v>
      </c>
      <c r="CC29" s="37">
        <v>-17220.816903761737</v>
      </c>
      <c r="CD29" s="37">
        <v>-17625.049969605883</v>
      </c>
      <c r="CE29" s="37">
        <v>-17911.252201793006</v>
      </c>
      <c r="CF29" s="37">
        <v>-17764.497367478732</v>
      </c>
      <c r="CG29" s="37">
        <v>-15292.68109546334</v>
      </c>
      <c r="CH29" s="37">
        <v>-13834.342339751514</v>
      </c>
      <c r="CI29" s="37"/>
    </row>
    <row r="30" spans="1:87" outlineLevel="1" x14ac:dyDescent="0.3">
      <c r="A30" s="45">
        <v>165</v>
      </c>
      <c r="B30" t="s">
        <v>170</v>
      </c>
      <c r="C30" s="48">
        <v>-6935.31</v>
      </c>
      <c r="D30" s="48">
        <v>-5941.17</v>
      </c>
      <c r="E30" s="48">
        <v>-8702.67</v>
      </c>
      <c r="F30" s="48">
        <v>-10335.9</v>
      </c>
      <c r="G30" s="48">
        <v>-11929.68</v>
      </c>
      <c r="H30" s="48">
        <v>-12892.34</v>
      </c>
      <c r="I30" s="48">
        <v>-13057.95</v>
      </c>
      <c r="J30" s="48">
        <v>-13065.84</v>
      </c>
      <c r="K30" s="37">
        <v>-12605.739088948581</v>
      </c>
      <c r="L30" s="37">
        <v>-12317.475412394202</v>
      </c>
      <c r="M30" s="37">
        <v>-11322.685377961134</v>
      </c>
      <c r="N30" s="37">
        <v>-10102.62749395247</v>
      </c>
      <c r="O30" s="37">
        <v>-9693.2167261747545</v>
      </c>
      <c r="P30" s="37">
        <v>-9241.0616187522755</v>
      </c>
      <c r="Q30" s="37">
        <v>-9445.6861126098465</v>
      </c>
      <c r="R30" s="37">
        <v>-10299.689807551084</v>
      </c>
      <c r="S30" s="37">
        <v>-11751.524166001291</v>
      </c>
      <c r="T30" s="37">
        <v>-12457.021218314423</v>
      </c>
      <c r="U30" s="37">
        <v>-12895.652329550048</v>
      </c>
      <c r="V30" s="37">
        <v>-13201.465672297643</v>
      </c>
      <c r="W30" s="37">
        <v>-13418.978303189655</v>
      </c>
      <c r="X30" s="37">
        <v>-13312.13208401719</v>
      </c>
      <c r="Y30" s="37">
        <v>-11462.490988119542</v>
      </c>
      <c r="Z30" s="37">
        <v>-10371.798407578157</v>
      </c>
      <c r="AA30" s="37">
        <v>-10401.022037040773</v>
      </c>
      <c r="AB30" s="37">
        <v>-9916.7316987358572</v>
      </c>
      <c r="AC30" s="37">
        <v>-10137.213627978355</v>
      </c>
      <c r="AD30" s="37">
        <v>-11054.711585691995</v>
      </c>
      <c r="AE30" s="37">
        <v>-12614.075977017274</v>
      </c>
      <c r="AF30" s="37">
        <v>-12870.69052493273</v>
      </c>
      <c r="AG30" s="37">
        <v>-13325.039998249102</v>
      </c>
      <c r="AH30" s="37">
        <v>-13642.209500371067</v>
      </c>
      <c r="AI30" s="37">
        <v>-13868.170465235615</v>
      </c>
      <c r="AJ30" s="37">
        <v>-13758.918411591963</v>
      </c>
      <c r="AK30" s="37">
        <v>-11848.201806148501</v>
      </c>
      <c r="AL30" s="37">
        <v>-10721.710187633293</v>
      </c>
      <c r="AM30" s="37">
        <v>-10750.93598077997</v>
      </c>
      <c r="AN30" s="37">
        <v>-10249.420318482782</v>
      </c>
      <c r="AO30" s="37">
        <v>-10476.350901513155</v>
      </c>
      <c r="AP30" s="37">
        <v>-11423.515278781906</v>
      </c>
      <c r="AQ30" s="37">
        <v>-13033.735964511594</v>
      </c>
      <c r="AR30" s="37">
        <v>-13297.704002732269</v>
      </c>
      <c r="AS30" s="37">
        <v>-13765.908620656681</v>
      </c>
      <c r="AT30" s="37">
        <v>-14092.330856701366</v>
      </c>
      <c r="AU30" s="37">
        <v>-14324.492661599756</v>
      </c>
      <c r="AV30" s="37">
        <v>-14210.407753141191</v>
      </c>
      <c r="AW30" s="37">
        <v>-12235.932052544093</v>
      </c>
      <c r="AX30" s="37">
        <v>-11071.621967688414</v>
      </c>
      <c r="AY30" s="37">
        <v>-11100.849924519156</v>
      </c>
      <c r="AZ30" s="37">
        <v>-10582.108938229696</v>
      </c>
      <c r="BA30" s="37">
        <v>-10815.488175047944</v>
      </c>
      <c r="BB30" s="37">
        <v>-11792.318971871808</v>
      </c>
      <c r="BC30" s="37">
        <v>-13453.395952005909</v>
      </c>
      <c r="BD30" s="37">
        <v>-13724.717480531803</v>
      </c>
      <c r="BE30" s="37">
        <v>-14206.777243064256</v>
      </c>
      <c r="BF30" s="37">
        <v>-14542.452213031662</v>
      </c>
      <c r="BG30" s="37">
        <v>-14780.814857963891</v>
      </c>
      <c r="BH30" s="37">
        <v>-14661.897094690423</v>
      </c>
      <c r="BI30" s="37">
        <v>-12623.662298939686</v>
      </c>
      <c r="BJ30" s="37">
        <v>-11421.533747743533</v>
      </c>
      <c r="BK30" s="37">
        <v>-11450.763868258344</v>
      </c>
      <c r="BL30" s="37">
        <v>-10914.79755797661</v>
      </c>
      <c r="BM30" s="37">
        <v>-11154.625448582736</v>
      </c>
      <c r="BN30" s="37">
        <v>-12161.122664961709</v>
      </c>
      <c r="BO30" s="37">
        <v>-13873.055939500222</v>
      </c>
      <c r="BP30" s="37">
        <v>-14151.730958331336</v>
      </c>
      <c r="BQ30" s="37">
        <v>-14647.645865471832</v>
      </c>
      <c r="BR30" s="37">
        <v>-14992.573569361959</v>
      </c>
      <c r="BS30" s="37">
        <v>-15237.137054328028</v>
      </c>
      <c r="BT30" s="37">
        <v>-15113.386436239649</v>
      </c>
      <c r="BU30" s="37">
        <v>-13011.392545335277</v>
      </c>
      <c r="BV30" s="37">
        <v>-11771.445527798654</v>
      </c>
      <c r="BW30" s="37">
        <v>-11800.67781199753</v>
      </c>
      <c r="BX30" s="37">
        <v>-11247.486177723526</v>
      </c>
      <c r="BY30" s="37">
        <v>-11493.762722117524</v>
      </c>
      <c r="BZ30" s="37">
        <v>-12529.926358051611</v>
      </c>
      <c r="CA30" s="37">
        <v>-14292.715926994535</v>
      </c>
      <c r="CB30" s="37">
        <v>-14578.74443613087</v>
      </c>
      <c r="CC30" s="37">
        <v>-15088.514487879404</v>
      </c>
      <c r="CD30" s="37">
        <v>-15442.694925692254</v>
      </c>
      <c r="CE30" s="37">
        <v>-15693.459250692162</v>
      </c>
      <c r="CF30" s="37">
        <v>-15564.87577778888</v>
      </c>
      <c r="CG30" s="37">
        <v>-13399.122791730866</v>
      </c>
      <c r="CH30" s="37">
        <v>-12121.357307853776</v>
      </c>
      <c r="CI30" s="37"/>
    </row>
    <row r="31" spans="1:87" outlineLevel="1" x14ac:dyDescent="0.3">
      <c r="A31" s="45">
        <v>170</v>
      </c>
      <c r="B31" t="s">
        <v>171</v>
      </c>
      <c r="C31" s="48">
        <v>-63943.789999999994</v>
      </c>
      <c r="D31" s="48">
        <v>-61410.48000000001</v>
      </c>
      <c r="E31" s="48">
        <v>-62770.55000000001</v>
      </c>
      <c r="F31" s="48">
        <v>-69661.930000000008</v>
      </c>
      <c r="G31" s="48">
        <v>-75727.5</v>
      </c>
      <c r="H31" s="48">
        <v>-77208.519999999975</v>
      </c>
      <c r="I31" s="48">
        <v>-80831.420000000013</v>
      </c>
      <c r="J31" s="48">
        <v>-80522.8</v>
      </c>
      <c r="K31" s="37">
        <v>-87032.688757299882</v>
      </c>
      <c r="L31" s="37">
        <v>-85042.45536720955</v>
      </c>
      <c r="M31" s="37">
        <v>-78174.21457349199</v>
      </c>
      <c r="N31" s="37">
        <v>-69750.676902629988</v>
      </c>
      <c r="O31" s="37">
        <v>-66924.018372379767</v>
      </c>
      <c r="P31" s="37">
        <v>-63802.243880884533</v>
      </c>
      <c r="Q31" s="37">
        <v>-65215.014664125563</v>
      </c>
      <c r="R31" s="37">
        <v>-71111.236793978023</v>
      </c>
      <c r="S31" s="37">
        <v>-81135.008264619348</v>
      </c>
      <c r="T31" s="37">
        <v>-86005.909124926053</v>
      </c>
      <c r="U31" s="37">
        <v>-89034.311086450616</v>
      </c>
      <c r="V31" s="37">
        <v>-91145.711083656235</v>
      </c>
      <c r="W31" s="37">
        <v>-92647.464290796823</v>
      </c>
      <c r="X31" s="37">
        <v>-91909.775395880381</v>
      </c>
      <c r="Y31" s="37">
        <v>-79139.462074616968</v>
      </c>
      <c r="Z31" s="37">
        <v>-71609.089819381581</v>
      </c>
      <c r="AA31" s="37">
        <v>-71810.855937927408</v>
      </c>
      <c r="AB31" s="37">
        <v>-68467.213015886344</v>
      </c>
      <c r="AC31" s="37">
        <v>-69989.466886839014</v>
      </c>
      <c r="AD31" s="37">
        <v>-76324.066835774647</v>
      </c>
      <c r="AE31" s="37">
        <v>-87090.248395760354</v>
      </c>
      <c r="AF31" s="37">
        <v>-88861.969508003691</v>
      </c>
      <c r="AG31" s="37">
        <v>-91998.894365734101</v>
      </c>
      <c r="AH31" s="37">
        <v>-94188.699689064117</v>
      </c>
      <c r="AI31" s="37">
        <v>-95748.781980755884</v>
      </c>
      <c r="AJ31" s="37">
        <v>-94994.482695821454</v>
      </c>
      <c r="AK31" s="37">
        <v>-81802.491139312449</v>
      </c>
      <c r="AL31" s="37">
        <v>-74024.954754484832</v>
      </c>
      <c r="AM31" s="37">
        <v>-74226.735811563034</v>
      </c>
      <c r="AN31" s="37">
        <v>-70764.165609559685</v>
      </c>
      <c r="AO31" s="37">
        <v>-72330.942350140496</v>
      </c>
      <c r="AP31" s="37">
        <v>-78870.365534069701</v>
      </c>
      <c r="AQ31" s="37">
        <v>-89987.669706622342</v>
      </c>
      <c r="AR31" s="37">
        <v>-91810.16087118056</v>
      </c>
      <c r="AS31" s="37">
        <v>-95042.744577618723</v>
      </c>
      <c r="AT31" s="37">
        <v>-97296.432732884889</v>
      </c>
      <c r="AU31" s="37">
        <v>-98899.326935634861</v>
      </c>
      <c r="AV31" s="37">
        <v>-98111.660598919698</v>
      </c>
      <c r="AW31" s="37">
        <v>-84479.462764555981</v>
      </c>
      <c r="AX31" s="37">
        <v>-76440.819689587996</v>
      </c>
      <c r="AY31" s="37">
        <v>-76642.615685198587</v>
      </c>
      <c r="AZ31" s="37">
        <v>-73061.118203232938</v>
      </c>
      <c r="BA31" s="37">
        <v>-74672.417813441905</v>
      </c>
      <c r="BB31" s="37">
        <v>-81416.664232364696</v>
      </c>
      <c r="BC31" s="37">
        <v>-92885.091017484272</v>
      </c>
      <c r="BD31" s="37">
        <v>-94758.352234357415</v>
      </c>
      <c r="BE31" s="37">
        <v>-98086.594789503331</v>
      </c>
      <c r="BF31" s="37">
        <v>-100404.16577670562</v>
      </c>
      <c r="BG31" s="37">
        <v>-102049.87189051381</v>
      </c>
      <c r="BH31" s="37">
        <v>-101228.83850201796</v>
      </c>
      <c r="BI31" s="37">
        <v>-87156.434389799528</v>
      </c>
      <c r="BJ31" s="37">
        <v>-78856.684624691145</v>
      </c>
      <c r="BK31" s="37">
        <v>-79058.495558834155</v>
      </c>
      <c r="BL31" s="37">
        <v>-75358.070796906206</v>
      </c>
      <c r="BM31" s="37">
        <v>-77013.893276743329</v>
      </c>
      <c r="BN31" s="37">
        <v>-83962.962930659705</v>
      </c>
      <c r="BO31" s="37">
        <v>-95782.512328346216</v>
      </c>
      <c r="BP31" s="37">
        <v>-97706.543597534255</v>
      </c>
      <c r="BQ31" s="37">
        <v>-101130.44500138791</v>
      </c>
      <c r="BR31" s="37">
        <v>-103511.89882052637</v>
      </c>
      <c r="BS31" s="37">
        <v>-105200.41684539276</v>
      </c>
      <c r="BT31" s="37">
        <v>-104346.01640511618</v>
      </c>
      <c r="BU31" s="37">
        <v>-89833.40601504306</v>
      </c>
      <c r="BV31" s="37">
        <v>-81272.549559794308</v>
      </c>
      <c r="BW31" s="37">
        <v>-81474.375432469722</v>
      </c>
      <c r="BX31" s="37">
        <v>-77655.023390579474</v>
      </c>
      <c r="BY31" s="37">
        <v>-79355.368740044738</v>
      </c>
      <c r="BZ31" s="37">
        <v>-86509.2616289547</v>
      </c>
      <c r="CA31" s="37">
        <v>-98679.933639208146</v>
      </c>
      <c r="CB31" s="37">
        <v>-100654.7349607111</v>
      </c>
      <c r="CC31" s="37">
        <v>-104174.29521327249</v>
      </c>
      <c r="CD31" s="37">
        <v>-106619.63186434712</v>
      </c>
      <c r="CE31" s="37">
        <v>-108350.9618002717</v>
      </c>
      <c r="CF31" s="37">
        <v>-107463.19430821444</v>
      </c>
      <c r="CG31" s="37">
        <v>-92510.377640286591</v>
      </c>
      <c r="CH31" s="37">
        <v>-83688.414494897457</v>
      </c>
      <c r="CI31" s="37"/>
    </row>
    <row r="32" spans="1:87" outlineLevel="1" x14ac:dyDescent="0.3">
      <c r="A32" s="45">
        <v>365</v>
      </c>
      <c r="B32" t="s">
        <v>172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0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7">
        <v>0</v>
      </c>
      <c r="CE32" s="37">
        <v>0</v>
      </c>
      <c r="CF32" s="37">
        <v>0</v>
      </c>
      <c r="CG32" s="37">
        <v>0</v>
      </c>
      <c r="CH32" s="37">
        <v>0</v>
      </c>
      <c r="CI32" s="37"/>
    </row>
    <row r="33" spans="1:87" x14ac:dyDescent="0.3">
      <c r="B33" t="s">
        <v>173</v>
      </c>
      <c r="C33" s="48">
        <v>-1254324.33</v>
      </c>
      <c r="D33" s="48">
        <v>-1201250.8899999999</v>
      </c>
      <c r="E33" s="48">
        <v>-1279013.1700000004</v>
      </c>
      <c r="F33" s="48">
        <v>-1460941.8599999999</v>
      </c>
      <c r="G33" s="48">
        <v>-1590153.0700000003</v>
      </c>
      <c r="H33" s="48">
        <v>-1648453.6700000002</v>
      </c>
      <c r="I33" s="48">
        <v>-1728004.4600000004</v>
      </c>
      <c r="J33" s="48">
        <v>-1748757.3099999998</v>
      </c>
      <c r="K33" s="37">
        <v>-1810023.6164337823</v>
      </c>
      <c r="L33" s="37">
        <v>-1768632.6231217848</v>
      </c>
      <c r="M33" s="37">
        <v>-1625793.4414592511</v>
      </c>
      <c r="N33" s="37">
        <v>-1450608.6650737114</v>
      </c>
      <c r="O33" s="37">
        <v>-1391822.4921035264</v>
      </c>
      <c r="P33" s="37">
        <v>-1326898.7762506942</v>
      </c>
      <c r="Q33" s="37">
        <v>-1356280.2479573172</v>
      </c>
      <c r="R33" s="37">
        <v>-1478904.3039891063</v>
      </c>
      <c r="S33" s="37">
        <v>-1687369.2307500211</v>
      </c>
      <c r="T33" s="37">
        <v>-1788669.6239281336</v>
      </c>
      <c r="U33" s="37">
        <v>-1851651.4661380136</v>
      </c>
      <c r="V33" s="37">
        <v>-1895562.3680445093</v>
      </c>
      <c r="W33" s="37">
        <v>-1926794.4121165895</v>
      </c>
      <c r="X33" s="37">
        <v>-1911452.6555829828</v>
      </c>
      <c r="Y33" s="37">
        <v>-1645867.7468459536</v>
      </c>
      <c r="Z33" s="37">
        <v>-1489258.1807492091</v>
      </c>
      <c r="AA33" s="37">
        <v>-1493454.3218173373</v>
      </c>
      <c r="AB33" s="37">
        <v>-1423916.3960077274</v>
      </c>
      <c r="AC33" s="37">
        <v>-1455574.7935130098</v>
      </c>
      <c r="AD33" s="37">
        <v>-1587315.8171668604</v>
      </c>
      <c r="AE33" s="37">
        <v>-1811220.6874016498</v>
      </c>
      <c r="AF33" s="37">
        <v>-1848067.2688491957</v>
      </c>
      <c r="AG33" s="37">
        <v>-1913306.0677021614</v>
      </c>
      <c r="AH33" s="37">
        <v>-1958847.5694897557</v>
      </c>
      <c r="AI33" s="37">
        <v>-1991292.6867423861</v>
      </c>
      <c r="AJ33" s="37">
        <v>-1975605.4830137072</v>
      </c>
      <c r="AK33" s="37">
        <v>-1701250.9088184615</v>
      </c>
      <c r="AL33" s="37">
        <v>-1539501.0567201572</v>
      </c>
      <c r="AM33" s="37">
        <v>-1543697.5084657655</v>
      </c>
      <c r="AN33" s="37">
        <v>-1471686.2454716607</v>
      </c>
      <c r="AO33" s="37">
        <v>-1504270.5875461502</v>
      </c>
      <c r="AP33" s="37">
        <v>-1640271.3312870895</v>
      </c>
      <c r="AQ33" s="37">
        <v>-1871478.5178134311</v>
      </c>
      <c r="AR33" s="37">
        <v>-1909380.9668322268</v>
      </c>
      <c r="AS33" s="37">
        <v>-1976609.1880247083</v>
      </c>
      <c r="AT33" s="37">
        <v>-2023479.2645827723</v>
      </c>
      <c r="AU33" s="37">
        <v>-2056814.7435050977</v>
      </c>
      <c r="AV33" s="37">
        <v>-2040433.6033647531</v>
      </c>
      <c r="AW33" s="37">
        <v>-1756924.0349897766</v>
      </c>
      <c r="AX33" s="37">
        <v>-1589743.9326911033</v>
      </c>
      <c r="AY33" s="37">
        <v>-1593940.6951141919</v>
      </c>
      <c r="AZ33" s="37">
        <v>-1519456.0949355923</v>
      </c>
      <c r="BA33" s="37">
        <v>-1552966.3815792892</v>
      </c>
      <c r="BB33" s="37">
        <v>-1693226.8454073165</v>
      </c>
      <c r="BC33" s="37">
        <v>-1931736.3482252115</v>
      </c>
      <c r="BD33" s="37">
        <v>-1970694.664815258</v>
      </c>
      <c r="BE33" s="37">
        <v>-2039912.308347255</v>
      </c>
      <c r="BF33" s="37">
        <v>-2088110.9596757886</v>
      </c>
      <c r="BG33" s="37">
        <v>-2122336.8002678091</v>
      </c>
      <c r="BH33" s="37">
        <v>-2105261.7237157994</v>
      </c>
      <c r="BI33" s="37">
        <v>-1812597.1611610912</v>
      </c>
      <c r="BJ33" s="37">
        <v>-1639986.8086620495</v>
      </c>
      <c r="BK33" s="37">
        <v>-1644183.8817626182</v>
      </c>
      <c r="BL33" s="37">
        <v>-1567225.944399524</v>
      </c>
      <c r="BM33" s="37">
        <v>-1601662.1756124285</v>
      </c>
      <c r="BN33" s="37">
        <v>-1746182.3595275437</v>
      </c>
      <c r="BO33" s="37">
        <v>-1991994.1786369917</v>
      </c>
      <c r="BP33" s="37">
        <v>-2032008.3627982887</v>
      </c>
      <c r="BQ33" s="37">
        <v>-2103215.428669801</v>
      </c>
      <c r="BR33" s="37">
        <v>-2152742.6547688055</v>
      </c>
      <c r="BS33" s="37">
        <v>-2187858.8570305207</v>
      </c>
      <c r="BT33" s="37">
        <v>-2170089.8440668448</v>
      </c>
      <c r="BU33" s="37">
        <v>-1868270.287332406</v>
      </c>
      <c r="BV33" s="37">
        <v>-1690229.6846329959</v>
      </c>
      <c r="BW33" s="37">
        <v>-1694427.0684110445</v>
      </c>
      <c r="BX33" s="37">
        <v>-1614995.7938634558</v>
      </c>
      <c r="BY33" s="37">
        <v>-1650357.9696455679</v>
      </c>
      <c r="BZ33" s="37">
        <v>-1799137.8736477713</v>
      </c>
      <c r="CA33" s="37">
        <v>-2052252.009048772</v>
      </c>
      <c r="CB33" s="37">
        <v>-2093322.0607813192</v>
      </c>
      <c r="CC33" s="37">
        <v>-2166518.548992347</v>
      </c>
      <c r="CD33" s="37">
        <v>-2217374.3498618212</v>
      </c>
      <c r="CE33" s="37">
        <v>-2253380.9137932314</v>
      </c>
      <c r="CF33" s="37">
        <v>-2234917.9644178911</v>
      </c>
      <c r="CG33" s="37">
        <v>-1923943.4135037207</v>
      </c>
      <c r="CH33" s="37">
        <v>-1740472.5606039423</v>
      </c>
      <c r="CI33" s="37"/>
    </row>
    <row r="36" spans="1:87" x14ac:dyDescent="0.3">
      <c r="A36" s="41" t="s">
        <v>176</v>
      </c>
      <c r="B36" s="42" t="s">
        <v>162</v>
      </c>
      <c r="C36" s="43">
        <v>42005</v>
      </c>
      <c r="D36" s="43">
        <v>42036</v>
      </c>
      <c r="E36" s="43">
        <v>42064</v>
      </c>
      <c r="F36" s="43">
        <v>42095</v>
      </c>
      <c r="G36" s="43">
        <v>42125</v>
      </c>
      <c r="H36" s="43">
        <v>42156</v>
      </c>
      <c r="I36" s="43">
        <v>42186</v>
      </c>
      <c r="J36" s="43">
        <v>42217</v>
      </c>
      <c r="K36" s="44">
        <v>42248</v>
      </c>
      <c r="L36" s="44">
        <v>42278</v>
      </c>
      <c r="M36" s="44">
        <v>42309</v>
      </c>
      <c r="N36" s="44">
        <v>42339</v>
      </c>
      <c r="O36" s="44">
        <v>42370</v>
      </c>
      <c r="P36" s="44">
        <v>42401</v>
      </c>
      <c r="Q36" s="44">
        <v>42430</v>
      </c>
      <c r="R36" s="44">
        <v>42461</v>
      </c>
      <c r="S36" s="44">
        <v>42491</v>
      </c>
      <c r="T36" s="44">
        <v>42522</v>
      </c>
      <c r="U36" s="44">
        <v>42552</v>
      </c>
      <c r="V36" s="44">
        <v>42583</v>
      </c>
      <c r="W36" s="44">
        <v>42614</v>
      </c>
      <c r="X36" s="44">
        <v>42644</v>
      </c>
      <c r="Y36" s="44">
        <v>42675</v>
      </c>
      <c r="Z36" s="44">
        <v>42705</v>
      </c>
      <c r="AA36" s="44">
        <v>42736</v>
      </c>
      <c r="AB36" s="44">
        <v>42767</v>
      </c>
      <c r="AC36" s="44">
        <v>42795</v>
      </c>
      <c r="AD36" s="44">
        <v>42826</v>
      </c>
      <c r="AE36" s="44">
        <v>42856</v>
      </c>
      <c r="AF36" s="44">
        <v>42887</v>
      </c>
      <c r="AG36" s="44">
        <v>42917</v>
      </c>
      <c r="AH36" s="44">
        <v>42948</v>
      </c>
      <c r="AI36" s="44">
        <v>42979</v>
      </c>
      <c r="AJ36" s="44">
        <v>43009</v>
      </c>
      <c r="AK36" s="44">
        <v>43040</v>
      </c>
      <c r="AL36" s="44">
        <v>43070</v>
      </c>
      <c r="AM36" s="44">
        <v>43101</v>
      </c>
      <c r="AN36" s="44">
        <v>43132</v>
      </c>
      <c r="AO36" s="44">
        <v>43160</v>
      </c>
      <c r="AP36" s="44">
        <v>43191</v>
      </c>
      <c r="AQ36" s="44">
        <v>43221</v>
      </c>
      <c r="AR36" s="44">
        <v>43252</v>
      </c>
      <c r="AS36" s="44">
        <v>43282</v>
      </c>
      <c r="AT36" s="44">
        <v>43313</v>
      </c>
      <c r="AU36" s="44">
        <v>43344</v>
      </c>
      <c r="AV36" s="44">
        <v>43374</v>
      </c>
      <c r="AW36" s="44">
        <v>43405</v>
      </c>
      <c r="AX36" s="44">
        <v>43435</v>
      </c>
      <c r="AY36" s="44">
        <v>43466</v>
      </c>
      <c r="AZ36" s="44">
        <v>43497</v>
      </c>
      <c r="BA36" s="44">
        <v>43525</v>
      </c>
      <c r="BB36" s="44">
        <v>43556</v>
      </c>
      <c r="BC36" s="44">
        <v>43586</v>
      </c>
      <c r="BD36" s="44">
        <v>43617</v>
      </c>
      <c r="BE36" s="44">
        <v>43647</v>
      </c>
      <c r="BF36" s="44">
        <v>43678</v>
      </c>
      <c r="BG36" s="44">
        <v>43709</v>
      </c>
      <c r="BH36" s="44">
        <v>43739</v>
      </c>
      <c r="BI36" s="44">
        <v>43770</v>
      </c>
      <c r="BJ36" s="44">
        <v>43800</v>
      </c>
      <c r="BK36" s="44">
        <v>43831</v>
      </c>
      <c r="BL36" s="44">
        <v>43862</v>
      </c>
      <c r="BM36" s="44">
        <v>43891</v>
      </c>
      <c r="BN36" s="44">
        <v>43922</v>
      </c>
      <c r="BO36" s="44">
        <v>43952</v>
      </c>
      <c r="BP36" s="44">
        <v>43983</v>
      </c>
      <c r="BQ36" s="44">
        <v>44013</v>
      </c>
      <c r="BR36" s="44">
        <v>44044</v>
      </c>
      <c r="BS36" s="44">
        <v>44075</v>
      </c>
      <c r="BT36" s="44">
        <v>44105</v>
      </c>
      <c r="BU36" s="44">
        <v>44136</v>
      </c>
      <c r="BV36" s="44">
        <v>44166</v>
      </c>
      <c r="BW36" s="44">
        <v>44197</v>
      </c>
      <c r="BX36" s="44">
        <v>44228</v>
      </c>
      <c r="BY36" s="44">
        <v>44256</v>
      </c>
      <c r="BZ36" s="44">
        <v>44287</v>
      </c>
      <c r="CA36" s="44">
        <v>44317</v>
      </c>
      <c r="CB36" s="44">
        <v>44348</v>
      </c>
      <c r="CC36" s="44">
        <v>44378</v>
      </c>
      <c r="CD36" s="44">
        <v>44409</v>
      </c>
      <c r="CE36" s="44">
        <v>44440</v>
      </c>
      <c r="CF36" s="44">
        <v>44470</v>
      </c>
      <c r="CG36" s="44">
        <v>44501</v>
      </c>
      <c r="CH36" s="44">
        <v>44531</v>
      </c>
    </row>
    <row r="37" spans="1:87" outlineLevel="1" x14ac:dyDescent="0.3">
      <c r="A37" s="45">
        <v>62</v>
      </c>
      <c r="B37" s="42" t="s">
        <v>163</v>
      </c>
      <c r="C37" s="53">
        <v>22</v>
      </c>
      <c r="D37" s="53">
        <v>22</v>
      </c>
      <c r="E37" s="53">
        <v>22</v>
      </c>
      <c r="F37" s="53">
        <v>23</v>
      </c>
      <c r="G37" s="53">
        <v>23</v>
      </c>
      <c r="H37" s="53">
        <v>23</v>
      </c>
      <c r="I37" s="53">
        <v>23</v>
      </c>
      <c r="J37" s="53">
        <v>23</v>
      </c>
      <c r="K37" s="54">
        <v>23</v>
      </c>
      <c r="L37" s="54">
        <v>23</v>
      </c>
      <c r="M37" s="54">
        <v>23</v>
      </c>
      <c r="N37" s="54">
        <v>23</v>
      </c>
      <c r="O37" s="54">
        <v>23</v>
      </c>
      <c r="P37" s="54">
        <v>23</v>
      </c>
      <c r="Q37" s="54">
        <v>23</v>
      </c>
      <c r="R37" s="54">
        <v>23</v>
      </c>
      <c r="S37" s="54">
        <v>23</v>
      </c>
      <c r="T37" s="54">
        <v>23</v>
      </c>
      <c r="U37" s="54">
        <v>23</v>
      </c>
      <c r="V37" s="54">
        <v>23</v>
      </c>
      <c r="W37" s="54">
        <v>23</v>
      </c>
      <c r="X37" s="54">
        <v>23</v>
      </c>
      <c r="Y37" s="54">
        <v>23</v>
      </c>
      <c r="Z37" s="54">
        <v>23</v>
      </c>
      <c r="AA37" s="54">
        <v>24</v>
      </c>
      <c r="AB37" s="54">
        <v>24</v>
      </c>
      <c r="AC37" s="54">
        <v>24</v>
      </c>
      <c r="AD37" s="54">
        <v>24</v>
      </c>
      <c r="AE37" s="54">
        <v>24</v>
      </c>
      <c r="AF37" s="54">
        <v>24</v>
      </c>
      <c r="AG37" s="54">
        <v>24</v>
      </c>
      <c r="AH37" s="54">
        <v>24</v>
      </c>
      <c r="AI37" s="54">
        <v>24</v>
      </c>
      <c r="AJ37" s="54">
        <v>24</v>
      </c>
      <c r="AK37" s="54">
        <v>24</v>
      </c>
      <c r="AL37" s="54">
        <v>24</v>
      </c>
      <c r="AM37" s="54">
        <v>24</v>
      </c>
      <c r="AN37" s="54">
        <v>24</v>
      </c>
      <c r="AO37" s="54">
        <v>24</v>
      </c>
      <c r="AP37" s="54">
        <v>25</v>
      </c>
      <c r="AQ37" s="54">
        <v>25</v>
      </c>
      <c r="AR37" s="54">
        <v>25</v>
      </c>
      <c r="AS37" s="54">
        <v>25</v>
      </c>
      <c r="AT37" s="54">
        <v>25</v>
      </c>
      <c r="AU37" s="54">
        <v>25</v>
      </c>
      <c r="AV37" s="54">
        <v>25</v>
      </c>
      <c r="AW37" s="54">
        <v>25</v>
      </c>
      <c r="AX37" s="54">
        <v>25</v>
      </c>
      <c r="AY37" s="54">
        <v>25</v>
      </c>
      <c r="AZ37" s="54">
        <v>25</v>
      </c>
      <c r="BA37" s="54">
        <v>25</v>
      </c>
      <c r="BB37" s="54">
        <v>25</v>
      </c>
      <c r="BC37" s="54">
        <v>25</v>
      </c>
      <c r="BD37" s="54">
        <v>25</v>
      </c>
      <c r="BE37" s="54">
        <v>26</v>
      </c>
      <c r="BF37" s="54">
        <v>26</v>
      </c>
      <c r="BG37" s="54">
        <v>26</v>
      </c>
      <c r="BH37" s="54">
        <v>26</v>
      </c>
      <c r="BI37" s="54">
        <v>26</v>
      </c>
      <c r="BJ37" s="54">
        <v>26</v>
      </c>
      <c r="BK37" s="54">
        <v>26</v>
      </c>
      <c r="BL37" s="54">
        <v>26</v>
      </c>
      <c r="BM37" s="54">
        <v>26</v>
      </c>
      <c r="BN37" s="54">
        <v>26</v>
      </c>
      <c r="BO37" s="54">
        <v>26</v>
      </c>
      <c r="BP37" s="54">
        <v>26</v>
      </c>
      <c r="BQ37" s="54">
        <v>26</v>
      </c>
      <c r="BR37" s="54">
        <v>26</v>
      </c>
      <c r="BS37" s="54">
        <v>26</v>
      </c>
      <c r="BT37" s="54">
        <v>27</v>
      </c>
      <c r="BU37" s="54">
        <v>27</v>
      </c>
      <c r="BV37" s="54">
        <v>27</v>
      </c>
      <c r="BW37" s="54">
        <v>27</v>
      </c>
      <c r="BX37" s="54">
        <v>27</v>
      </c>
      <c r="BY37" s="54">
        <v>27</v>
      </c>
      <c r="BZ37" s="54">
        <v>27</v>
      </c>
      <c r="CA37" s="54">
        <v>27</v>
      </c>
      <c r="CB37" s="54">
        <v>27</v>
      </c>
      <c r="CC37" s="54">
        <v>27</v>
      </c>
      <c r="CD37" s="54">
        <v>27</v>
      </c>
      <c r="CE37" s="54">
        <v>27</v>
      </c>
      <c r="CF37" s="54">
        <v>27</v>
      </c>
      <c r="CG37" s="54">
        <v>27</v>
      </c>
      <c r="CH37" s="54">
        <v>27</v>
      </c>
    </row>
    <row r="38" spans="1:87" outlineLevel="1" x14ac:dyDescent="0.3">
      <c r="A38" s="45">
        <v>63</v>
      </c>
      <c r="B38" s="42" t="s">
        <v>164</v>
      </c>
      <c r="C38" s="53">
        <v>6</v>
      </c>
      <c r="D38" s="53">
        <v>6</v>
      </c>
      <c r="E38" s="53">
        <v>6</v>
      </c>
      <c r="F38" s="53">
        <v>6</v>
      </c>
      <c r="G38" s="53">
        <v>6</v>
      </c>
      <c r="H38" s="53">
        <v>6</v>
      </c>
      <c r="I38" s="53">
        <v>6</v>
      </c>
      <c r="J38" s="53">
        <v>6</v>
      </c>
      <c r="K38" s="54">
        <v>6</v>
      </c>
      <c r="L38" s="54">
        <v>6</v>
      </c>
      <c r="M38" s="54">
        <v>6</v>
      </c>
      <c r="N38" s="54">
        <v>6</v>
      </c>
      <c r="O38" s="54">
        <v>6</v>
      </c>
      <c r="P38" s="54">
        <v>6</v>
      </c>
      <c r="Q38" s="54">
        <v>6</v>
      </c>
      <c r="R38" s="54">
        <v>6</v>
      </c>
      <c r="S38" s="54">
        <v>6</v>
      </c>
      <c r="T38" s="54">
        <v>6</v>
      </c>
      <c r="U38" s="54">
        <v>6</v>
      </c>
      <c r="V38" s="54">
        <v>6</v>
      </c>
      <c r="W38" s="54">
        <v>6</v>
      </c>
      <c r="X38" s="54">
        <v>6</v>
      </c>
      <c r="Y38" s="54">
        <v>6</v>
      </c>
      <c r="Z38" s="54">
        <v>6</v>
      </c>
      <c r="AA38" s="54">
        <v>6</v>
      </c>
      <c r="AB38" s="54">
        <v>6</v>
      </c>
      <c r="AC38" s="54">
        <v>6</v>
      </c>
      <c r="AD38" s="54">
        <v>6</v>
      </c>
      <c r="AE38" s="54">
        <v>6</v>
      </c>
      <c r="AF38" s="54">
        <v>7</v>
      </c>
      <c r="AG38" s="54">
        <v>7</v>
      </c>
      <c r="AH38" s="54">
        <v>7</v>
      </c>
      <c r="AI38" s="54">
        <v>7</v>
      </c>
      <c r="AJ38" s="54">
        <v>7</v>
      </c>
      <c r="AK38" s="54">
        <v>7</v>
      </c>
      <c r="AL38" s="54">
        <v>7</v>
      </c>
      <c r="AM38" s="54">
        <v>7</v>
      </c>
      <c r="AN38" s="54">
        <v>7</v>
      </c>
      <c r="AO38" s="54">
        <v>7</v>
      </c>
      <c r="AP38" s="54">
        <v>7</v>
      </c>
      <c r="AQ38" s="54">
        <v>7</v>
      </c>
      <c r="AR38" s="54">
        <v>7</v>
      </c>
      <c r="AS38" s="54">
        <v>7</v>
      </c>
      <c r="AT38" s="54">
        <v>7</v>
      </c>
      <c r="AU38" s="54">
        <v>7</v>
      </c>
      <c r="AV38" s="54">
        <v>7</v>
      </c>
      <c r="AW38" s="54">
        <v>7</v>
      </c>
      <c r="AX38" s="54">
        <v>7</v>
      </c>
      <c r="AY38" s="54">
        <v>7</v>
      </c>
      <c r="AZ38" s="54">
        <v>7</v>
      </c>
      <c r="BA38" s="54">
        <v>7</v>
      </c>
      <c r="BB38" s="54">
        <v>7</v>
      </c>
      <c r="BC38" s="54">
        <v>7</v>
      </c>
      <c r="BD38" s="54">
        <v>7</v>
      </c>
      <c r="BE38" s="54">
        <v>7</v>
      </c>
      <c r="BF38" s="54">
        <v>7</v>
      </c>
      <c r="BG38" s="54">
        <v>7</v>
      </c>
      <c r="BH38" s="54">
        <v>7</v>
      </c>
      <c r="BI38" s="54">
        <v>7</v>
      </c>
      <c r="BJ38" s="54">
        <v>7</v>
      </c>
      <c r="BK38" s="54">
        <v>7</v>
      </c>
      <c r="BL38" s="54">
        <v>7</v>
      </c>
      <c r="BM38" s="54">
        <v>7</v>
      </c>
      <c r="BN38" s="54">
        <v>7</v>
      </c>
      <c r="BO38" s="54">
        <v>7</v>
      </c>
      <c r="BP38" s="54">
        <v>7</v>
      </c>
      <c r="BQ38" s="54">
        <v>7</v>
      </c>
      <c r="BR38" s="54">
        <v>7</v>
      </c>
      <c r="BS38" s="54">
        <v>7</v>
      </c>
      <c r="BT38" s="54">
        <v>7</v>
      </c>
      <c r="BU38" s="54">
        <v>7</v>
      </c>
      <c r="BV38" s="54">
        <v>7</v>
      </c>
      <c r="BW38" s="54">
        <v>7</v>
      </c>
      <c r="BX38" s="54">
        <v>7</v>
      </c>
      <c r="BY38" s="54">
        <v>7</v>
      </c>
      <c r="BZ38" s="54">
        <v>7</v>
      </c>
      <c r="CA38" s="54">
        <v>7</v>
      </c>
      <c r="CB38" s="54">
        <v>7</v>
      </c>
      <c r="CC38" s="54">
        <v>7</v>
      </c>
      <c r="CD38" s="54">
        <v>7</v>
      </c>
      <c r="CE38" s="54">
        <v>7</v>
      </c>
      <c r="CF38" s="54">
        <v>7</v>
      </c>
      <c r="CG38" s="54">
        <v>7</v>
      </c>
      <c r="CH38" s="54">
        <v>7</v>
      </c>
    </row>
    <row r="39" spans="1:87" outlineLevel="1" x14ac:dyDescent="0.3">
      <c r="A39" s="45">
        <v>64</v>
      </c>
      <c r="B39" s="42" t="s">
        <v>165</v>
      </c>
      <c r="C39" s="53">
        <v>287</v>
      </c>
      <c r="D39" s="53">
        <v>287</v>
      </c>
      <c r="E39" s="53">
        <v>287</v>
      </c>
      <c r="F39" s="53">
        <v>287</v>
      </c>
      <c r="G39" s="53">
        <v>287</v>
      </c>
      <c r="H39" s="53">
        <v>289</v>
      </c>
      <c r="I39" s="53">
        <v>291</v>
      </c>
      <c r="J39" s="53">
        <v>292</v>
      </c>
      <c r="K39" s="54">
        <v>293</v>
      </c>
      <c r="L39" s="54">
        <v>295</v>
      </c>
      <c r="M39" s="54">
        <v>295</v>
      </c>
      <c r="N39" s="54">
        <v>295</v>
      </c>
      <c r="O39" s="54">
        <v>296</v>
      </c>
      <c r="P39" s="54">
        <v>298</v>
      </c>
      <c r="Q39" s="54">
        <v>299</v>
      </c>
      <c r="R39" s="54">
        <v>300</v>
      </c>
      <c r="S39" s="54">
        <v>301</v>
      </c>
      <c r="T39" s="54">
        <v>302</v>
      </c>
      <c r="U39" s="54">
        <v>302</v>
      </c>
      <c r="V39" s="54">
        <v>303</v>
      </c>
      <c r="W39" s="54">
        <v>304</v>
      </c>
      <c r="X39" s="54">
        <v>305</v>
      </c>
      <c r="Y39" s="54">
        <v>306</v>
      </c>
      <c r="Z39" s="54">
        <v>306</v>
      </c>
      <c r="AA39" s="54">
        <v>307</v>
      </c>
      <c r="AB39" s="54">
        <v>308</v>
      </c>
      <c r="AC39" s="54">
        <v>309</v>
      </c>
      <c r="AD39" s="54">
        <v>310</v>
      </c>
      <c r="AE39" s="54">
        <v>311</v>
      </c>
      <c r="AF39" s="54">
        <v>312</v>
      </c>
      <c r="AG39" s="54">
        <v>312</v>
      </c>
      <c r="AH39" s="54">
        <v>313</v>
      </c>
      <c r="AI39" s="54">
        <v>314</v>
      </c>
      <c r="AJ39" s="54">
        <v>315</v>
      </c>
      <c r="AK39" s="54">
        <v>316</v>
      </c>
      <c r="AL39" s="54">
        <v>317</v>
      </c>
      <c r="AM39" s="54">
        <v>318</v>
      </c>
      <c r="AN39" s="54">
        <v>318</v>
      </c>
      <c r="AO39" s="54">
        <v>319</v>
      </c>
      <c r="AP39" s="54">
        <v>320</v>
      </c>
      <c r="AQ39" s="54">
        <v>321</v>
      </c>
      <c r="AR39" s="54">
        <v>322</v>
      </c>
      <c r="AS39" s="54">
        <v>323</v>
      </c>
      <c r="AT39" s="54">
        <v>324</v>
      </c>
      <c r="AU39" s="54">
        <v>325</v>
      </c>
      <c r="AV39" s="54">
        <v>325</v>
      </c>
      <c r="AW39" s="54">
        <v>326</v>
      </c>
      <c r="AX39" s="54">
        <v>327</v>
      </c>
      <c r="AY39" s="54">
        <v>328</v>
      </c>
      <c r="AZ39" s="54">
        <v>329</v>
      </c>
      <c r="BA39" s="54">
        <v>330</v>
      </c>
      <c r="BB39" s="54">
        <v>331</v>
      </c>
      <c r="BC39" s="54">
        <v>331</v>
      </c>
      <c r="BD39" s="54">
        <v>332</v>
      </c>
      <c r="BE39" s="54">
        <v>333</v>
      </c>
      <c r="BF39" s="54">
        <v>334</v>
      </c>
      <c r="BG39" s="54">
        <v>335</v>
      </c>
      <c r="BH39" s="54">
        <v>336</v>
      </c>
      <c r="BI39" s="54">
        <v>337</v>
      </c>
      <c r="BJ39" s="54">
        <v>337</v>
      </c>
      <c r="BK39" s="54">
        <v>338</v>
      </c>
      <c r="BL39" s="54">
        <v>339</v>
      </c>
      <c r="BM39" s="54">
        <v>340</v>
      </c>
      <c r="BN39" s="54">
        <v>341</v>
      </c>
      <c r="BO39" s="54">
        <v>342</v>
      </c>
      <c r="BP39" s="54">
        <v>343</v>
      </c>
      <c r="BQ39" s="54">
        <v>343</v>
      </c>
      <c r="BR39" s="54">
        <v>344</v>
      </c>
      <c r="BS39" s="54">
        <v>345</v>
      </c>
      <c r="BT39" s="54">
        <v>346</v>
      </c>
      <c r="BU39" s="54">
        <v>347</v>
      </c>
      <c r="BV39" s="54">
        <v>348</v>
      </c>
      <c r="BW39" s="54">
        <v>349</v>
      </c>
      <c r="BX39" s="54">
        <v>349</v>
      </c>
      <c r="BY39" s="54">
        <v>350</v>
      </c>
      <c r="BZ39" s="54">
        <v>351</v>
      </c>
      <c r="CA39" s="54">
        <v>352</v>
      </c>
      <c r="CB39" s="54">
        <v>353</v>
      </c>
      <c r="CC39" s="54">
        <v>354</v>
      </c>
      <c r="CD39" s="54">
        <v>355</v>
      </c>
      <c r="CE39" s="54">
        <v>356</v>
      </c>
      <c r="CF39" s="54">
        <v>356</v>
      </c>
      <c r="CG39" s="54">
        <v>357</v>
      </c>
      <c r="CH39" s="54">
        <v>358</v>
      </c>
    </row>
    <row r="40" spans="1:87" outlineLevel="1" x14ac:dyDescent="0.3">
      <c r="A40" s="45">
        <v>65</v>
      </c>
      <c r="B40" s="42" t="s">
        <v>166</v>
      </c>
      <c r="C40" s="53">
        <v>10</v>
      </c>
      <c r="D40" s="53">
        <v>10</v>
      </c>
      <c r="E40" s="53">
        <v>10</v>
      </c>
      <c r="F40" s="53">
        <v>10</v>
      </c>
      <c r="G40" s="53">
        <v>10</v>
      </c>
      <c r="H40" s="53">
        <v>10</v>
      </c>
      <c r="I40" s="53">
        <v>10</v>
      </c>
      <c r="J40" s="53">
        <v>10</v>
      </c>
      <c r="K40" s="54">
        <v>10</v>
      </c>
      <c r="L40" s="54">
        <v>10</v>
      </c>
      <c r="M40" s="54">
        <v>10</v>
      </c>
      <c r="N40" s="54">
        <v>10</v>
      </c>
      <c r="O40" s="54">
        <v>10</v>
      </c>
      <c r="P40" s="54">
        <v>10</v>
      </c>
      <c r="Q40" s="54">
        <v>10</v>
      </c>
      <c r="R40" s="54">
        <v>10</v>
      </c>
      <c r="S40" s="54">
        <v>10</v>
      </c>
      <c r="T40" s="54">
        <v>11</v>
      </c>
      <c r="U40" s="54">
        <v>11</v>
      </c>
      <c r="V40" s="54">
        <v>11</v>
      </c>
      <c r="W40" s="54">
        <v>11</v>
      </c>
      <c r="X40" s="54">
        <v>11</v>
      </c>
      <c r="Y40" s="54">
        <v>11</v>
      </c>
      <c r="Z40" s="54">
        <v>11</v>
      </c>
      <c r="AA40" s="54">
        <v>11</v>
      </c>
      <c r="AB40" s="54">
        <v>11</v>
      </c>
      <c r="AC40" s="54">
        <v>11</v>
      </c>
      <c r="AD40" s="54">
        <v>11</v>
      </c>
      <c r="AE40" s="54">
        <v>11</v>
      </c>
      <c r="AF40" s="54">
        <v>11</v>
      </c>
      <c r="AG40" s="54">
        <v>11</v>
      </c>
      <c r="AH40" s="54">
        <v>11</v>
      </c>
      <c r="AI40" s="54">
        <v>11</v>
      </c>
      <c r="AJ40" s="54">
        <v>11</v>
      </c>
      <c r="AK40" s="54">
        <v>11</v>
      </c>
      <c r="AL40" s="54">
        <v>11</v>
      </c>
      <c r="AM40" s="54">
        <v>11</v>
      </c>
      <c r="AN40" s="54">
        <v>11</v>
      </c>
      <c r="AO40" s="54">
        <v>11</v>
      </c>
      <c r="AP40" s="54">
        <v>11</v>
      </c>
      <c r="AQ40" s="54">
        <v>11</v>
      </c>
      <c r="AR40" s="54">
        <v>11</v>
      </c>
      <c r="AS40" s="54">
        <v>11</v>
      </c>
      <c r="AT40" s="54">
        <v>11</v>
      </c>
      <c r="AU40" s="54">
        <v>11</v>
      </c>
      <c r="AV40" s="54">
        <v>11</v>
      </c>
      <c r="AW40" s="54">
        <v>11</v>
      </c>
      <c r="AX40" s="54">
        <v>11</v>
      </c>
      <c r="AY40" s="54">
        <v>11</v>
      </c>
      <c r="AZ40" s="54">
        <v>11</v>
      </c>
      <c r="BA40" s="54">
        <v>11</v>
      </c>
      <c r="BB40" s="54">
        <v>12</v>
      </c>
      <c r="BC40" s="54">
        <v>12</v>
      </c>
      <c r="BD40" s="54">
        <v>12</v>
      </c>
      <c r="BE40" s="54">
        <v>12</v>
      </c>
      <c r="BF40" s="54">
        <v>12</v>
      </c>
      <c r="BG40" s="54">
        <v>12</v>
      </c>
      <c r="BH40" s="54">
        <v>12</v>
      </c>
      <c r="BI40" s="54">
        <v>12</v>
      </c>
      <c r="BJ40" s="54">
        <v>12</v>
      </c>
      <c r="BK40" s="54">
        <v>12</v>
      </c>
      <c r="BL40" s="54">
        <v>12</v>
      </c>
      <c r="BM40" s="54">
        <v>12</v>
      </c>
      <c r="BN40" s="54">
        <v>12</v>
      </c>
      <c r="BO40" s="54">
        <v>12</v>
      </c>
      <c r="BP40" s="54">
        <v>12</v>
      </c>
      <c r="BQ40" s="54">
        <v>12</v>
      </c>
      <c r="BR40" s="54">
        <v>12</v>
      </c>
      <c r="BS40" s="54">
        <v>12</v>
      </c>
      <c r="BT40" s="54">
        <v>12</v>
      </c>
      <c r="BU40" s="54">
        <v>12</v>
      </c>
      <c r="BV40" s="54">
        <v>12</v>
      </c>
      <c r="BW40" s="54">
        <v>12</v>
      </c>
      <c r="BX40" s="54">
        <v>12</v>
      </c>
      <c r="BY40" s="54">
        <v>12</v>
      </c>
      <c r="BZ40" s="54">
        <v>12</v>
      </c>
      <c r="CA40" s="54">
        <v>12</v>
      </c>
      <c r="CB40" s="54">
        <v>12</v>
      </c>
      <c r="CC40" s="54">
        <v>12</v>
      </c>
      <c r="CD40" s="54">
        <v>12</v>
      </c>
      <c r="CE40" s="54">
        <v>12</v>
      </c>
      <c r="CF40" s="54">
        <v>12</v>
      </c>
      <c r="CG40" s="54">
        <v>12</v>
      </c>
      <c r="CH40" s="54">
        <v>12</v>
      </c>
    </row>
    <row r="41" spans="1:87" outlineLevel="1" x14ac:dyDescent="0.3">
      <c r="A41" s="45">
        <v>70</v>
      </c>
      <c r="B41" t="s">
        <v>167</v>
      </c>
      <c r="C41" s="53">
        <v>150</v>
      </c>
      <c r="D41" s="53">
        <v>150</v>
      </c>
      <c r="E41" s="53">
        <v>150</v>
      </c>
      <c r="F41" s="53">
        <v>151</v>
      </c>
      <c r="G41" s="53">
        <v>151</v>
      </c>
      <c r="H41" s="53">
        <v>152</v>
      </c>
      <c r="I41" s="53">
        <v>153</v>
      </c>
      <c r="J41" s="53">
        <v>154</v>
      </c>
      <c r="K41" s="54">
        <v>154</v>
      </c>
      <c r="L41" s="54">
        <v>154</v>
      </c>
      <c r="M41" s="54">
        <v>154</v>
      </c>
      <c r="N41" s="54">
        <v>154</v>
      </c>
      <c r="O41" s="54">
        <v>156</v>
      </c>
      <c r="P41" s="54">
        <v>156</v>
      </c>
      <c r="Q41" s="54">
        <v>156</v>
      </c>
      <c r="R41" s="54">
        <v>157</v>
      </c>
      <c r="S41" s="54">
        <v>157</v>
      </c>
      <c r="T41" s="54">
        <v>158</v>
      </c>
      <c r="U41" s="54">
        <v>158</v>
      </c>
      <c r="V41" s="54">
        <v>158</v>
      </c>
      <c r="W41" s="54">
        <v>159</v>
      </c>
      <c r="X41" s="54">
        <v>159</v>
      </c>
      <c r="Y41" s="54">
        <v>160</v>
      </c>
      <c r="Z41" s="54">
        <v>160</v>
      </c>
      <c r="AA41" s="54">
        <v>161</v>
      </c>
      <c r="AB41" s="54">
        <v>161</v>
      </c>
      <c r="AC41" s="54">
        <v>162</v>
      </c>
      <c r="AD41" s="54">
        <v>162</v>
      </c>
      <c r="AE41" s="54">
        <v>162</v>
      </c>
      <c r="AF41" s="54">
        <v>163</v>
      </c>
      <c r="AG41" s="54">
        <v>163</v>
      </c>
      <c r="AH41" s="54">
        <v>164</v>
      </c>
      <c r="AI41" s="54">
        <v>164</v>
      </c>
      <c r="AJ41" s="54">
        <v>165</v>
      </c>
      <c r="AK41" s="54">
        <v>165</v>
      </c>
      <c r="AL41" s="54">
        <v>166</v>
      </c>
      <c r="AM41" s="54">
        <v>166</v>
      </c>
      <c r="AN41" s="54">
        <v>166</v>
      </c>
      <c r="AO41" s="54">
        <v>167</v>
      </c>
      <c r="AP41" s="54">
        <v>167</v>
      </c>
      <c r="AQ41" s="54">
        <v>168</v>
      </c>
      <c r="AR41" s="54">
        <v>168</v>
      </c>
      <c r="AS41" s="54">
        <v>169</v>
      </c>
      <c r="AT41" s="54">
        <v>169</v>
      </c>
      <c r="AU41" s="54">
        <v>170</v>
      </c>
      <c r="AV41" s="54">
        <v>170</v>
      </c>
      <c r="AW41" s="54">
        <v>171</v>
      </c>
      <c r="AX41" s="54">
        <v>171</v>
      </c>
      <c r="AY41" s="54">
        <v>171</v>
      </c>
      <c r="AZ41" s="54">
        <v>172</v>
      </c>
      <c r="BA41" s="54">
        <v>172</v>
      </c>
      <c r="BB41" s="54">
        <v>173</v>
      </c>
      <c r="BC41" s="54">
        <v>173</v>
      </c>
      <c r="BD41" s="54">
        <v>174</v>
      </c>
      <c r="BE41" s="54">
        <v>174</v>
      </c>
      <c r="BF41" s="54">
        <v>175</v>
      </c>
      <c r="BG41" s="54">
        <v>175</v>
      </c>
      <c r="BH41" s="54">
        <v>175</v>
      </c>
      <c r="BI41" s="54">
        <v>176</v>
      </c>
      <c r="BJ41" s="54">
        <v>176</v>
      </c>
      <c r="BK41" s="54">
        <v>177</v>
      </c>
      <c r="BL41" s="54">
        <v>177</v>
      </c>
      <c r="BM41" s="54">
        <v>178</v>
      </c>
      <c r="BN41" s="54">
        <v>178</v>
      </c>
      <c r="BO41" s="54">
        <v>179</v>
      </c>
      <c r="BP41" s="54">
        <v>179</v>
      </c>
      <c r="BQ41" s="54">
        <v>180</v>
      </c>
      <c r="BR41" s="54">
        <v>180</v>
      </c>
      <c r="BS41" s="54">
        <v>180</v>
      </c>
      <c r="BT41" s="54">
        <v>181</v>
      </c>
      <c r="BU41" s="54">
        <v>181</v>
      </c>
      <c r="BV41" s="54">
        <v>182</v>
      </c>
      <c r="BW41" s="54">
        <v>182</v>
      </c>
      <c r="BX41" s="54">
        <v>183</v>
      </c>
      <c r="BY41" s="54">
        <v>183</v>
      </c>
      <c r="BZ41" s="54">
        <v>184</v>
      </c>
      <c r="CA41" s="54">
        <v>184</v>
      </c>
      <c r="CB41" s="54">
        <v>184</v>
      </c>
      <c r="CC41" s="54">
        <v>185</v>
      </c>
      <c r="CD41" s="54">
        <v>185</v>
      </c>
      <c r="CE41" s="54">
        <v>186</v>
      </c>
      <c r="CF41" s="54">
        <v>186</v>
      </c>
      <c r="CG41" s="54">
        <v>187</v>
      </c>
      <c r="CH41" s="54">
        <v>187</v>
      </c>
    </row>
    <row r="42" spans="1:87" outlineLevel="1" x14ac:dyDescent="0.3">
      <c r="A42" s="45">
        <v>72</v>
      </c>
      <c r="B42" s="42" t="s">
        <v>168</v>
      </c>
      <c r="C42" s="53">
        <v>15</v>
      </c>
      <c r="D42" s="53">
        <v>15</v>
      </c>
      <c r="E42" s="53">
        <v>16</v>
      </c>
      <c r="F42" s="53">
        <v>16</v>
      </c>
      <c r="G42" s="53">
        <v>16</v>
      </c>
      <c r="H42" s="53">
        <v>16</v>
      </c>
      <c r="I42" s="53">
        <v>16</v>
      </c>
      <c r="J42" s="53">
        <v>16</v>
      </c>
      <c r="K42" s="54">
        <v>17</v>
      </c>
      <c r="L42" s="54">
        <v>17</v>
      </c>
      <c r="M42" s="54">
        <v>17</v>
      </c>
      <c r="N42" s="54">
        <v>17</v>
      </c>
      <c r="O42" s="54">
        <v>16</v>
      </c>
      <c r="P42" s="54">
        <v>16</v>
      </c>
      <c r="Q42" s="54">
        <v>16</v>
      </c>
      <c r="R42" s="54">
        <v>16</v>
      </c>
      <c r="S42" s="54">
        <v>16</v>
      </c>
      <c r="T42" s="54">
        <v>16</v>
      </c>
      <c r="U42" s="54">
        <v>16</v>
      </c>
      <c r="V42" s="54">
        <v>16</v>
      </c>
      <c r="W42" s="54">
        <v>16</v>
      </c>
      <c r="X42" s="54">
        <v>16</v>
      </c>
      <c r="Y42" s="54">
        <v>16</v>
      </c>
      <c r="Z42" s="54">
        <v>16</v>
      </c>
      <c r="AA42" s="54">
        <v>16</v>
      </c>
      <c r="AB42" s="54">
        <v>16</v>
      </c>
      <c r="AC42" s="54">
        <v>16</v>
      </c>
      <c r="AD42" s="54">
        <v>16</v>
      </c>
      <c r="AE42" s="54">
        <v>16</v>
      </c>
      <c r="AF42" s="54">
        <v>16</v>
      </c>
      <c r="AG42" s="54">
        <v>16</v>
      </c>
      <c r="AH42" s="54">
        <v>16</v>
      </c>
      <c r="AI42" s="54">
        <v>16</v>
      </c>
      <c r="AJ42" s="54">
        <v>16</v>
      </c>
      <c r="AK42" s="54">
        <v>17</v>
      </c>
      <c r="AL42" s="54">
        <v>17</v>
      </c>
      <c r="AM42" s="54">
        <v>17</v>
      </c>
      <c r="AN42" s="54">
        <v>17</v>
      </c>
      <c r="AO42" s="54">
        <v>17</v>
      </c>
      <c r="AP42" s="54">
        <v>17</v>
      </c>
      <c r="AQ42" s="54">
        <v>17</v>
      </c>
      <c r="AR42" s="54">
        <v>17</v>
      </c>
      <c r="AS42" s="54">
        <v>17</v>
      </c>
      <c r="AT42" s="54">
        <v>17</v>
      </c>
      <c r="AU42" s="54">
        <v>17</v>
      </c>
      <c r="AV42" s="54">
        <v>17</v>
      </c>
      <c r="AW42" s="54">
        <v>17</v>
      </c>
      <c r="AX42" s="54">
        <v>17</v>
      </c>
      <c r="AY42" s="54">
        <v>17</v>
      </c>
      <c r="AZ42" s="54">
        <v>17</v>
      </c>
      <c r="BA42" s="54">
        <v>17</v>
      </c>
      <c r="BB42" s="54">
        <v>17</v>
      </c>
      <c r="BC42" s="54">
        <v>17</v>
      </c>
      <c r="BD42" s="54">
        <v>17</v>
      </c>
      <c r="BE42" s="54">
        <v>17</v>
      </c>
      <c r="BF42" s="54">
        <v>17</v>
      </c>
      <c r="BG42" s="54">
        <v>18</v>
      </c>
      <c r="BH42" s="54">
        <v>18</v>
      </c>
      <c r="BI42" s="54">
        <v>18</v>
      </c>
      <c r="BJ42" s="54">
        <v>18</v>
      </c>
      <c r="BK42" s="54">
        <v>18</v>
      </c>
      <c r="BL42" s="54">
        <v>18</v>
      </c>
      <c r="BM42" s="54">
        <v>18</v>
      </c>
      <c r="BN42" s="54">
        <v>18</v>
      </c>
      <c r="BO42" s="54">
        <v>18</v>
      </c>
      <c r="BP42" s="54">
        <v>18</v>
      </c>
      <c r="BQ42" s="54">
        <v>18</v>
      </c>
      <c r="BR42" s="54">
        <v>18</v>
      </c>
      <c r="BS42" s="54">
        <v>18</v>
      </c>
      <c r="BT42" s="54">
        <v>18</v>
      </c>
      <c r="BU42" s="54">
        <v>18</v>
      </c>
      <c r="BV42" s="54">
        <v>18</v>
      </c>
      <c r="BW42" s="54">
        <v>18</v>
      </c>
      <c r="BX42" s="54">
        <v>18</v>
      </c>
      <c r="BY42" s="54">
        <v>18</v>
      </c>
      <c r="BZ42" s="54">
        <v>18</v>
      </c>
      <c r="CA42" s="54">
        <v>18</v>
      </c>
      <c r="CB42" s="54">
        <v>18</v>
      </c>
      <c r="CC42" s="54">
        <v>18</v>
      </c>
      <c r="CD42" s="54">
        <v>19</v>
      </c>
      <c r="CE42" s="54">
        <v>19</v>
      </c>
      <c r="CF42" s="54">
        <v>19</v>
      </c>
      <c r="CG42" s="54">
        <v>19</v>
      </c>
      <c r="CH42" s="54">
        <v>19</v>
      </c>
    </row>
    <row r="43" spans="1:87" outlineLevel="1" x14ac:dyDescent="0.3">
      <c r="A43" s="45">
        <v>164</v>
      </c>
      <c r="B43" s="42" t="s">
        <v>169</v>
      </c>
      <c r="C43" s="53">
        <v>4</v>
      </c>
      <c r="D43" s="53">
        <v>4</v>
      </c>
      <c r="E43" s="53">
        <v>4</v>
      </c>
      <c r="F43" s="53">
        <v>4</v>
      </c>
      <c r="G43" s="53">
        <v>4</v>
      </c>
      <c r="H43" s="53">
        <v>4</v>
      </c>
      <c r="I43" s="53">
        <v>4</v>
      </c>
      <c r="J43" s="53">
        <v>4</v>
      </c>
      <c r="K43" s="54">
        <v>4</v>
      </c>
      <c r="L43" s="54">
        <v>4</v>
      </c>
      <c r="M43" s="54">
        <v>4</v>
      </c>
      <c r="N43" s="54">
        <v>4</v>
      </c>
      <c r="O43" s="54">
        <v>4</v>
      </c>
      <c r="P43" s="54">
        <v>4</v>
      </c>
      <c r="Q43" s="54">
        <v>4</v>
      </c>
      <c r="R43" s="54">
        <v>4</v>
      </c>
      <c r="S43" s="54">
        <v>4</v>
      </c>
      <c r="T43" s="54">
        <v>4</v>
      </c>
      <c r="U43" s="54">
        <v>4</v>
      </c>
      <c r="V43" s="54">
        <v>4</v>
      </c>
      <c r="W43" s="54">
        <v>4</v>
      </c>
      <c r="X43" s="54">
        <v>4</v>
      </c>
      <c r="Y43" s="54">
        <v>4</v>
      </c>
      <c r="Z43" s="54">
        <v>4</v>
      </c>
      <c r="AA43" s="54">
        <v>4</v>
      </c>
      <c r="AB43" s="54">
        <v>4</v>
      </c>
      <c r="AC43" s="54">
        <v>4</v>
      </c>
      <c r="AD43" s="54">
        <v>4</v>
      </c>
      <c r="AE43" s="54">
        <v>4</v>
      </c>
      <c r="AF43" s="54">
        <v>4</v>
      </c>
      <c r="AG43" s="54">
        <v>4</v>
      </c>
      <c r="AH43" s="54">
        <v>4</v>
      </c>
      <c r="AI43" s="54">
        <v>4</v>
      </c>
      <c r="AJ43" s="54">
        <v>4</v>
      </c>
      <c r="AK43" s="54">
        <v>4</v>
      </c>
      <c r="AL43" s="54">
        <v>4</v>
      </c>
      <c r="AM43" s="54">
        <v>4</v>
      </c>
      <c r="AN43" s="54">
        <v>4</v>
      </c>
      <c r="AO43" s="54">
        <v>4</v>
      </c>
      <c r="AP43" s="54">
        <v>4</v>
      </c>
      <c r="AQ43" s="54">
        <v>4</v>
      </c>
      <c r="AR43" s="54">
        <v>4</v>
      </c>
      <c r="AS43" s="54">
        <v>4</v>
      </c>
      <c r="AT43" s="54">
        <v>5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54">
        <v>5</v>
      </c>
      <c r="BB43" s="54">
        <v>5</v>
      </c>
      <c r="BC43" s="54">
        <v>5</v>
      </c>
      <c r="BD43" s="54">
        <v>5</v>
      </c>
      <c r="BE43" s="54">
        <v>5</v>
      </c>
      <c r="BF43" s="54">
        <v>5</v>
      </c>
      <c r="BG43" s="54">
        <v>5</v>
      </c>
      <c r="BH43" s="54">
        <v>5</v>
      </c>
      <c r="BI43" s="54">
        <v>5</v>
      </c>
      <c r="BJ43" s="54">
        <v>5</v>
      </c>
      <c r="BK43" s="54">
        <v>5</v>
      </c>
      <c r="BL43" s="54">
        <v>5</v>
      </c>
      <c r="BM43" s="54">
        <v>5</v>
      </c>
      <c r="BN43" s="54">
        <v>5</v>
      </c>
      <c r="BO43" s="54">
        <v>5</v>
      </c>
      <c r="BP43" s="54">
        <v>5</v>
      </c>
      <c r="BQ43" s="54">
        <v>5</v>
      </c>
      <c r="BR43" s="54">
        <v>5</v>
      </c>
      <c r="BS43" s="54">
        <v>5</v>
      </c>
      <c r="BT43" s="54">
        <v>5</v>
      </c>
      <c r="BU43" s="54">
        <v>5</v>
      </c>
      <c r="BV43" s="54">
        <v>5</v>
      </c>
      <c r="BW43" s="54">
        <v>5</v>
      </c>
      <c r="BX43" s="54">
        <v>5</v>
      </c>
      <c r="BY43" s="54">
        <v>5</v>
      </c>
      <c r="BZ43" s="54">
        <v>5</v>
      </c>
      <c r="CA43" s="54">
        <v>5</v>
      </c>
      <c r="CB43" s="54">
        <v>5</v>
      </c>
      <c r="CC43" s="54">
        <v>5</v>
      </c>
      <c r="CD43" s="54">
        <v>5</v>
      </c>
      <c r="CE43" s="54">
        <v>5</v>
      </c>
      <c r="CF43" s="54">
        <v>5</v>
      </c>
      <c r="CG43" s="54">
        <v>5</v>
      </c>
      <c r="CH43" s="54">
        <v>5</v>
      </c>
    </row>
    <row r="44" spans="1:87" outlineLevel="1" x14ac:dyDescent="0.3">
      <c r="A44" s="45">
        <v>165</v>
      </c>
      <c r="B44" t="s">
        <v>170</v>
      </c>
      <c r="C44" s="53">
        <v>2</v>
      </c>
      <c r="D44" s="53">
        <v>2</v>
      </c>
      <c r="E44" s="53">
        <v>2</v>
      </c>
      <c r="F44" s="53">
        <v>2</v>
      </c>
      <c r="G44" s="53">
        <v>2</v>
      </c>
      <c r="H44" s="53">
        <v>2</v>
      </c>
      <c r="I44" s="53">
        <v>2</v>
      </c>
      <c r="J44" s="53">
        <v>2</v>
      </c>
      <c r="K44" s="54">
        <v>2</v>
      </c>
      <c r="L44" s="54">
        <v>2</v>
      </c>
      <c r="M44" s="54">
        <v>2</v>
      </c>
      <c r="N44" s="54">
        <v>2</v>
      </c>
      <c r="O44" s="54">
        <v>2</v>
      </c>
      <c r="P44" s="54">
        <v>2</v>
      </c>
      <c r="Q44" s="54">
        <v>2</v>
      </c>
      <c r="R44" s="54">
        <v>2</v>
      </c>
      <c r="S44" s="54">
        <v>2</v>
      </c>
      <c r="T44" s="54">
        <v>2</v>
      </c>
      <c r="U44" s="54">
        <v>2</v>
      </c>
      <c r="V44" s="54">
        <v>2</v>
      </c>
      <c r="W44" s="54">
        <v>2</v>
      </c>
      <c r="X44" s="54">
        <v>2</v>
      </c>
      <c r="Y44" s="54">
        <v>2</v>
      </c>
      <c r="Z44" s="54">
        <v>2</v>
      </c>
      <c r="AA44" s="54">
        <v>2</v>
      </c>
      <c r="AB44" s="54">
        <v>2</v>
      </c>
      <c r="AC44" s="54">
        <v>2</v>
      </c>
      <c r="AD44" s="54">
        <v>2</v>
      </c>
      <c r="AE44" s="54">
        <v>2</v>
      </c>
      <c r="AF44" s="54">
        <v>2</v>
      </c>
      <c r="AG44" s="54">
        <v>2</v>
      </c>
      <c r="AH44" s="54">
        <v>2</v>
      </c>
      <c r="AI44" s="54">
        <v>2</v>
      </c>
      <c r="AJ44" s="54">
        <v>2</v>
      </c>
      <c r="AK44" s="54">
        <v>2</v>
      </c>
      <c r="AL44" s="54">
        <v>2</v>
      </c>
      <c r="AM44" s="54">
        <v>2</v>
      </c>
      <c r="AN44" s="54">
        <v>2</v>
      </c>
      <c r="AO44" s="54">
        <v>2</v>
      </c>
      <c r="AP44" s="54">
        <v>2</v>
      </c>
      <c r="AQ44" s="54">
        <v>2</v>
      </c>
      <c r="AR44" s="54">
        <v>2</v>
      </c>
      <c r="AS44" s="54">
        <v>2</v>
      </c>
      <c r="AT44" s="54">
        <v>2</v>
      </c>
      <c r="AU44" s="54">
        <v>2</v>
      </c>
      <c r="AV44" s="54">
        <v>2</v>
      </c>
      <c r="AW44" s="54">
        <v>2</v>
      </c>
      <c r="AX44" s="54">
        <v>2</v>
      </c>
      <c r="AY44" s="54">
        <v>2</v>
      </c>
      <c r="AZ44" s="54">
        <v>2</v>
      </c>
      <c r="BA44" s="54">
        <v>2</v>
      </c>
      <c r="BB44" s="54">
        <v>2</v>
      </c>
      <c r="BC44" s="54">
        <v>2</v>
      </c>
      <c r="BD44" s="54">
        <v>2</v>
      </c>
      <c r="BE44" s="54">
        <v>2</v>
      </c>
      <c r="BF44" s="54">
        <v>2</v>
      </c>
      <c r="BG44" s="54">
        <v>2</v>
      </c>
      <c r="BH44" s="54">
        <v>2</v>
      </c>
      <c r="BI44" s="54">
        <v>2</v>
      </c>
      <c r="BJ44" s="54">
        <v>2</v>
      </c>
      <c r="BK44" s="54">
        <v>2</v>
      </c>
      <c r="BL44" s="54">
        <v>2</v>
      </c>
      <c r="BM44" s="54">
        <v>2</v>
      </c>
      <c r="BN44" s="54">
        <v>2</v>
      </c>
      <c r="BO44" s="54">
        <v>2</v>
      </c>
      <c r="BP44" s="54">
        <v>2</v>
      </c>
      <c r="BQ44" s="54">
        <v>2</v>
      </c>
      <c r="BR44" s="54">
        <v>2</v>
      </c>
      <c r="BS44" s="54">
        <v>2</v>
      </c>
      <c r="BT44" s="54">
        <v>2</v>
      </c>
      <c r="BU44" s="54">
        <v>2</v>
      </c>
      <c r="BV44" s="54">
        <v>2</v>
      </c>
      <c r="BW44" s="54">
        <v>2</v>
      </c>
      <c r="BX44" s="54">
        <v>2</v>
      </c>
      <c r="BY44" s="54">
        <v>2</v>
      </c>
      <c r="BZ44" s="54">
        <v>2</v>
      </c>
      <c r="CA44" s="54">
        <v>2</v>
      </c>
      <c r="CB44" s="54">
        <v>2</v>
      </c>
      <c r="CC44" s="54">
        <v>2</v>
      </c>
      <c r="CD44" s="54">
        <v>2</v>
      </c>
      <c r="CE44" s="54">
        <v>2</v>
      </c>
      <c r="CF44" s="54">
        <v>2</v>
      </c>
      <c r="CG44" s="54">
        <v>2</v>
      </c>
      <c r="CH44" s="54">
        <v>2</v>
      </c>
    </row>
    <row r="45" spans="1:87" outlineLevel="1" x14ac:dyDescent="0.3">
      <c r="A45" s="45">
        <v>170</v>
      </c>
      <c r="B45" s="42" t="s">
        <v>171</v>
      </c>
      <c r="C45" s="53">
        <v>27</v>
      </c>
      <c r="D45" s="53">
        <v>27</v>
      </c>
      <c r="E45" s="53">
        <v>27</v>
      </c>
      <c r="F45" s="53">
        <v>27</v>
      </c>
      <c r="G45" s="53">
        <v>27</v>
      </c>
      <c r="H45" s="53">
        <v>27</v>
      </c>
      <c r="I45" s="53">
        <v>27</v>
      </c>
      <c r="J45" s="53">
        <v>27</v>
      </c>
      <c r="K45" s="54">
        <v>27</v>
      </c>
      <c r="L45" s="54">
        <v>27</v>
      </c>
      <c r="M45" s="54">
        <v>27</v>
      </c>
      <c r="N45" s="54">
        <v>27</v>
      </c>
      <c r="O45" s="54">
        <v>28</v>
      </c>
      <c r="P45" s="54">
        <v>28</v>
      </c>
      <c r="Q45" s="54">
        <v>28</v>
      </c>
      <c r="R45" s="54">
        <v>28</v>
      </c>
      <c r="S45" s="54">
        <v>28</v>
      </c>
      <c r="T45" s="54">
        <v>28</v>
      </c>
      <c r="U45" s="54">
        <v>28</v>
      </c>
      <c r="V45" s="54">
        <v>29</v>
      </c>
      <c r="W45" s="54">
        <v>29</v>
      </c>
      <c r="X45" s="54">
        <v>29</v>
      </c>
      <c r="Y45" s="54">
        <v>29</v>
      </c>
      <c r="Z45" s="54">
        <v>29</v>
      </c>
      <c r="AA45" s="54">
        <v>29</v>
      </c>
      <c r="AB45" s="54">
        <v>29</v>
      </c>
      <c r="AC45" s="54">
        <v>29</v>
      </c>
      <c r="AD45" s="54">
        <v>29</v>
      </c>
      <c r="AE45" s="54">
        <v>29</v>
      </c>
      <c r="AF45" s="54">
        <v>29</v>
      </c>
      <c r="AG45" s="54">
        <v>29</v>
      </c>
      <c r="AH45" s="54">
        <v>29</v>
      </c>
      <c r="AI45" s="54">
        <v>30</v>
      </c>
      <c r="AJ45" s="54">
        <v>30</v>
      </c>
      <c r="AK45" s="54">
        <v>30</v>
      </c>
      <c r="AL45" s="54">
        <v>30</v>
      </c>
      <c r="AM45" s="54">
        <v>30</v>
      </c>
      <c r="AN45" s="54">
        <v>30</v>
      </c>
      <c r="AO45" s="54">
        <v>30</v>
      </c>
      <c r="AP45" s="54">
        <v>30</v>
      </c>
      <c r="AQ45" s="54">
        <v>30</v>
      </c>
      <c r="AR45" s="54">
        <v>30</v>
      </c>
      <c r="AS45" s="54">
        <v>30</v>
      </c>
      <c r="AT45" s="54">
        <v>30</v>
      </c>
      <c r="AU45" s="54">
        <v>31</v>
      </c>
      <c r="AV45" s="54">
        <v>31</v>
      </c>
      <c r="AW45" s="54">
        <v>31</v>
      </c>
      <c r="AX45" s="54">
        <v>31</v>
      </c>
      <c r="AY45" s="54">
        <v>31</v>
      </c>
      <c r="AZ45" s="54">
        <v>31</v>
      </c>
      <c r="BA45" s="54">
        <v>31</v>
      </c>
      <c r="BB45" s="54">
        <v>31</v>
      </c>
      <c r="BC45" s="54">
        <v>31</v>
      </c>
      <c r="BD45" s="54">
        <v>31</v>
      </c>
      <c r="BE45" s="54">
        <v>31</v>
      </c>
      <c r="BF45" s="54">
        <v>31</v>
      </c>
      <c r="BG45" s="54">
        <v>32</v>
      </c>
      <c r="BH45" s="54">
        <v>32</v>
      </c>
      <c r="BI45" s="54">
        <v>32</v>
      </c>
      <c r="BJ45" s="54">
        <v>32</v>
      </c>
      <c r="BK45" s="54">
        <v>32</v>
      </c>
      <c r="BL45" s="54">
        <v>32</v>
      </c>
      <c r="BM45" s="54">
        <v>32</v>
      </c>
      <c r="BN45" s="54">
        <v>32</v>
      </c>
      <c r="BO45" s="54">
        <v>32</v>
      </c>
      <c r="BP45" s="54">
        <v>32</v>
      </c>
      <c r="BQ45" s="54">
        <v>32</v>
      </c>
      <c r="BR45" s="54">
        <v>32</v>
      </c>
      <c r="BS45" s="54">
        <v>32</v>
      </c>
      <c r="BT45" s="54">
        <v>33</v>
      </c>
      <c r="BU45" s="54">
        <v>33</v>
      </c>
      <c r="BV45" s="54">
        <v>33</v>
      </c>
      <c r="BW45" s="54">
        <v>33</v>
      </c>
      <c r="BX45" s="54">
        <v>33</v>
      </c>
      <c r="BY45" s="54">
        <v>33</v>
      </c>
      <c r="BZ45" s="54">
        <v>33</v>
      </c>
      <c r="CA45" s="54">
        <v>33</v>
      </c>
      <c r="CB45" s="54">
        <v>33</v>
      </c>
      <c r="CC45" s="54">
        <v>33</v>
      </c>
      <c r="CD45" s="54">
        <v>33</v>
      </c>
      <c r="CE45" s="54">
        <v>33</v>
      </c>
      <c r="CF45" s="54">
        <v>34</v>
      </c>
      <c r="CG45" s="54">
        <v>34</v>
      </c>
      <c r="CH45" s="54">
        <v>34</v>
      </c>
    </row>
    <row r="46" spans="1:87" outlineLevel="1" x14ac:dyDescent="0.3">
      <c r="A46" s="45">
        <v>365</v>
      </c>
      <c r="B46" t="s">
        <v>172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0</v>
      </c>
      <c r="AI46" s="54">
        <v>0</v>
      </c>
      <c r="AJ46" s="54">
        <v>0</v>
      </c>
      <c r="AK46" s="54">
        <v>0</v>
      </c>
      <c r="AL46" s="54">
        <v>0</v>
      </c>
      <c r="AM46" s="54">
        <v>0</v>
      </c>
      <c r="AN46" s="54">
        <v>0</v>
      </c>
      <c r="AO46" s="54">
        <v>0</v>
      </c>
      <c r="AP46" s="54">
        <v>0</v>
      </c>
      <c r="AQ46" s="54">
        <v>0</v>
      </c>
      <c r="AR46" s="54">
        <v>0</v>
      </c>
      <c r="AS46" s="54">
        <v>0</v>
      </c>
      <c r="AT46" s="54">
        <v>0</v>
      </c>
      <c r="AU46" s="54">
        <v>0</v>
      </c>
      <c r="AV46" s="54">
        <v>0</v>
      </c>
      <c r="AW46" s="54">
        <v>0</v>
      </c>
      <c r="AX46" s="54">
        <v>0</v>
      </c>
      <c r="AY46" s="54">
        <v>0</v>
      </c>
      <c r="AZ46" s="54">
        <v>0</v>
      </c>
      <c r="BA46" s="54">
        <v>0</v>
      </c>
      <c r="BB46" s="54">
        <v>0</v>
      </c>
      <c r="BC46" s="54">
        <v>0</v>
      </c>
      <c r="BD46" s="54">
        <v>0</v>
      </c>
      <c r="BE46" s="54">
        <v>0</v>
      </c>
      <c r="BF46" s="54">
        <v>0</v>
      </c>
      <c r="BG46" s="54">
        <v>0</v>
      </c>
      <c r="BH46" s="54">
        <v>0</v>
      </c>
      <c r="BI46" s="54">
        <v>0</v>
      </c>
      <c r="BJ46" s="54">
        <v>0</v>
      </c>
      <c r="BK46" s="54">
        <v>0</v>
      </c>
      <c r="BL46" s="54">
        <v>0</v>
      </c>
      <c r="BM46" s="54">
        <v>0</v>
      </c>
      <c r="BN46" s="54">
        <v>0</v>
      </c>
      <c r="BO46" s="54">
        <v>0</v>
      </c>
      <c r="BP46" s="54">
        <v>0</v>
      </c>
      <c r="BQ46" s="54">
        <v>0</v>
      </c>
      <c r="BR46" s="54">
        <v>0</v>
      </c>
      <c r="BS46" s="54">
        <v>0</v>
      </c>
      <c r="BT46" s="54">
        <v>0</v>
      </c>
      <c r="BU46" s="54">
        <v>0</v>
      </c>
      <c r="BV46" s="54">
        <v>0</v>
      </c>
      <c r="BW46" s="54">
        <v>0</v>
      </c>
      <c r="BX46" s="54">
        <v>0</v>
      </c>
      <c r="BY46" s="54">
        <v>0</v>
      </c>
      <c r="BZ46" s="54">
        <v>0</v>
      </c>
      <c r="CA46" s="54">
        <v>0</v>
      </c>
      <c r="CB46" s="54">
        <v>0</v>
      </c>
      <c r="CC46" s="54">
        <v>0</v>
      </c>
      <c r="CD46" s="54">
        <v>0</v>
      </c>
      <c r="CE46" s="54">
        <v>0</v>
      </c>
      <c r="CF46" s="54">
        <v>0</v>
      </c>
      <c r="CG46" s="54">
        <v>0</v>
      </c>
      <c r="CH46" s="54">
        <v>0</v>
      </c>
    </row>
    <row r="47" spans="1:87" collapsed="1" x14ac:dyDescent="0.3">
      <c r="B47" t="s">
        <v>137</v>
      </c>
      <c r="C47" s="55">
        <v>523</v>
      </c>
      <c r="D47" s="55">
        <v>523</v>
      </c>
      <c r="E47" s="55">
        <v>524</v>
      </c>
      <c r="F47" s="55">
        <v>526</v>
      </c>
      <c r="G47" s="55">
        <v>526</v>
      </c>
      <c r="H47" s="55">
        <v>529</v>
      </c>
      <c r="I47" s="55">
        <v>532</v>
      </c>
      <c r="J47" s="55">
        <v>534</v>
      </c>
      <c r="K47" s="13">
        <v>536</v>
      </c>
      <c r="L47" s="13">
        <v>538</v>
      </c>
      <c r="M47" s="13">
        <v>538</v>
      </c>
      <c r="N47" s="13">
        <v>538</v>
      </c>
      <c r="O47" s="13">
        <v>541</v>
      </c>
      <c r="P47" s="13">
        <v>543</v>
      </c>
      <c r="Q47" s="13">
        <v>544</v>
      </c>
      <c r="R47" s="13">
        <v>546</v>
      </c>
      <c r="S47" s="13">
        <v>547</v>
      </c>
      <c r="T47" s="13">
        <v>550</v>
      </c>
      <c r="U47" s="13">
        <v>550</v>
      </c>
      <c r="V47" s="13">
        <v>552</v>
      </c>
      <c r="W47" s="13">
        <v>554</v>
      </c>
      <c r="X47" s="13">
        <v>555</v>
      </c>
      <c r="Y47" s="13">
        <v>557</v>
      </c>
      <c r="Z47" s="13">
        <v>557</v>
      </c>
      <c r="AA47" s="13">
        <v>560</v>
      </c>
      <c r="AB47" s="13">
        <v>561</v>
      </c>
      <c r="AC47" s="13">
        <v>563</v>
      </c>
      <c r="AD47" s="13">
        <v>564</v>
      </c>
      <c r="AE47" s="13">
        <v>565</v>
      </c>
      <c r="AF47" s="13">
        <v>568</v>
      </c>
      <c r="AG47" s="13">
        <v>568</v>
      </c>
      <c r="AH47" s="13">
        <v>570</v>
      </c>
      <c r="AI47" s="13">
        <v>572</v>
      </c>
      <c r="AJ47" s="13">
        <v>574</v>
      </c>
      <c r="AK47" s="13">
        <v>576</v>
      </c>
      <c r="AL47" s="13">
        <v>578</v>
      </c>
      <c r="AM47" s="13">
        <v>579</v>
      </c>
      <c r="AN47" s="13">
        <v>579</v>
      </c>
      <c r="AO47" s="13">
        <v>581</v>
      </c>
      <c r="AP47" s="13">
        <v>583</v>
      </c>
      <c r="AQ47" s="13">
        <v>585</v>
      </c>
      <c r="AR47" s="13">
        <v>586</v>
      </c>
      <c r="AS47" s="13">
        <v>588</v>
      </c>
      <c r="AT47" s="13">
        <v>590</v>
      </c>
      <c r="AU47" s="13">
        <v>593</v>
      </c>
      <c r="AV47" s="13">
        <v>593</v>
      </c>
      <c r="AW47" s="13">
        <v>595</v>
      </c>
      <c r="AX47" s="13">
        <v>596</v>
      </c>
      <c r="AY47" s="13">
        <v>597</v>
      </c>
      <c r="AZ47" s="13">
        <v>599</v>
      </c>
      <c r="BA47" s="13">
        <v>600</v>
      </c>
      <c r="BB47" s="13">
        <v>603</v>
      </c>
      <c r="BC47" s="13">
        <v>603</v>
      </c>
      <c r="BD47" s="13">
        <v>605</v>
      </c>
      <c r="BE47" s="13">
        <v>607</v>
      </c>
      <c r="BF47" s="13">
        <v>609</v>
      </c>
      <c r="BG47" s="13">
        <v>612</v>
      </c>
      <c r="BH47" s="13">
        <v>613</v>
      </c>
      <c r="BI47" s="13">
        <v>615</v>
      </c>
      <c r="BJ47" s="13">
        <v>615</v>
      </c>
      <c r="BK47" s="13">
        <v>617</v>
      </c>
      <c r="BL47" s="13">
        <v>618</v>
      </c>
      <c r="BM47" s="13">
        <v>620</v>
      </c>
      <c r="BN47" s="13">
        <v>621</v>
      </c>
      <c r="BO47" s="13">
        <v>623</v>
      </c>
      <c r="BP47" s="13">
        <v>624</v>
      </c>
      <c r="BQ47" s="13">
        <v>625</v>
      </c>
      <c r="BR47" s="13">
        <v>626</v>
      </c>
      <c r="BS47" s="13">
        <v>627</v>
      </c>
      <c r="BT47" s="13">
        <v>631</v>
      </c>
      <c r="BU47" s="13">
        <v>632</v>
      </c>
      <c r="BV47" s="13">
        <v>634</v>
      </c>
      <c r="BW47" s="13">
        <v>635</v>
      </c>
      <c r="BX47" s="13">
        <v>636</v>
      </c>
      <c r="BY47" s="13">
        <v>637</v>
      </c>
      <c r="BZ47" s="13">
        <v>639</v>
      </c>
      <c r="CA47" s="13">
        <v>640</v>
      </c>
      <c r="CB47" s="13">
        <v>641</v>
      </c>
      <c r="CC47" s="13">
        <v>643</v>
      </c>
      <c r="CD47" s="13">
        <v>645</v>
      </c>
      <c r="CE47" s="13">
        <v>647</v>
      </c>
      <c r="CF47" s="13">
        <v>648</v>
      </c>
      <c r="CG47" s="13">
        <v>650</v>
      </c>
      <c r="CH47" s="13">
        <v>651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6"/>
  <sheetViews>
    <sheetView workbookViewId="0">
      <selection activeCell="A2" sqref="A1:A2"/>
    </sheetView>
  </sheetViews>
  <sheetFormatPr defaultColWidth="9.109375" defaultRowHeight="10.199999999999999" x14ac:dyDescent="0.2"/>
  <cols>
    <col min="1" max="1" width="42.6640625" style="3" bestFit="1" customWidth="1"/>
    <col min="2" max="73" width="12.109375" style="4" bestFit="1" customWidth="1"/>
    <col min="74" max="74" width="39.5546875" style="4" customWidth="1"/>
    <col min="75" max="75" width="13.109375" style="4" bestFit="1" customWidth="1"/>
    <col min="76" max="76" width="14.109375" style="4" customWidth="1"/>
    <col min="77" max="79" width="13.109375" style="4" bestFit="1" customWidth="1"/>
    <col min="80" max="80" width="12.88671875" style="4" customWidth="1"/>
    <col min="81" max="16384" width="9.109375" style="4"/>
  </cols>
  <sheetData>
    <row r="1" spans="1:80" ht="14.4" x14ac:dyDescent="0.3">
      <c r="A1" s="19" t="s">
        <v>189</v>
      </c>
    </row>
    <row r="2" spans="1:80" ht="14.4" x14ac:dyDescent="0.3">
      <c r="A2" s="19" t="s">
        <v>185</v>
      </c>
    </row>
    <row r="4" spans="1:80" s="2" customFormat="1" x14ac:dyDescent="0.2">
      <c r="A4" s="32" t="s">
        <v>143</v>
      </c>
    </row>
    <row r="5" spans="1:80" s="2" customFormat="1" x14ac:dyDescent="0.2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2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2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W5" s="2" t="s">
        <v>73</v>
      </c>
      <c r="BX5" s="2" t="s">
        <v>74</v>
      </c>
      <c r="BY5" s="2" t="s">
        <v>75</v>
      </c>
      <c r="BZ5" s="2" t="s">
        <v>76</v>
      </c>
      <c r="CA5" s="2" t="s">
        <v>77</v>
      </c>
      <c r="CB5" s="2" t="s">
        <v>78</v>
      </c>
    </row>
    <row r="6" spans="1:80" s="2" customFormat="1" x14ac:dyDescent="0.2">
      <c r="A6" s="1" t="s">
        <v>79</v>
      </c>
    </row>
    <row r="7" spans="1:80" x14ac:dyDescent="0.2">
      <c r="A7" s="3" t="s">
        <v>80</v>
      </c>
    </row>
    <row r="8" spans="1:80" x14ac:dyDescent="0.2">
      <c r="A8" s="3" t="s">
        <v>81</v>
      </c>
    </row>
    <row r="9" spans="1:80" x14ac:dyDescent="0.2">
      <c r="A9" s="3" t="s">
        <v>82</v>
      </c>
      <c r="B9" s="4">
        <v>4347222782</v>
      </c>
      <c r="C9" s="4">
        <v>3850782491</v>
      </c>
      <c r="D9" s="4">
        <v>3748222955</v>
      </c>
      <c r="E9" s="4">
        <v>3943462463</v>
      </c>
      <c r="F9" s="4">
        <v>4837336827</v>
      </c>
      <c r="G9" s="4">
        <v>5201934291</v>
      </c>
      <c r="H9" s="4">
        <v>5742833006</v>
      </c>
      <c r="I9" s="4">
        <v>6213852201</v>
      </c>
      <c r="J9" s="4">
        <v>5914064452</v>
      </c>
      <c r="K9" s="4">
        <v>5190597087</v>
      </c>
      <c r="L9" s="4">
        <v>4385500575</v>
      </c>
      <c r="M9" s="4">
        <v>4180223382</v>
      </c>
      <c r="N9" s="4">
        <v>4503056706</v>
      </c>
      <c r="O9" s="4">
        <v>4076916509</v>
      </c>
      <c r="P9" s="4">
        <v>3955774713</v>
      </c>
      <c r="Q9" s="4">
        <v>4069508158</v>
      </c>
      <c r="R9" s="4">
        <v>4972046449</v>
      </c>
      <c r="S9" s="4">
        <v>5320491462</v>
      </c>
      <c r="T9" s="4">
        <v>5860372391</v>
      </c>
      <c r="U9" s="4">
        <v>6339340887</v>
      </c>
      <c r="V9" s="4">
        <v>6033125579</v>
      </c>
      <c r="W9" s="4">
        <v>5307354410</v>
      </c>
      <c r="X9" s="4">
        <v>4505784541</v>
      </c>
      <c r="Y9" s="4">
        <v>4305886970</v>
      </c>
      <c r="Z9" s="4">
        <v>4637945596</v>
      </c>
      <c r="AA9" s="4">
        <v>4126344732</v>
      </c>
      <c r="AB9" s="4">
        <v>4007571096</v>
      </c>
      <c r="AC9" s="4">
        <v>4186064360</v>
      </c>
      <c r="AD9" s="4">
        <v>5092953451</v>
      </c>
      <c r="AE9" s="4">
        <v>5429838134</v>
      </c>
      <c r="AF9" s="4">
        <v>5965838567</v>
      </c>
      <c r="AG9" s="4">
        <v>6446054753</v>
      </c>
      <c r="AH9" s="4">
        <v>6138431879</v>
      </c>
      <c r="AI9" s="4">
        <v>5418795664</v>
      </c>
      <c r="AJ9" s="4">
        <v>4615908411</v>
      </c>
      <c r="AK9" s="4">
        <v>4423917165</v>
      </c>
      <c r="AL9" s="4">
        <v>4762696587</v>
      </c>
      <c r="AM9" s="4">
        <v>4241158092</v>
      </c>
      <c r="AN9" s="4">
        <v>4114824059</v>
      </c>
      <c r="AO9" s="4">
        <v>4290859944</v>
      </c>
      <c r="AP9" s="4">
        <v>5194495949</v>
      </c>
      <c r="AQ9" s="4">
        <v>5521856791</v>
      </c>
      <c r="AR9" s="4">
        <v>6059951482</v>
      </c>
      <c r="AS9" s="4">
        <v>6537714399</v>
      </c>
      <c r="AT9" s="4">
        <v>6229977678</v>
      </c>
      <c r="AU9" s="4">
        <v>5510638640</v>
      </c>
      <c r="AV9" s="4">
        <v>4707598479</v>
      </c>
      <c r="AW9" s="4">
        <v>4519853450</v>
      </c>
      <c r="AX9" s="4">
        <v>4876049474</v>
      </c>
      <c r="AY9" s="4">
        <v>4338463054</v>
      </c>
      <c r="AZ9" s="4">
        <v>4205167061</v>
      </c>
      <c r="BA9" s="4">
        <v>4380984020</v>
      </c>
      <c r="BB9" s="4">
        <v>5285946032</v>
      </c>
      <c r="BC9" s="4">
        <v>5606040786</v>
      </c>
      <c r="BD9" s="4">
        <v>6145396791</v>
      </c>
      <c r="BE9" s="4">
        <v>6622196005</v>
      </c>
      <c r="BF9" s="4">
        <v>6318419217</v>
      </c>
      <c r="BG9" s="4">
        <v>5596944191</v>
      </c>
      <c r="BH9" s="4">
        <v>4796406279</v>
      </c>
      <c r="BI9" s="4">
        <v>4618367683</v>
      </c>
      <c r="BJ9" s="4">
        <v>4980596109</v>
      </c>
      <c r="BK9" s="4">
        <v>4519333003</v>
      </c>
      <c r="BL9" s="4">
        <v>4374736231</v>
      </c>
      <c r="BM9" s="4">
        <v>4469191855</v>
      </c>
      <c r="BN9" s="4">
        <v>5376909116</v>
      </c>
      <c r="BO9" s="4">
        <v>5693296649</v>
      </c>
      <c r="BP9" s="4">
        <v>6223203257</v>
      </c>
      <c r="BQ9" s="4">
        <v>6700425795</v>
      </c>
      <c r="BR9" s="4">
        <v>6396903206</v>
      </c>
      <c r="BS9" s="4">
        <v>5670884084</v>
      </c>
      <c r="BT9" s="4">
        <v>4875453918</v>
      </c>
      <c r="BU9" s="4">
        <v>4705093789</v>
      </c>
      <c r="BW9" s="4">
        <f t="shared" ref="BW9:BW15" si="0">SUM(B9:M9)</f>
        <v>57556032512</v>
      </c>
      <c r="BX9" s="4">
        <f t="shared" ref="BX9:BX15" si="1">SUM(N9:Y9)</f>
        <v>59249658775</v>
      </c>
      <c r="BY9" s="4">
        <f t="shared" ref="BY9:BY15" si="2">SUM(Z9:AK9)</f>
        <v>60489663808</v>
      </c>
      <c r="BZ9" s="4">
        <f t="shared" ref="BZ9:BZ15" si="3">SUM(AL9:AW9)</f>
        <v>61691625550</v>
      </c>
      <c r="CA9" s="4">
        <f t="shared" ref="CA9:CA15" si="4">SUM(AX9:BI9)</f>
        <v>62790380593</v>
      </c>
      <c r="CB9" s="4">
        <f t="shared" ref="CB9:CB15" si="5">SUM(BJ9:BU9)</f>
        <v>63986027012</v>
      </c>
    </row>
    <row r="10" spans="1:80" x14ac:dyDescent="0.2">
      <c r="A10" s="3" t="s">
        <v>83</v>
      </c>
      <c r="B10" s="4">
        <v>3619301917</v>
      </c>
      <c r="C10" s="4">
        <v>3398517178</v>
      </c>
      <c r="D10" s="4">
        <v>3377286079</v>
      </c>
      <c r="E10" s="4">
        <v>3528314071</v>
      </c>
      <c r="F10" s="4">
        <v>3964494593</v>
      </c>
      <c r="G10" s="4">
        <v>3951171553</v>
      </c>
      <c r="H10" s="4">
        <v>4169465126</v>
      </c>
      <c r="I10" s="4">
        <v>4414645437</v>
      </c>
      <c r="J10" s="4">
        <v>4263970287</v>
      </c>
      <c r="K10" s="4">
        <v>3933084217</v>
      </c>
      <c r="L10" s="4">
        <v>3664332210</v>
      </c>
      <c r="M10" s="4">
        <v>3611592924</v>
      </c>
      <c r="N10" s="4">
        <v>3687070078</v>
      </c>
      <c r="O10" s="4">
        <v>3534971451</v>
      </c>
      <c r="P10" s="4">
        <v>3502017994</v>
      </c>
      <c r="Q10" s="4">
        <v>3579787692</v>
      </c>
      <c r="R10" s="4">
        <v>4014244701</v>
      </c>
      <c r="S10" s="4">
        <v>3986857445</v>
      </c>
      <c r="T10" s="4">
        <v>4201185787</v>
      </c>
      <c r="U10" s="4">
        <v>4449576346</v>
      </c>
      <c r="V10" s="4">
        <v>4298159771</v>
      </c>
      <c r="W10" s="4">
        <v>3972809558</v>
      </c>
      <c r="X10" s="4">
        <v>3717077302</v>
      </c>
      <c r="Y10" s="4">
        <v>3673180888</v>
      </c>
      <c r="Z10" s="4">
        <v>3750209877</v>
      </c>
      <c r="AA10" s="4">
        <v>3531893804</v>
      </c>
      <c r="AB10" s="4">
        <v>3502575070</v>
      </c>
      <c r="AC10" s="4">
        <v>3636354070</v>
      </c>
      <c r="AD10" s="4">
        <v>4065296325</v>
      </c>
      <c r="AE10" s="4">
        <v>4026072460</v>
      </c>
      <c r="AF10" s="4">
        <v>4233826502</v>
      </c>
      <c r="AG10" s="4">
        <v>4479968452</v>
      </c>
      <c r="AH10" s="4">
        <v>4329655395</v>
      </c>
      <c r="AI10" s="4">
        <v>4014031202</v>
      </c>
      <c r="AJ10" s="4">
        <v>3765786318</v>
      </c>
      <c r="AK10" s="4">
        <v>3731148302</v>
      </c>
      <c r="AL10" s="4">
        <v>3810029591</v>
      </c>
      <c r="AM10" s="4">
        <v>3590616840</v>
      </c>
      <c r="AN10" s="4">
        <v>3557302142</v>
      </c>
      <c r="AO10" s="4">
        <v>3687465148</v>
      </c>
      <c r="AP10" s="4">
        <v>4104066685</v>
      </c>
      <c r="AQ10" s="4">
        <v>4053729846</v>
      </c>
      <c r="AR10" s="4">
        <v>4258590542</v>
      </c>
      <c r="AS10" s="4">
        <v>4499669396</v>
      </c>
      <c r="AT10" s="4">
        <v>4351785944</v>
      </c>
      <c r="AU10" s="4">
        <v>4042455895</v>
      </c>
      <c r="AV10" s="4">
        <v>3803231349</v>
      </c>
      <c r="AW10" s="4">
        <v>3774967335</v>
      </c>
      <c r="AX10" s="4">
        <v>3864438883</v>
      </c>
      <c r="AY10" s="4">
        <v>3638677591</v>
      </c>
      <c r="AZ10" s="4">
        <v>3601431347</v>
      </c>
      <c r="BA10" s="4">
        <v>3729736949</v>
      </c>
      <c r="BB10" s="4">
        <v>4138122078</v>
      </c>
      <c r="BC10" s="4">
        <v>4078160674</v>
      </c>
      <c r="BD10" s="4">
        <v>4279397600</v>
      </c>
      <c r="BE10" s="4">
        <v>4516266533</v>
      </c>
      <c r="BF10" s="4">
        <v>4372921661</v>
      </c>
      <c r="BG10" s="4">
        <v>4067120158</v>
      </c>
      <c r="BH10" s="4">
        <v>3837531521</v>
      </c>
      <c r="BI10" s="4">
        <v>3819190643</v>
      </c>
      <c r="BJ10" s="4">
        <v>3908889233</v>
      </c>
      <c r="BK10" s="4">
        <v>3752543048</v>
      </c>
      <c r="BL10" s="4">
        <v>3708496923</v>
      </c>
      <c r="BM10" s="4">
        <v>3765728312</v>
      </c>
      <c r="BN10" s="4">
        <v>4167054040</v>
      </c>
      <c r="BO10" s="4">
        <v>4100682507</v>
      </c>
      <c r="BP10" s="4">
        <v>4291091492</v>
      </c>
      <c r="BQ10" s="4">
        <v>4525149796</v>
      </c>
      <c r="BR10" s="4">
        <v>4384512976</v>
      </c>
      <c r="BS10" s="4">
        <v>4081431688</v>
      </c>
      <c r="BT10" s="4">
        <v>3863991995</v>
      </c>
      <c r="BU10" s="4">
        <v>3854689266</v>
      </c>
      <c r="BW10" s="4">
        <f t="shared" si="0"/>
        <v>45896175592</v>
      </c>
      <c r="BX10" s="4">
        <f t="shared" si="1"/>
        <v>46616939013</v>
      </c>
      <c r="BY10" s="4">
        <f t="shared" si="2"/>
        <v>47066817777</v>
      </c>
      <c r="BZ10" s="4">
        <f t="shared" si="3"/>
        <v>47533910713</v>
      </c>
      <c r="CA10" s="4">
        <f t="shared" si="4"/>
        <v>47942995638</v>
      </c>
      <c r="CB10" s="4">
        <f t="shared" si="5"/>
        <v>48404261276</v>
      </c>
    </row>
    <row r="11" spans="1:80" x14ac:dyDescent="0.2">
      <c r="A11" s="3" t="s">
        <v>84</v>
      </c>
      <c r="B11" s="4">
        <v>240349642</v>
      </c>
      <c r="C11" s="4">
        <v>235374838</v>
      </c>
      <c r="D11" s="4">
        <v>233655789</v>
      </c>
      <c r="E11" s="4">
        <v>249370209</v>
      </c>
      <c r="F11" s="4">
        <v>249574905</v>
      </c>
      <c r="G11" s="4">
        <v>259739246</v>
      </c>
      <c r="H11" s="4">
        <v>245878971</v>
      </c>
      <c r="I11" s="4">
        <v>254109597</v>
      </c>
      <c r="J11" s="4">
        <v>242188631</v>
      </c>
      <c r="K11" s="4">
        <v>245464096</v>
      </c>
      <c r="L11" s="4">
        <v>237673275</v>
      </c>
      <c r="M11" s="4">
        <v>235810306</v>
      </c>
      <c r="N11" s="4">
        <v>240388819</v>
      </c>
      <c r="O11" s="4">
        <v>235628076</v>
      </c>
      <c r="P11" s="4">
        <v>233952216</v>
      </c>
      <c r="Q11" s="4">
        <v>249777618</v>
      </c>
      <c r="R11" s="4">
        <v>249940074</v>
      </c>
      <c r="S11" s="4">
        <v>259923421</v>
      </c>
      <c r="T11" s="4">
        <v>246107882</v>
      </c>
      <c r="U11" s="4">
        <v>254453329</v>
      </c>
      <c r="V11" s="4">
        <v>242608807</v>
      </c>
      <c r="W11" s="4">
        <v>245804004</v>
      </c>
      <c r="X11" s="4">
        <v>237859715</v>
      </c>
      <c r="Y11" s="4">
        <v>235911098</v>
      </c>
      <c r="Z11" s="4">
        <v>238966923</v>
      </c>
      <c r="AA11" s="4">
        <v>234288385</v>
      </c>
      <c r="AB11" s="4">
        <v>232666271</v>
      </c>
      <c r="AC11" s="4">
        <v>248349909</v>
      </c>
      <c r="AD11" s="4">
        <v>248476890</v>
      </c>
      <c r="AE11" s="4">
        <v>258330697</v>
      </c>
      <c r="AF11" s="4">
        <v>244619375</v>
      </c>
      <c r="AG11" s="4">
        <v>252894833</v>
      </c>
      <c r="AH11" s="4">
        <v>241107910</v>
      </c>
      <c r="AI11" s="4">
        <v>244184697</v>
      </c>
      <c r="AJ11" s="4">
        <v>236179298</v>
      </c>
      <c r="AK11" s="4">
        <v>234181215</v>
      </c>
      <c r="AL11" s="4">
        <v>235571011</v>
      </c>
      <c r="AM11" s="4">
        <v>230973714</v>
      </c>
      <c r="AN11" s="4">
        <v>229374924</v>
      </c>
      <c r="AO11" s="4">
        <v>244771427</v>
      </c>
      <c r="AP11" s="4">
        <v>244845094</v>
      </c>
      <c r="AQ11" s="4">
        <v>254487258</v>
      </c>
      <c r="AR11" s="4">
        <v>240957771</v>
      </c>
      <c r="AS11" s="4">
        <v>249068258</v>
      </c>
      <c r="AT11" s="4">
        <v>237419224</v>
      </c>
      <c r="AU11" s="4">
        <v>240383826</v>
      </c>
      <c r="AV11" s="4">
        <v>232443270</v>
      </c>
      <c r="AW11" s="4">
        <v>230446760</v>
      </c>
      <c r="AX11" s="4">
        <v>231373352</v>
      </c>
      <c r="AY11" s="4">
        <v>226865589</v>
      </c>
      <c r="AZ11" s="4">
        <v>225294617</v>
      </c>
      <c r="BA11" s="4">
        <v>240401318</v>
      </c>
      <c r="BB11" s="4">
        <v>240462393</v>
      </c>
      <c r="BC11" s="4">
        <v>249939725</v>
      </c>
      <c r="BD11" s="4">
        <v>236677709</v>
      </c>
      <c r="BE11" s="4">
        <v>244674107</v>
      </c>
      <c r="BF11" s="4">
        <v>233236854</v>
      </c>
      <c r="BG11" s="4">
        <v>236120413</v>
      </c>
      <c r="BH11" s="4">
        <v>228277368</v>
      </c>
      <c r="BI11" s="4">
        <v>226294125</v>
      </c>
      <c r="BJ11" s="4">
        <v>226723430</v>
      </c>
      <c r="BK11" s="4">
        <v>222335455</v>
      </c>
      <c r="BL11" s="4">
        <v>220821256</v>
      </c>
      <c r="BM11" s="4">
        <v>235626967</v>
      </c>
      <c r="BN11" s="4">
        <v>235673792</v>
      </c>
      <c r="BO11" s="4">
        <v>244936432</v>
      </c>
      <c r="BP11" s="4">
        <v>231923922</v>
      </c>
      <c r="BQ11" s="4">
        <v>239745989</v>
      </c>
      <c r="BR11" s="4">
        <v>228525923</v>
      </c>
      <c r="BS11" s="4">
        <v>231336209</v>
      </c>
      <c r="BT11" s="4">
        <v>223641015</v>
      </c>
      <c r="BU11" s="4">
        <v>221699780</v>
      </c>
      <c r="BW11" s="4">
        <f t="shared" si="0"/>
        <v>2929189505</v>
      </c>
      <c r="BX11" s="4">
        <f t="shared" si="1"/>
        <v>2932355059</v>
      </c>
      <c r="BY11" s="4">
        <f t="shared" si="2"/>
        <v>2914246403</v>
      </c>
      <c r="BZ11" s="4">
        <f t="shared" si="3"/>
        <v>2870742537</v>
      </c>
      <c r="CA11" s="4">
        <f t="shared" si="4"/>
        <v>2819617570</v>
      </c>
      <c r="CB11" s="4">
        <f t="shared" si="5"/>
        <v>2762990170</v>
      </c>
    </row>
    <row r="12" spans="1:80" x14ac:dyDescent="0.2">
      <c r="A12" s="3" t="s">
        <v>85</v>
      </c>
      <c r="B12" s="4">
        <v>36510887</v>
      </c>
      <c r="C12" s="4">
        <v>37166777</v>
      </c>
      <c r="D12" s="4">
        <v>40667700</v>
      </c>
      <c r="E12" s="4">
        <v>37456444</v>
      </c>
      <c r="F12" s="4">
        <v>38508543</v>
      </c>
      <c r="G12" s="4">
        <v>37748377</v>
      </c>
      <c r="H12" s="4">
        <v>38142287</v>
      </c>
      <c r="I12" s="4">
        <v>41826464</v>
      </c>
      <c r="J12" s="4">
        <v>39110645</v>
      </c>
      <c r="K12" s="4">
        <v>38394459</v>
      </c>
      <c r="L12" s="4">
        <v>37958609</v>
      </c>
      <c r="M12" s="4">
        <v>37934358</v>
      </c>
      <c r="N12" s="4">
        <v>37020810</v>
      </c>
      <c r="O12" s="4">
        <v>37681812</v>
      </c>
      <c r="P12" s="4">
        <v>41226860</v>
      </c>
      <c r="Q12" s="4">
        <v>37967444</v>
      </c>
      <c r="R12" s="4">
        <v>39029813</v>
      </c>
      <c r="S12" s="4">
        <v>38255391</v>
      </c>
      <c r="T12" s="4">
        <v>38650620</v>
      </c>
      <c r="U12" s="4">
        <v>42379580</v>
      </c>
      <c r="V12" s="4">
        <v>39623847</v>
      </c>
      <c r="W12" s="4">
        <v>38894371</v>
      </c>
      <c r="X12" s="4">
        <v>38449031</v>
      </c>
      <c r="Y12" s="4">
        <v>38420689</v>
      </c>
      <c r="Z12" s="4">
        <v>37491774</v>
      </c>
      <c r="AA12" s="4">
        <v>38157498</v>
      </c>
      <c r="AB12" s="4">
        <v>41743299</v>
      </c>
      <c r="AC12" s="4">
        <v>38439402</v>
      </c>
      <c r="AD12" s="4">
        <v>39511258</v>
      </c>
      <c r="AE12" s="4">
        <v>38723669</v>
      </c>
      <c r="AF12" s="4">
        <v>39120116</v>
      </c>
      <c r="AG12" s="4">
        <v>42890438</v>
      </c>
      <c r="AH12" s="4">
        <v>40097840</v>
      </c>
      <c r="AI12" s="4">
        <v>39356089</v>
      </c>
      <c r="AJ12" s="4">
        <v>38901985</v>
      </c>
      <c r="AK12" s="4">
        <v>38869863</v>
      </c>
      <c r="AL12" s="4">
        <v>37926756</v>
      </c>
      <c r="AM12" s="4">
        <v>38596841</v>
      </c>
      <c r="AN12" s="4">
        <v>42220281</v>
      </c>
      <c r="AO12" s="4">
        <v>38875303</v>
      </c>
      <c r="AP12" s="4">
        <v>39955920</v>
      </c>
      <c r="AQ12" s="4">
        <v>39156170</v>
      </c>
      <c r="AR12" s="4">
        <v>39553742</v>
      </c>
      <c r="AS12" s="4">
        <v>43362266</v>
      </c>
      <c r="AT12" s="4">
        <v>40535619</v>
      </c>
      <c r="AU12" s="4">
        <v>39782531</v>
      </c>
      <c r="AV12" s="4">
        <v>39320332</v>
      </c>
      <c r="AW12" s="4">
        <v>39284720</v>
      </c>
      <c r="AX12" s="4">
        <v>38328505</v>
      </c>
      <c r="AY12" s="4">
        <v>39002618</v>
      </c>
      <c r="AZ12" s="4">
        <v>42660821</v>
      </c>
      <c r="BA12" s="4">
        <v>39277899</v>
      </c>
      <c r="BB12" s="4">
        <v>40366609</v>
      </c>
      <c r="BC12" s="4">
        <v>39555627</v>
      </c>
      <c r="BD12" s="4">
        <v>39954239</v>
      </c>
      <c r="BE12" s="4">
        <v>43798045</v>
      </c>
      <c r="BF12" s="4">
        <v>40939951</v>
      </c>
      <c r="BG12" s="4">
        <v>40176392</v>
      </c>
      <c r="BH12" s="4">
        <v>39706717</v>
      </c>
      <c r="BI12" s="4">
        <v>39667882</v>
      </c>
      <c r="BJ12" s="4">
        <v>38699559</v>
      </c>
      <c r="BK12" s="4">
        <v>39377392</v>
      </c>
      <c r="BL12" s="4">
        <v>43067703</v>
      </c>
      <c r="BM12" s="4">
        <v>39649737</v>
      </c>
      <c r="BN12" s="4">
        <v>40745920</v>
      </c>
      <c r="BO12" s="4">
        <v>39924565</v>
      </c>
      <c r="BP12" s="4">
        <v>40324136</v>
      </c>
      <c r="BQ12" s="4">
        <v>44200531</v>
      </c>
      <c r="BR12" s="4">
        <v>41313391</v>
      </c>
      <c r="BS12" s="4">
        <v>40540162</v>
      </c>
      <c r="BT12" s="4">
        <v>40063582</v>
      </c>
      <c r="BU12" s="4">
        <v>40021769</v>
      </c>
      <c r="BW12" s="4">
        <f t="shared" si="0"/>
        <v>461425550</v>
      </c>
      <c r="BX12" s="4">
        <f t="shared" si="1"/>
        <v>467600268</v>
      </c>
      <c r="BY12" s="4">
        <f t="shared" si="2"/>
        <v>473303231</v>
      </c>
      <c r="BZ12" s="4">
        <f t="shared" si="3"/>
        <v>478570481</v>
      </c>
      <c r="CA12" s="4">
        <f t="shared" si="4"/>
        <v>483435305</v>
      </c>
      <c r="CB12" s="4">
        <f t="shared" si="5"/>
        <v>487928447</v>
      </c>
    </row>
    <row r="13" spans="1:80" x14ac:dyDescent="0.2">
      <c r="A13" s="3" t="s">
        <v>86</v>
      </c>
      <c r="B13" s="4">
        <v>1737782</v>
      </c>
      <c r="C13" s="4">
        <v>1783255</v>
      </c>
      <c r="D13" s="4">
        <v>1825909</v>
      </c>
      <c r="E13" s="4">
        <v>1723780</v>
      </c>
      <c r="F13" s="4">
        <v>2093058</v>
      </c>
      <c r="G13" s="4">
        <v>1588412</v>
      </c>
      <c r="H13" s="4">
        <v>1827834</v>
      </c>
      <c r="I13" s="4">
        <v>1917810</v>
      </c>
      <c r="J13" s="4">
        <v>1910715</v>
      </c>
      <c r="K13" s="4">
        <v>1990203</v>
      </c>
      <c r="L13" s="4">
        <v>1910564</v>
      </c>
      <c r="M13" s="4">
        <v>1824558</v>
      </c>
      <c r="N13" s="4">
        <v>1700944</v>
      </c>
      <c r="O13" s="4">
        <v>1766231</v>
      </c>
      <c r="P13" s="4">
        <v>1818066</v>
      </c>
      <c r="Q13" s="4">
        <v>1763049</v>
      </c>
      <c r="R13" s="4">
        <v>2348598</v>
      </c>
      <c r="S13" s="4">
        <v>1607578</v>
      </c>
      <c r="T13" s="4">
        <v>1821216</v>
      </c>
      <c r="U13" s="4">
        <v>1895797</v>
      </c>
      <c r="V13" s="4">
        <v>1879369</v>
      </c>
      <c r="W13" s="4">
        <v>1993711</v>
      </c>
      <c r="X13" s="4">
        <v>1887634</v>
      </c>
      <c r="Y13" s="4">
        <v>1817013</v>
      </c>
      <c r="Z13" s="4">
        <v>1697631</v>
      </c>
      <c r="AA13" s="4">
        <v>1748831</v>
      </c>
      <c r="AB13" s="4">
        <v>1795248</v>
      </c>
      <c r="AC13" s="4">
        <v>1721037</v>
      </c>
      <c r="AD13" s="4">
        <v>2198750</v>
      </c>
      <c r="AE13" s="4">
        <v>1578441</v>
      </c>
      <c r="AF13" s="4">
        <v>1806670</v>
      </c>
      <c r="AG13" s="4">
        <v>1888180</v>
      </c>
      <c r="AH13" s="4">
        <v>1873047</v>
      </c>
      <c r="AI13" s="4">
        <v>1967567</v>
      </c>
      <c r="AJ13" s="4">
        <v>1872430</v>
      </c>
      <c r="AK13" s="4">
        <v>1795495</v>
      </c>
      <c r="AL13" s="4">
        <v>1695012</v>
      </c>
      <c r="AM13" s="4">
        <v>1752456</v>
      </c>
      <c r="AN13" s="4">
        <v>1801396</v>
      </c>
      <c r="AO13" s="4">
        <v>1737644</v>
      </c>
      <c r="AP13" s="4">
        <v>2269314</v>
      </c>
      <c r="AQ13" s="4">
        <v>1589166</v>
      </c>
      <c r="AR13" s="4">
        <v>1810441</v>
      </c>
      <c r="AS13" s="4">
        <v>1888332</v>
      </c>
      <c r="AT13" s="4">
        <v>1871902</v>
      </c>
      <c r="AU13" s="4">
        <v>1975845</v>
      </c>
      <c r="AV13" s="4">
        <v>1874802</v>
      </c>
      <c r="AW13" s="4">
        <v>1801276</v>
      </c>
      <c r="AX13" s="4">
        <v>1692076</v>
      </c>
      <c r="AY13" s="4">
        <v>1745593</v>
      </c>
      <c r="AZ13" s="4">
        <v>1793098</v>
      </c>
      <c r="BA13" s="4">
        <v>1724970</v>
      </c>
      <c r="BB13" s="4">
        <v>2229710</v>
      </c>
      <c r="BC13" s="4">
        <v>1579985</v>
      </c>
      <c r="BD13" s="4">
        <v>1805073</v>
      </c>
      <c r="BE13" s="4">
        <v>1884621</v>
      </c>
      <c r="BF13" s="4">
        <v>1868188</v>
      </c>
      <c r="BG13" s="4">
        <v>1966943</v>
      </c>
      <c r="BH13" s="4">
        <v>1868414</v>
      </c>
      <c r="BI13" s="4">
        <v>1793443</v>
      </c>
      <c r="BJ13" s="4">
        <v>1689304</v>
      </c>
      <c r="BK13" s="4">
        <v>1743987</v>
      </c>
      <c r="BL13" s="4">
        <v>1792030</v>
      </c>
      <c r="BM13" s="4">
        <v>1726945</v>
      </c>
      <c r="BN13" s="4">
        <v>2245193</v>
      </c>
      <c r="BO13" s="4">
        <v>1580765</v>
      </c>
      <c r="BP13" s="4">
        <v>1804282</v>
      </c>
      <c r="BQ13" s="4">
        <v>1882849</v>
      </c>
      <c r="BR13" s="4">
        <v>1865770</v>
      </c>
      <c r="BS13" s="4">
        <v>1966640</v>
      </c>
      <c r="BT13" s="4">
        <v>1866418</v>
      </c>
      <c r="BU13" s="4">
        <v>1792423</v>
      </c>
      <c r="BW13" s="4">
        <f t="shared" si="0"/>
        <v>22133880</v>
      </c>
      <c r="BX13" s="4">
        <f t="shared" si="1"/>
        <v>22299206</v>
      </c>
      <c r="BY13" s="4">
        <f t="shared" si="2"/>
        <v>21943327</v>
      </c>
      <c r="BZ13" s="4">
        <f t="shared" si="3"/>
        <v>22067586</v>
      </c>
      <c r="CA13" s="4">
        <f t="shared" si="4"/>
        <v>21952114</v>
      </c>
      <c r="CB13" s="4">
        <f t="shared" si="5"/>
        <v>21956606</v>
      </c>
    </row>
    <row r="14" spans="1:80" x14ac:dyDescent="0.2">
      <c r="A14" s="3" t="s">
        <v>87</v>
      </c>
      <c r="B14" s="4">
        <v>7632087</v>
      </c>
      <c r="C14" s="4">
        <v>7050003</v>
      </c>
      <c r="D14" s="4">
        <v>6569850</v>
      </c>
      <c r="E14" s="4">
        <v>7129446</v>
      </c>
      <c r="F14" s="4">
        <v>8324508</v>
      </c>
      <c r="G14" s="4">
        <v>7977566</v>
      </c>
      <c r="H14" s="4">
        <v>7777508</v>
      </c>
      <c r="I14" s="4">
        <v>8384603</v>
      </c>
      <c r="J14" s="4">
        <v>7855313</v>
      </c>
      <c r="K14" s="4">
        <v>7813792</v>
      </c>
      <c r="L14" s="4">
        <v>7153363</v>
      </c>
      <c r="M14" s="4">
        <v>6967871</v>
      </c>
      <c r="N14" s="4">
        <v>7725193</v>
      </c>
      <c r="O14" s="4">
        <v>7136476</v>
      </c>
      <c r="P14" s="4">
        <v>6547275</v>
      </c>
      <c r="Q14" s="4">
        <v>7180223</v>
      </c>
      <c r="R14" s="4">
        <v>8330579</v>
      </c>
      <c r="S14" s="4">
        <v>8108750</v>
      </c>
      <c r="T14" s="4">
        <v>7789945</v>
      </c>
      <c r="U14" s="4">
        <v>8346394</v>
      </c>
      <c r="V14" s="4">
        <v>7642960</v>
      </c>
      <c r="W14" s="4">
        <v>7697165</v>
      </c>
      <c r="X14" s="4">
        <v>7157045</v>
      </c>
      <c r="Y14" s="4">
        <v>6951281</v>
      </c>
      <c r="Z14" s="4">
        <v>7678640</v>
      </c>
      <c r="AA14" s="4">
        <v>7093240</v>
      </c>
      <c r="AB14" s="4">
        <v>6558563</v>
      </c>
      <c r="AC14" s="4">
        <v>7154835</v>
      </c>
      <c r="AD14" s="4">
        <v>8327543</v>
      </c>
      <c r="AE14" s="4">
        <v>8043158</v>
      </c>
      <c r="AF14" s="4">
        <v>7783726</v>
      </c>
      <c r="AG14" s="4">
        <v>8365499</v>
      </c>
      <c r="AH14" s="4">
        <v>7749136</v>
      </c>
      <c r="AI14" s="4">
        <v>7755478</v>
      </c>
      <c r="AJ14" s="4">
        <v>7155204</v>
      </c>
      <c r="AK14" s="4">
        <v>6959576</v>
      </c>
      <c r="AL14" s="4">
        <v>7701917</v>
      </c>
      <c r="AM14" s="4">
        <v>7114858</v>
      </c>
      <c r="AN14" s="4">
        <v>6552919</v>
      </c>
      <c r="AO14" s="4">
        <v>7167529</v>
      </c>
      <c r="AP14" s="4">
        <v>8329061</v>
      </c>
      <c r="AQ14" s="4">
        <v>8075954</v>
      </c>
      <c r="AR14" s="4">
        <v>7786836</v>
      </c>
      <c r="AS14" s="4">
        <v>8355947</v>
      </c>
      <c r="AT14" s="4">
        <v>7696048</v>
      </c>
      <c r="AU14" s="4">
        <v>7726322</v>
      </c>
      <c r="AV14" s="4">
        <v>7156125</v>
      </c>
      <c r="AW14" s="4">
        <v>6955428</v>
      </c>
      <c r="AX14" s="4">
        <v>7690278</v>
      </c>
      <c r="AY14" s="4">
        <v>7104049</v>
      </c>
      <c r="AZ14" s="4">
        <v>6555741</v>
      </c>
      <c r="BA14" s="4">
        <v>7161182</v>
      </c>
      <c r="BB14" s="4">
        <v>8328302</v>
      </c>
      <c r="BC14" s="4">
        <v>8059556</v>
      </c>
      <c r="BD14" s="4">
        <v>7785281</v>
      </c>
      <c r="BE14" s="4">
        <v>8360723</v>
      </c>
      <c r="BF14" s="4">
        <v>7722592</v>
      </c>
      <c r="BG14" s="4">
        <v>7740900</v>
      </c>
      <c r="BH14" s="4">
        <v>7155664</v>
      </c>
      <c r="BI14" s="4">
        <v>6957502</v>
      </c>
      <c r="BJ14" s="4">
        <v>7696097</v>
      </c>
      <c r="BK14" s="4">
        <v>7109453</v>
      </c>
      <c r="BL14" s="4">
        <v>6554330</v>
      </c>
      <c r="BM14" s="4">
        <v>7164355</v>
      </c>
      <c r="BN14" s="4">
        <v>8328682</v>
      </c>
      <c r="BO14" s="4">
        <v>8067755</v>
      </c>
      <c r="BP14" s="4">
        <v>7786058</v>
      </c>
      <c r="BQ14" s="4">
        <v>8358335</v>
      </c>
      <c r="BR14" s="4">
        <v>7709320</v>
      </c>
      <c r="BS14" s="4">
        <v>7733611</v>
      </c>
      <c r="BT14" s="4">
        <v>7155895</v>
      </c>
      <c r="BU14" s="4">
        <v>6956465</v>
      </c>
      <c r="BW14" s="4">
        <f t="shared" si="0"/>
        <v>90635910</v>
      </c>
      <c r="BX14" s="4">
        <f t="shared" si="1"/>
        <v>90613286</v>
      </c>
      <c r="BY14" s="4">
        <f t="shared" si="2"/>
        <v>90624598</v>
      </c>
      <c r="BZ14" s="4">
        <f t="shared" si="3"/>
        <v>90618944</v>
      </c>
      <c r="CA14" s="4">
        <f t="shared" si="4"/>
        <v>90621770</v>
      </c>
      <c r="CB14" s="4">
        <f t="shared" si="5"/>
        <v>90620356</v>
      </c>
    </row>
    <row r="15" spans="1:80" x14ac:dyDescent="0.2">
      <c r="A15" s="3" t="s">
        <v>88</v>
      </c>
      <c r="B15" s="4">
        <v>8252755097</v>
      </c>
      <c r="C15" s="4">
        <v>7530674542</v>
      </c>
      <c r="D15" s="4">
        <v>7408228282</v>
      </c>
      <c r="E15" s="4">
        <v>7767456413</v>
      </c>
      <c r="F15" s="4">
        <v>9100332434</v>
      </c>
      <c r="G15" s="4">
        <v>9460159445</v>
      </c>
      <c r="H15" s="4">
        <v>10205924732</v>
      </c>
      <c r="I15" s="4">
        <v>10934736112</v>
      </c>
      <c r="J15" s="4">
        <v>10469100043</v>
      </c>
      <c r="K15" s="4">
        <v>9417343854</v>
      </c>
      <c r="L15" s="4">
        <v>8334528596</v>
      </c>
      <c r="M15" s="4">
        <v>8074353399</v>
      </c>
      <c r="N15" s="4">
        <v>8476962550</v>
      </c>
      <c r="O15" s="4">
        <v>7894100555</v>
      </c>
      <c r="P15" s="4">
        <v>7741337124</v>
      </c>
      <c r="Q15" s="4">
        <v>7945984184</v>
      </c>
      <c r="R15" s="4">
        <v>9285940214</v>
      </c>
      <c r="S15" s="4">
        <v>9615244047</v>
      </c>
      <c r="T15" s="4">
        <v>10355927841</v>
      </c>
      <c r="U15" s="4">
        <v>11095992333</v>
      </c>
      <c r="V15" s="4">
        <v>10623040333</v>
      </c>
      <c r="W15" s="4">
        <v>9574553219</v>
      </c>
      <c r="X15" s="4">
        <v>8508215268</v>
      </c>
      <c r="Y15" s="4">
        <v>8262167939</v>
      </c>
      <c r="Z15" s="4">
        <v>8673990441</v>
      </c>
      <c r="AA15" s="4">
        <v>7939526490</v>
      </c>
      <c r="AB15" s="4">
        <v>7792909547</v>
      </c>
      <c r="AC15" s="4">
        <v>8118083613</v>
      </c>
      <c r="AD15" s="4">
        <v>9456764217</v>
      </c>
      <c r="AE15" s="4">
        <v>9762586559</v>
      </c>
      <c r="AF15" s="4">
        <v>10492994956</v>
      </c>
      <c r="AG15" s="4">
        <v>11232062155</v>
      </c>
      <c r="AH15" s="4">
        <v>10758915207</v>
      </c>
      <c r="AI15" s="4">
        <v>9726090697</v>
      </c>
      <c r="AJ15" s="4">
        <v>8665803646</v>
      </c>
      <c r="AK15" s="4">
        <v>8436871616</v>
      </c>
      <c r="AL15" s="4">
        <v>8855620874</v>
      </c>
      <c r="AM15" s="4">
        <v>8110212801</v>
      </c>
      <c r="AN15" s="4">
        <v>7952075721</v>
      </c>
      <c r="AO15" s="4">
        <v>8270876995</v>
      </c>
      <c r="AP15" s="4">
        <v>9593962023</v>
      </c>
      <c r="AQ15" s="4">
        <v>9878895185</v>
      </c>
      <c r="AR15" s="4">
        <v>10608650814</v>
      </c>
      <c r="AS15" s="4">
        <v>11340058598</v>
      </c>
      <c r="AT15" s="4">
        <v>10869286415</v>
      </c>
      <c r="AU15" s="4">
        <v>9842963059</v>
      </c>
      <c r="AV15" s="4">
        <v>8791624357</v>
      </c>
      <c r="AW15" s="4">
        <v>8573308969</v>
      </c>
      <c r="AX15" s="4">
        <v>9019572568</v>
      </c>
      <c r="AY15" s="4">
        <v>8251858494</v>
      </c>
      <c r="AZ15" s="4">
        <v>8082902685</v>
      </c>
      <c r="BA15" s="4">
        <v>8399286338</v>
      </c>
      <c r="BB15" s="4">
        <v>9715455124</v>
      </c>
      <c r="BC15" s="4">
        <v>9983336353</v>
      </c>
      <c r="BD15" s="4">
        <v>10711016693</v>
      </c>
      <c r="BE15" s="4">
        <v>11437180034</v>
      </c>
      <c r="BF15" s="4">
        <v>10975108463</v>
      </c>
      <c r="BG15" s="4">
        <v>9950068997</v>
      </c>
      <c r="BH15" s="4">
        <v>8910945963</v>
      </c>
      <c r="BI15" s="4">
        <v>8712271278</v>
      </c>
      <c r="BJ15" s="4">
        <v>9164293732</v>
      </c>
      <c r="BK15" s="4">
        <v>8542442338</v>
      </c>
      <c r="BL15" s="4">
        <v>8355468473</v>
      </c>
      <c r="BM15" s="4">
        <v>8519088171</v>
      </c>
      <c r="BN15" s="4">
        <v>9830956743</v>
      </c>
      <c r="BO15" s="4">
        <v>10088488673</v>
      </c>
      <c r="BP15" s="4">
        <v>10796133147</v>
      </c>
      <c r="BQ15" s="4">
        <v>11519763295</v>
      </c>
      <c r="BR15" s="4">
        <v>11060830586</v>
      </c>
      <c r="BS15" s="4">
        <v>10033892394</v>
      </c>
      <c r="BT15" s="4">
        <v>9012172823</v>
      </c>
      <c r="BU15" s="4">
        <v>8830253492</v>
      </c>
      <c r="BW15" s="4">
        <f t="shared" si="0"/>
        <v>106955592949</v>
      </c>
      <c r="BX15" s="4">
        <f t="shared" si="1"/>
        <v>109379465607</v>
      </c>
      <c r="BY15" s="4">
        <f t="shared" si="2"/>
        <v>111056599144</v>
      </c>
      <c r="BZ15" s="4">
        <f t="shared" si="3"/>
        <v>112687535811</v>
      </c>
      <c r="CA15" s="4">
        <f t="shared" si="4"/>
        <v>114149002990</v>
      </c>
      <c r="CB15" s="4">
        <f t="shared" si="5"/>
        <v>115753783867</v>
      </c>
    </row>
    <row r="16" spans="1:80" x14ac:dyDescent="0.2">
      <c r="A16" s="3" t="s">
        <v>89</v>
      </c>
    </row>
    <row r="17" spans="1:80" x14ac:dyDescent="0.2">
      <c r="A17" s="3" t="s">
        <v>90</v>
      </c>
      <c r="BW17" s="5"/>
      <c r="BX17" s="5"/>
      <c r="BY17" s="5"/>
      <c r="BZ17" s="5"/>
      <c r="CA17" s="5"/>
      <c r="CB17" s="5"/>
    </row>
    <row r="18" spans="1:80" x14ac:dyDescent="0.2">
      <c r="A18" s="3" t="s">
        <v>91</v>
      </c>
      <c r="B18" s="6">
        <v>250775245.72066</v>
      </c>
      <c r="C18" s="6">
        <v>223418142.434955</v>
      </c>
      <c r="D18" s="6">
        <v>218347931.833444</v>
      </c>
      <c r="E18" s="6">
        <v>229777090.446527</v>
      </c>
      <c r="F18" s="6">
        <v>277774852.310754</v>
      </c>
      <c r="G18" s="6">
        <v>299053694.11289901</v>
      </c>
      <c r="H18" s="6">
        <v>328750967.94728899</v>
      </c>
      <c r="I18" s="6">
        <v>354654325.344625</v>
      </c>
      <c r="J18" s="6">
        <v>339416662.06212199</v>
      </c>
      <c r="K18" s="6">
        <v>298019725.90317303</v>
      </c>
      <c r="L18" s="6">
        <v>252594985.22738799</v>
      </c>
      <c r="M18" s="6">
        <v>241546763.53802001</v>
      </c>
      <c r="N18" s="6">
        <v>259083937.67712</v>
      </c>
      <c r="O18" s="6">
        <v>235117554.91857699</v>
      </c>
      <c r="P18" s="6">
        <v>229120786.769299</v>
      </c>
      <c r="Q18" s="6">
        <v>245488890.97783399</v>
      </c>
      <c r="R18" s="6">
        <v>295842335.458103</v>
      </c>
      <c r="S18" s="6">
        <v>317142062.68998802</v>
      </c>
      <c r="T18" s="6">
        <v>347948450.69799203</v>
      </c>
      <c r="U18" s="6">
        <v>375285989.036915</v>
      </c>
      <c r="V18" s="6">
        <v>359136360.50724101</v>
      </c>
      <c r="W18" s="6">
        <v>315968999.64509201</v>
      </c>
      <c r="X18" s="6">
        <v>268893222.03935498</v>
      </c>
      <c r="Y18" s="6">
        <v>257683028.10801899</v>
      </c>
      <c r="Z18" s="6">
        <v>276399118.37130398</v>
      </c>
      <c r="AA18" s="6">
        <v>247034911.893141</v>
      </c>
      <c r="AB18" s="6">
        <v>240931472.472554</v>
      </c>
      <c r="AC18" s="6">
        <v>252041030.78692299</v>
      </c>
      <c r="AD18" s="6">
        <v>302706456.94301301</v>
      </c>
      <c r="AE18" s="6">
        <v>323460128.42079097</v>
      </c>
      <c r="AF18" s="6">
        <v>354098905.53577697</v>
      </c>
      <c r="AG18" s="6">
        <v>381530799.09036797</v>
      </c>
      <c r="AH18" s="6">
        <v>365311729.211797</v>
      </c>
      <c r="AI18" s="6">
        <v>322390926.75929201</v>
      </c>
      <c r="AJ18" s="6">
        <v>275129668.403023</v>
      </c>
      <c r="AK18" s="6">
        <v>264306332.00042799</v>
      </c>
      <c r="AL18" s="6">
        <v>283407432.63741499</v>
      </c>
      <c r="AM18" s="6">
        <v>253446773.76032001</v>
      </c>
      <c r="AN18" s="6">
        <v>246950535.28058901</v>
      </c>
      <c r="AO18" s="6">
        <v>257980572.09778199</v>
      </c>
      <c r="AP18" s="6">
        <v>308549236.926373</v>
      </c>
      <c r="AQ18" s="6">
        <v>328854268.736754</v>
      </c>
      <c r="AR18" s="6">
        <v>359639207.85395402</v>
      </c>
      <c r="AS18" s="6">
        <v>386963867.62157702</v>
      </c>
      <c r="AT18" s="6">
        <v>370744377.00174701</v>
      </c>
      <c r="AU18" s="6">
        <v>327770407.557652</v>
      </c>
      <c r="AV18" s="6">
        <v>280405559.507231</v>
      </c>
      <c r="AW18" s="6">
        <v>269783527.64903897</v>
      </c>
      <c r="AX18" s="6">
        <v>289821930.112252</v>
      </c>
      <c r="AY18" s="6">
        <v>258958394.47745001</v>
      </c>
      <c r="AZ18" s="6">
        <v>252101246.80672199</v>
      </c>
      <c r="BA18" s="6">
        <v>263160591.506998</v>
      </c>
      <c r="BB18" s="6">
        <v>313861671.285689</v>
      </c>
      <c r="BC18" s="6">
        <v>333830712.36711597</v>
      </c>
      <c r="BD18" s="6">
        <v>364712594.59759402</v>
      </c>
      <c r="BE18" s="6">
        <v>392006394.025065</v>
      </c>
      <c r="BF18" s="6">
        <v>376003914.555453</v>
      </c>
      <c r="BG18" s="6">
        <v>332848412.15427798</v>
      </c>
      <c r="BH18" s="6">
        <v>285523966.17640698</v>
      </c>
      <c r="BI18" s="6">
        <v>275386689.05211103</v>
      </c>
      <c r="BJ18" s="6">
        <v>295768536.072864</v>
      </c>
      <c r="BK18" s="6">
        <v>268766643.60109103</v>
      </c>
      <c r="BL18" s="6">
        <v>261323191.079853</v>
      </c>
      <c r="BM18" s="6">
        <v>268228993.999843</v>
      </c>
      <c r="BN18" s="6">
        <v>319136320.807477</v>
      </c>
      <c r="BO18" s="6">
        <v>338958845.26984298</v>
      </c>
      <c r="BP18" s="6">
        <v>369365728.959234</v>
      </c>
      <c r="BQ18" s="6">
        <v>396702163.80864</v>
      </c>
      <c r="BR18" s="6">
        <v>380717111.217345</v>
      </c>
      <c r="BS18" s="6">
        <v>337259656.43172997</v>
      </c>
      <c r="BT18" s="6">
        <v>290124088.08219099</v>
      </c>
      <c r="BU18" s="6">
        <v>280368322.58494401</v>
      </c>
      <c r="BW18" s="4">
        <f t="shared" ref="BW18:BW24" si="6">SUM(B18:M18)</f>
        <v>3314130386.881856</v>
      </c>
      <c r="BX18" s="4">
        <f t="shared" ref="BX18:BX24" si="7">SUM(N18:Y18)</f>
        <v>3506711618.5255351</v>
      </c>
      <c r="BY18" s="4">
        <f t="shared" ref="BY18:BY24" si="8">SUM(Z18:AK18)</f>
        <v>3605341479.8884115</v>
      </c>
      <c r="BZ18" s="4">
        <f t="shared" ref="BZ18:BZ24" si="9">SUM(AL18:AW18)</f>
        <v>3674495766.6304326</v>
      </c>
      <c r="CA18" s="4">
        <f t="shared" ref="CA18:CA24" si="10">SUM(AX18:BI18)</f>
        <v>3738216517.117135</v>
      </c>
      <c r="CB18" s="4">
        <f t="shared" ref="CB18:CB24" si="11">SUM(BJ18:BU18)</f>
        <v>3806719601.9150553</v>
      </c>
    </row>
    <row r="19" spans="1:80" x14ac:dyDescent="0.2">
      <c r="A19" s="3" t="s">
        <v>92</v>
      </c>
      <c r="B19" s="6">
        <v>147294199.50553</v>
      </c>
      <c r="C19" s="6">
        <v>143538071.7703</v>
      </c>
      <c r="D19" s="6">
        <v>143570197.20054901</v>
      </c>
      <c r="E19" s="6">
        <v>146521750.18271399</v>
      </c>
      <c r="F19" s="6">
        <v>160685731.84667</v>
      </c>
      <c r="G19" s="6">
        <v>157479441.34684899</v>
      </c>
      <c r="H19" s="6">
        <v>165473607.61226201</v>
      </c>
      <c r="I19" s="6">
        <v>174138704.83460301</v>
      </c>
      <c r="J19" s="6">
        <v>167101491.7218</v>
      </c>
      <c r="K19" s="6">
        <v>159468576.46433401</v>
      </c>
      <c r="L19" s="6">
        <v>152414980.65156901</v>
      </c>
      <c r="M19" s="6">
        <v>148051286.355699</v>
      </c>
      <c r="N19" s="6">
        <v>149983249.357658</v>
      </c>
      <c r="O19" s="6">
        <v>149096622.476246</v>
      </c>
      <c r="P19" s="6">
        <v>148687810.10273299</v>
      </c>
      <c r="Q19" s="6">
        <v>154266623.45925099</v>
      </c>
      <c r="R19" s="6">
        <v>168879122.460264</v>
      </c>
      <c r="S19" s="6">
        <v>164876850.38519999</v>
      </c>
      <c r="T19" s="6">
        <v>173013409.594365</v>
      </c>
      <c r="U19" s="6">
        <v>182107756.67311999</v>
      </c>
      <c r="V19" s="6">
        <v>174762429.565617</v>
      </c>
      <c r="W19" s="6">
        <v>167108191.008104</v>
      </c>
      <c r="X19" s="6">
        <v>160405749.99342501</v>
      </c>
      <c r="Y19" s="6">
        <v>156203433.211052</v>
      </c>
      <c r="Z19" s="6">
        <v>158258267.564574</v>
      </c>
      <c r="AA19" s="6">
        <v>154661722.82521001</v>
      </c>
      <c r="AB19" s="6">
        <v>154381667.177791</v>
      </c>
      <c r="AC19" s="6">
        <v>156610749.157112</v>
      </c>
      <c r="AD19" s="6">
        <v>170939822.84875</v>
      </c>
      <c r="AE19" s="6">
        <v>166498729.92348099</v>
      </c>
      <c r="AF19" s="6">
        <v>174377086.675266</v>
      </c>
      <c r="AG19" s="6">
        <v>183395703.468503</v>
      </c>
      <c r="AH19" s="6">
        <v>176077869.32175499</v>
      </c>
      <c r="AI19" s="6">
        <v>168853281.73422599</v>
      </c>
      <c r="AJ19" s="6">
        <v>162498839.36558801</v>
      </c>
      <c r="AK19" s="6">
        <v>158645535.46384701</v>
      </c>
      <c r="AL19" s="6">
        <v>160761785.28200999</v>
      </c>
      <c r="AM19" s="6">
        <v>157200148.620931</v>
      </c>
      <c r="AN19" s="6">
        <v>156754191.113534</v>
      </c>
      <c r="AO19" s="6">
        <v>158782809.331276</v>
      </c>
      <c r="AP19" s="6">
        <v>172571774.98538101</v>
      </c>
      <c r="AQ19" s="6">
        <v>167654163.08083501</v>
      </c>
      <c r="AR19" s="6">
        <v>175415552.49489099</v>
      </c>
      <c r="AS19" s="6">
        <v>184224117.33520699</v>
      </c>
      <c r="AT19" s="6">
        <v>176993798.66922101</v>
      </c>
      <c r="AU19" s="6">
        <v>170026041.702277</v>
      </c>
      <c r="AV19" s="6">
        <v>164077838.24655801</v>
      </c>
      <c r="AW19" s="6">
        <v>160464663.92644799</v>
      </c>
      <c r="AX19" s="6">
        <v>162994189.89775199</v>
      </c>
      <c r="AY19" s="6">
        <v>159249782.00266501</v>
      </c>
      <c r="AZ19" s="6">
        <v>158664551.187264</v>
      </c>
      <c r="BA19" s="6">
        <v>160570394.972321</v>
      </c>
      <c r="BB19" s="6">
        <v>173989675.55447999</v>
      </c>
      <c r="BC19" s="6">
        <v>168658989.03449899</v>
      </c>
      <c r="BD19" s="6">
        <v>176274822.33883101</v>
      </c>
      <c r="BE19" s="6">
        <v>184918786.89548001</v>
      </c>
      <c r="BF19" s="6">
        <v>177846502.39195201</v>
      </c>
      <c r="BG19" s="6">
        <v>171068577.58085501</v>
      </c>
      <c r="BH19" s="6">
        <v>165546612.88735601</v>
      </c>
      <c r="BI19" s="6">
        <v>162316398.06412101</v>
      </c>
      <c r="BJ19" s="6">
        <v>164846480.85035101</v>
      </c>
      <c r="BK19" s="6">
        <v>164075709.749937</v>
      </c>
      <c r="BL19" s="6">
        <v>163232240.100328</v>
      </c>
      <c r="BM19" s="6">
        <v>162106897.94465601</v>
      </c>
      <c r="BN19" s="6">
        <v>175206463.59047601</v>
      </c>
      <c r="BO19" s="6">
        <v>169602599.470193</v>
      </c>
      <c r="BP19" s="6">
        <v>176779334.362203</v>
      </c>
      <c r="BQ19" s="6">
        <v>185312188.488516</v>
      </c>
      <c r="BR19" s="6">
        <v>178357323.00481501</v>
      </c>
      <c r="BS19" s="6">
        <v>171701287.25249299</v>
      </c>
      <c r="BT19" s="6">
        <v>166703213.27972701</v>
      </c>
      <c r="BU19" s="6">
        <v>163824963.505319</v>
      </c>
      <c r="BW19" s="4">
        <f t="shared" si="6"/>
        <v>1865738039.4928794</v>
      </c>
      <c r="BX19" s="4">
        <f t="shared" si="7"/>
        <v>1949391248.2870355</v>
      </c>
      <c r="BY19" s="4">
        <f t="shared" si="8"/>
        <v>1985199275.5261028</v>
      </c>
      <c r="BZ19" s="4">
        <f t="shared" si="9"/>
        <v>2004926884.7885685</v>
      </c>
      <c r="CA19" s="4">
        <f t="shared" si="10"/>
        <v>2022099282.8075757</v>
      </c>
      <c r="CB19" s="4">
        <f t="shared" si="11"/>
        <v>2041748701.5990143</v>
      </c>
    </row>
    <row r="20" spans="1:80" x14ac:dyDescent="0.2">
      <c r="A20" s="3" t="s">
        <v>93</v>
      </c>
      <c r="B20" s="6">
        <v>5553955.76347192</v>
      </c>
      <c r="C20" s="6">
        <v>5561377.3430040795</v>
      </c>
      <c r="D20" s="6">
        <v>5569139.4111987697</v>
      </c>
      <c r="E20" s="6">
        <v>5914442.1219616802</v>
      </c>
      <c r="F20" s="6">
        <v>5770462.04554547</v>
      </c>
      <c r="G20" s="6">
        <v>5906572.11489629</v>
      </c>
      <c r="H20" s="6">
        <v>5651934.0569117004</v>
      </c>
      <c r="I20" s="6">
        <v>5819136.9269640697</v>
      </c>
      <c r="J20" s="6">
        <v>5580146.8262357498</v>
      </c>
      <c r="K20" s="6">
        <v>5792735.7540191598</v>
      </c>
      <c r="L20" s="6">
        <v>5564894.3425679998</v>
      </c>
      <c r="M20" s="6">
        <v>5460581.0979684703</v>
      </c>
      <c r="N20" s="6">
        <v>5558616.5211928496</v>
      </c>
      <c r="O20" s="6">
        <v>5569065.2873952799</v>
      </c>
      <c r="P20" s="6">
        <v>5583164.6062176004</v>
      </c>
      <c r="Q20" s="6">
        <v>6152175.8513138304</v>
      </c>
      <c r="R20" s="6">
        <v>6004768.85203439</v>
      </c>
      <c r="S20" s="6">
        <v>6143034.0176534699</v>
      </c>
      <c r="T20" s="6">
        <v>5890362.29169113</v>
      </c>
      <c r="U20" s="6">
        <v>6064490.4140316797</v>
      </c>
      <c r="V20" s="6">
        <v>5818892.0777082602</v>
      </c>
      <c r="W20" s="6">
        <v>6033558.8337378399</v>
      </c>
      <c r="X20" s="6">
        <v>5790961.0241531003</v>
      </c>
      <c r="Y20" s="6">
        <v>5679573.2186825899</v>
      </c>
      <c r="Z20" s="6">
        <v>5744789.8571234504</v>
      </c>
      <c r="AA20" s="6">
        <v>5754211.0553037599</v>
      </c>
      <c r="AB20" s="6">
        <v>5765212.2447249899</v>
      </c>
      <c r="AC20" s="6">
        <v>6124832.6830277899</v>
      </c>
      <c r="AD20" s="6">
        <v>5976855.2301383298</v>
      </c>
      <c r="AE20" s="6">
        <v>6114763.3071749303</v>
      </c>
      <c r="AF20" s="6">
        <v>5863647.4801020501</v>
      </c>
      <c r="AG20" s="6">
        <v>6038804.7710592002</v>
      </c>
      <c r="AH20" s="6">
        <v>5792776.9746940602</v>
      </c>
      <c r="AI20" s="6">
        <v>6000106.0253812997</v>
      </c>
      <c r="AJ20" s="6">
        <v>5756714.9854216296</v>
      </c>
      <c r="AK20" s="6">
        <v>5643378.7331839995</v>
      </c>
      <c r="AL20" s="6">
        <v>5666860.42027032</v>
      </c>
      <c r="AM20" s="6">
        <v>5674927.9214222301</v>
      </c>
      <c r="AN20" s="6">
        <v>5688016.3113128701</v>
      </c>
      <c r="AO20" s="6">
        <v>6040740.2735156501</v>
      </c>
      <c r="AP20" s="6">
        <v>5892076.1924519697</v>
      </c>
      <c r="AQ20" s="6">
        <v>6016932.2667046702</v>
      </c>
      <c r="AR20" s="6">
        <v>5767637.8859336497</v>
      </c>
      <c r="AS20" s="6">
        <v>5935229.4510154901</v>
      </c>
      <c r="AT20" s="6">
        <v>5691617.2247681096</v>
      </c>
      <c r="AU20" s="6">
        <v>5889110.2672356796</v>
      </c>
      <c r="AV20" s="6">
        <v>5649696.4084243802</v>
      </c>
      <c r="AW20" s="6">
        <v>5531910.06180974</v>
      </c>
      <c r="AX20" s="6">
        <v>5550006.4196984097</v>
      </c>
      <c r="AY20" s="6">
        <v>5559534.7887309901</v>
      </c>
      <c r="AZ20" s="6">
        <v>5566953.2294186195</v>
      </c>
      <c r="BA20" s="6">
        <v>5910624.1889287196</v>
      </c>
      <c r="BB20" s="6">
        <v>5764040.4586553099</v>
      </c>
      <c r="BC20" s="6">
        <v>5890917.4468791801</v>
      </c>
      <c r="BD20" s="6">
        <v>5648673.2142577302</v>
      </c>
      <c r="BE20" s="6">
        <v>5818427.4097036803</v>
      </c>
      <c r="BF20" s="6">
        <v>5579457.6076347698</v>
      </c>
      <c r="BG20" s="6">
        <v>5771677.7457319899</v>
      </c>
      <c r="BH20" s="6">
        <v>5535523.8841931401</v>
      </c>
      <c r="BI20" s="6">
        <v>5422574.1225621998</v>
      </c>
      <c r="BJ20" s="6">
        <v>5427279.0623446396</v>
      </c>
      <c r="BK20" s="6">
        <v>5438047.5189849297</v>
      </c>
      <c r="BL20" s="6">
        <v>5446461.8047985798</v>
      </c>
      <c r="BM20" s="6">
        <v>5787567.3968800604</v>
      </c>
      <c r="BN20" s="6">
        <v>5642441.0612881901</v>
      </c>
      <c r="BO20" s="6">
        <v>5765341.2537368396</v>
      </c>
      <c r="BP20" s="6">
        <v>5527277.2533026896</v>
      </c>
      <c r="BQ20" s="6">
        <v>5692277.6164602097</v>
      </c>
      <c r="BR20" s="6">
        <v>5457975.6967461696</v>
      </c>
      <c r="BS20" s="6">
        <v>5625561.8225374501</v>
      </c>
      <c r="BT20" s="6">
        <v>5394264.5709903603</v>
      </c>
      <c r="BU20" s="6">
        <v>5283961.8697645701</v>
      </c>
      <c r="BW20" s="4">
        <f t="shared" si="6"/>
        <v>68145377.804745361</v>
      </c>
      <c r="BX20" s="4">
        <f t="shared" si="7"/>
        <v>70288662.995812014</v>
      </c>
      <c r="BY20" s="4">
        <f t="shared" si="8"/>
        <v>70576093.347335473</v>
      </c>
      <c r="BZ20" s="4">
        <f t="shared" si="9"/>
        <v>69444754.684864759</v>
      </c>
      <c r="CA20" s="4">
        <f t="shared" si="10"/>
        <v>68018410.516394734</v>
      </c>
      <c r="CB20" s="4">
        <f t="shared" si="11"/>
        <v>66488456.92783469</v>
      </c>
    </row>
    <row r="21" spans="1:80" x14ac:dyDescent="0.2">
      <c r="A21" s="3" t="s">
        <v>94</v>
      </c>
      <c r="B21" s="6">
        <v>4558982.9691777099</v>
      </c>
      <c r="C21" s="6">
        <v>4504107.0622821497</v>
      </c>
      <c r="D21" s="6">
        <v>4812062.5459625302</v>
      </c>
      <c r="E21" s="6">
        <v>4603918.2297548996</v>
      </c>
      <c r="F21" s="6">
        <v>4693711.9106946401</v>
      </c>
      <c r="G21" s="6">
        <v>4623734.6001342302</v>
      </c>
      <c r="H21" s="6">
        <v>4667344.0879331399</v>
      </c>
      <c r="I21" s="6">
        <v>4905256.28813578</v>
      </c>
      <c r="J21" s="6">
        <v>4727499.2416765904</v>
      </c>
      <c r="K21" s="6">
        <v>4681490.4073972898</v>
      </c>
      <c r="L21" s="6">
        <v>4668686.3163445797</v>
      </c>
      <c r="M21" s="6">
        <v>4664331.0453785099</v>
      </c>
      <c r="N21" s="6">
        <v>4614491.31846024</v>
      </c>
      <c r="O21" s="6">
        <v>4569568.8421641197</v>
      </c>
      <c r="P21" s="6">
        <v>4880280.7778978199</v>
      </c>
      <c r="Q21" s="6">
        <v>4832149.3814726798</v>
      </c>
      <c r="R21" s="6">
        <v>4925515.2025559703</v>
      </c>
      <c r="S21" s="6">
        <v>4849852.3777337</v>
      </c>
      <c r="T21" s="6">
        <v>4894496.9306319403</v>
      </c>
      <c r="U21" s="6">
        <v>5144336.45573592</v>
      </c>
      <c r="V21" s="6">
        <v>4957310.0516108703</v>
      </c>
      <c r="W21" s="6">
        <v>4909816.3535497403</v>
      </c>
      <c r="X21" s="6">
        <v>4898968.5308497902</v>
      </c>
      <c r="Y21" s="6">
        <v>4895622.7022783197</v>
      </c>
      <c r="Z21" s="6">
        <v>4843133.1004578397</v>
      </c>
      <c r="AA21" s="6">
        <v>4785851.8070233203</v>
      </c>
      <c r="AB21" s="6">
        <v>5112312.1774486396</v>
      </c>
      <c r="AC21" s="6">
        <v>4886379.6965483399</v>
      </c>
      <c r="AD21" s="6">
        <v>4978909.7696230002</v>
      </c>
      <c r="AE21" s="6">
        <v>4900411.8435528399</v>
      </c>
      <c r="AF21" s="6">
        <v>4944364.8055260498</v>
      </c>
      <c r="AG21" s="6">
        <v>5196619.1514192801</v>
      </c>
      <c r="AH21" s="6">
        <v>5007487.2230484197</v>
      </c>
      <c r="AI21" s="6">
        <v>4960936.50216344</v>
      </c>
      <c r="AJ21" s="6">
        <v>4951217.0826226603</v>
      </c>
      <c r="AK21" s="6">
        <v>4949087.7580702603</v>
      </c>
      <c r="AL21" s="6">
        <v>4895800.0846463796</v>
      </c>
      <c r="AM21" s="6">
        <v>4838039.6589989299</v>
      </c>
      <c r="AN21" s="6">
        <v>5167344.9145989995</v>
      </c>
      <c r="AO21" s="6">
        <v>4937774.0565608796</v>
      </c>
      <c r="AP21" s="6">
        <v>5028588.9340589996</v>
      </c>
      <c r="AQ21" s="6">
        <v>4947549.1194210397</v>
      </c>
      <c r="AR21" s="6">
        <v>4991153.3018043702</v>
      </c>
      <c r="AS21" s="6">
        <v>5244907.3491903897</v>
      </c>
      <c r="AT21" s="6">
        <v>5054052.6546440702</v>
      </c>
      <c r="AU21" s="6">
        <v>5007497.1604728196</v>
      </c>
      <c r="AV21" s="6">
        <v>4999085.7008894999</v>
      </c>
      <c r="AW21" s="6">
        <v>4997806.4259493202</v>
      </c>
      <c r="AX21" s="6">
        <v>4945285.9757134505</v>
      </c>
      <c r="AY21" s="6">
        <v>4886178.1673851898</v>
      </c>
      <c r="AZ21" s="6">
        <v>5218344.8965089098</v>
      </c>
      <c r="BA21" s="6">
        <v>4985579.9776056204</v>
      </c>
      <c r="BB21" s="6">
        <v>5075352.5861246698</v>
      </c>
      <c r="BC21" s="6">
        <v>4992195.7475023596</v>
      </c>
      <c r="BD21" s="6">
        <v>5035209.4656735696</v>
      </c>
      <c r="BE21" s="6">
        <v>5290780.9306754395</v>
      </c>
      <c r="BF21" s="6">
        <v>5098514.8155839797</v>
      </c>
      <c r="BG21" s="6">
        <v>5052269.86125369</v>
      </c>
      <c r="BH21" s="6">
        <v>5045139.1370575102</v>
      </c>
      <c r="BI21" s="6">
        <v>5045260.6995975804</v>
      </c>
      <c r="BJ21" s="6">
        <v>4991990.0168328201</v>
      </c>
      <c r="BK21" s="6">
        <v>4943353.81167138</v>
      </c>
      <c r="BL21" s="6">
        <v>5277940.1591410404</v>
      </c>
      <c r="BM21" s="6">
        <v>5030986.4646499297</v>
      </c>
      <c r="BN21" s="6">
        <v>5119993.3614627104</v>
      </c>
      <c r="BO21" s="6">
        <v>5035111.6803040598</v>
      </c>
      <c r="BP21" s="6">
        <v>5076616.5030749496</v>
      </c>
      <c r="BQ21" s="6">
        <v>5333981.3656806797</v>
      </c>
      <c r="BR21" s="6">
        <v>5140363.4810411604</v>
      </c>
      <c r="BS21" s="6">
        <v>5093955.9982152898</v>
      </c>
      <c r="BT21" s="6">
        <v>5088681.0733981002</v>
      </c>
      <c r="BU21" s="6">
        <v>5089961.5654437104</v>
      </c>
      <c r="BW21" s="4">
        <f t="shared" si="6"/>
        <v>56111124.704872057</v>
      </c>
      <c r="BX21" s="4">
        <f t="shared" si="7"/>
        <v>58372408.924941123</v>
      </c>
      <c r="BY21" s="4">
        <f t="shared" si="8"/>
        <v>59516710.917504095</v>
      </c>
      <c r="BZ21" s="4">
        <f t="shared" si="9"/>
        <v>60109599.361235693</v>
      </c>
      <c r="CA21" s="4">
        <f t="shared" si="10"/>
        <v>60670112.260681987</v>
      </c>
      <c r="CB21" s="4">
        <f t="shared" si="11"/>
        <v>61222935.48091583</v>
      </c>
    </row>
    <row r="22" spans="1:80" x14ac:dyDescent="0.2">
      <c r="A22" s="3" t="s">
        <v>95</v>
      </c>
      <c r="B22" s="6">
        <v>97904.358829999997</v>
      </c>
      <c r="C22" s="6">
        <v>107868.49355</v>
      </c>
      <c r="D22" s="6">
        <v>113705.89801</v>
      </c>
      <c r="E22" s="6">
        <v>101448.58809999999</v>
      </c>
      <c r="F22" s="6">
        <v>107545.46206999999</v>
      </c>
      <c r="G22" s="6">
        <v>94569.812980000002</v>
      </c>
      <c r="H22" s="6">
        <v>95039.438110000003</v>
      </c>
      <c r="I22" s="6">
        <v>100249.97895</v>
      </c>
      <c r="J22" s="6">
        <v>105526.4878</v>
      </c>
      <c r="K22" s="6">
        <v>111041.50507</v>
      </c>
      <c r="L22" s="6">
        <v>114936.52276000001</v>
      </c>
      <c r="M22" s="6">
        <v>106173.75897</v>
      </c>
      <c r="N22" s="6">
        <v>96417.572159999894</v>
      </c>
      <c r="O22" s="6">
        <v>105915.23979000001</v>
      </c>
      <c r="P22" s="6">
        <v>112788.18209</v>
      </c>
      <c r="Q22" s="6">
        <v>105465.36003</v>
      </c>
      <c r="R22" s="6">
        <v>117547.81111</v>
      </c>
      <c r="S22" s="6">
        <v>97920.682979999998</v>
      </c>
      <c r="T22" s="6">
        <v>97486.579299999998</v>
      </c>
      <c r="U22" s="6">
        <v>102615.51285</v>
      </c>
      <c r="V22" s="6">
        <v>107301.11814999999</v>
      </c>
      <c r="W22" s="6">
        <v>114408.39422</v>
      </c>
      <c r="X22" s="6">
        <v>117332.49131</v>
      </c>
      <c r="Y22" s="6">
        <v>109297.72119</v>
      </c>
      <c r="Z22" s="6">
        <v>99175.785459999999</v>
      </c>
      <c r="AA22" s="6">
        <v>108990.46691</v>
      </c>
      <c r="AB22" s="6">
        <v>115533.46982</v>
      </c>
      <c r="AC22" s="6">
        <v>103678.91409999999</v>
      </c>
      <c r="AD22" s="6">
        <v>112907.46778000001</v>
      </c>
      <c r="AE22" s="6">
        <v>96529.004759999996</v>
      </c>
      <c r="AF22" s="6">
        <v>96666.610019999993</v>
      </c>
      <c r="AG22" s="6">
        <v>101886.56924</v>
      </c>
      <c r="AH22" s="6">
        <v>106738.4378</v>
      </c>
      <c r="AI22" s="6">
        <v>112991.30239</v>
      </c>
      <c r="AJ22" s="6">
        <v>116323.60496</v>
      </c>
      <c r="AK22" s="6">
        <v>107848.99369</v>
      </c>
      <c r="AL22" s="6">
        <v>99149.854009999995</v>
      </c>
      <c r="AM22" s="6">
        <v>108927.085429999</v>
      </c>
      <c r="AN22" s="6">
        <v>115756.106959999</v>
      </c>
      <c r="AO22" s="6">
        <v>104100.60115</v>
      </c>
      <c r="AP22" s="6">
        <v>114754.93520000001</v>
      </c>
      <c r="AQ22" s="6">
        <v>96791.000409999993</v>
      </c>
      <c r="AR22" s="6">
        <v>96662.019159999996</v>
      </c>
      <c r="AS22" s="6">
        <v>101833.67817</v>
      </c>
      <c r="AT22" s="6">
        <v>106558.41223</v>
      </c>
      <c r="AU22" s="6">
        <v>113205.449979999</v>
      </c>
      <c r="AV22" s="6">
        <v>116300.2693</v>
      </c>
      <c r="AW22" s="6">
        <v>108058.78294</v>
      </c>
      <c r="AX22" s="6">
        <v>98701.712109999993</v>
      </c>
      <c r="AY22" s="6">
        <v>108443.13055</v>
      </c>
      <c r="AZ22" s="6">
        <v>115113.51797</v>
      </c>
      <c r="BA22" s="6">
        <v>103420.181249999</v>
      </c>
      <c r="BB22" s="6">
        <v>113364.91099</v>
      </c>
      <c r="BC22" s="6">
        <v>96227.79479</v>
      </c>
      <c r="BD22" s="6">
        <v>96254.900969999901</v>
      </c>
      <c r="BE22" s="6">
        <v>101440.37821</v>
      </c>
      <c r="BF22" s="6">
        <v>106184.53964</v>
      </c>
      <c r="BG22" s="6">
        <v>112602.20718</v>
      </c>
      <c r="BH22" s="6">
        <v>115786.05605</v>
      </c>
      <c r="BI22" s="6">
        <v>107445.58835999999</v>
      </c>
      <c r="BJ22" s="6">
        <v>98461.208060000004</v>
      </c>
      <c r="BK22" s="6">
        <v>108170.37102999999</v>
      </c>
      <c r="BL22" s="6">
        <v>114911.75589</v>
      </c>
      <c r="BM22" s="6">
        <v>103295.260119999</v>
      </c>
      <c r="BN22" s="6">
        <v>113593.80567</v>
      </c>
      <c r="BO22" s="6">
        <v>96077.732560000004</v>
      </c>
      <c r="BP22" s="6">
        <v>96053.422479999994</v>
      </c>
      <c r="BQ22" s="6">
        <v>101221.59989</v>
      </c>
      <c r="BR22" s="6">
        <v>105908.39835</v>
      </c>
      <c r="BS22" s="6">
        <v>112408.27008</v>
      </c>
      <c r="BT22" s="6">
        <v>115518.06593</v>
      </c>
      <c r="BU22" s="6">
        <v>107248.10352999999</v>
      </c>
      <c r="BW22" s="4">
        <f t="shared" si="6"/>
        <v>1256010.3052000001</v>
      </c>
      <c r="BX22" s="4">
        <f t="shared" si="7"/>
        <v>1284496.6651799998</v>
      </c>
      <c r="BY22" s="4">
        <f t="shared" si="8"/>
        <v>1279270.6269299998</v>
      </c>
      <c r="BZ22" s="4">
        <f t="shared" si="9"/>
        <v>1282098.194939997</v>
      </c>
      <c r="CA22" s="4">
        <f t="shared" si="10"/>
        <v>1274984.9180699987</v>
      </c>
      <c r="CB22" s="4">
        <f t="shared" si="11"/>
        <v>1272867.9935899989</v>
      </c>
    </row>
    <row r="23" spans="1:80" x14ac:dyDescent="0.2">
      <c r="A23" s="3" t="s">
        <v>96</v>
      </c>
      <c r="B23" s="6">
        <v>309847.43112999998</v>
      </c>
      <c r="C23" s="6">
        <v>303620.60797000001</v>
      </c>
      <c r="D23" s="6">
        <v>295304.00150000001</v>
      </c>
      <c r="E23" s="6">
        <v>303316.32153999998</v>
      </c>
      <c r="F23" s="6">
        <v>337577.84292000002</v>
      </c>
      <c r="G23" s="6">
        <v>328196.48034000001</v>
      </c>
      <c r="H23" s="6">
        <v>327815.82292000001</v>
      </c>
      <c r="I23" s="6">
        <v>340877.81196999998</v>
      </c>
      <c r="J23" s="6">
        <v>319041.94487000001</v>
      </c>
      <c r="K23" s="6">
        <v>328224.85408000002</v>
      </c>
      <c r="L23" s="6">
        <v>304132.33437</v>
      </c>
      <c r="M23" s="6">
        <v>300618.63728999998</v>
      </c>
      <c r="N23" s="6">
        <v>313481.27607000002</v>
      </c>
      <c r="O23" s="6">
        <v>307194.03123999998</v>
      </c>
      <c r="P23" s="6">
        <v>294338.29725</v>
      </c>
      <c r="Q23" s="6">
        <v>316885.22956999898</v>
      </c>
      <c r="R23" s="6">
        <v>350520.99560999998</v>
      </c>
      <c r="S23" s="6">
        <v>345941.01250000001</v>
      </c>
      <c r="T23" s="6">
        <v>340675.71755</v>
      </c>
      <c r="U23" s="6">
        <v>352144.96646000003</v>
      </c>
      <c r="V23" s="6">
        <v>322418.9964</v>
      </c>
      <c r="W23" s="6">
        <v>335667.37735000002</v>
      </c>
      <c r="X23" s="6">
        <v>315731.10655000003</v>
      </c>
      <c r="Y23" s="6">
        <v>311216.36179</v>
      </c>
      <c r="Z23" s="6">
        <v>323389.8076</v>
      </c>
      <c r="AA23" s="6">
        <v>316898.50160000002</v>
      </c>
      <c r="AB23" s="6">
        <v>305920.69017000002</v>
      </c>
      <c r="AC23" s="6">
        <v>315801.00264999998</v>
      </c>
      <c r="AD23" s="6">
        <v>350399.58837000001</v>
      </c>
      <c r="AE23" s="6">
        <v>343242.60121999902</v>
      </c>
      <c r="AF23" s="6">
        <v>340418.62433999998</v>
      </c>
      <c r="AG23" s="6">
        <v>352923.67840999999</v>
      </c>
      <c r="AH23" s="6">
        <v>326737.89623999997</v>
      </c>
      <c r="AI23" s="6">
        <v>338114.79002000001</v>
      </c>
      <c r="AJ23" s="6">
        <v>315653.20435999997</v>
      </c>
      <c r="AK23" s="6">
        <v>311578.93583999999</v>
      </c>
      <c r="AL23" s="6">
        <v>324332.45302999998</v>
      </c>
      <c r="AM23" s="6">
        <v>317825.46422000002</v>
      </c>
      <c r="AN23" s="6">
        <v>305661.29621</v>
      </c>
      <c r="AO23" s="6">
        <v>316343.11611</v>
      </c>
      <c r="AP23" s="6">
        <v>350460.29199</v>
      </c>
      <c r="AQ23" s="6">
        <v>344591.80686000001</v>
      </c>
      <c r="AR23" s="6">
        <v>340553.09924000001</v>
      </c>
      <c r="AS23" s="6">
        <v>352528.41073</v>
      </c>
      <c r="AT23" s="6">
        <v>324578.44631999999</v>
      </c>
      <c r="AU23" s="6">
        <v>336897.01198000001</v>
      </c>
      <c r="AV23" s="6">
        <v>315692.16375000001</v>
      </c>
      <c r="AW23" s="6">
        <v>311403.56052</v>
      </c>
      <c r="AX23" s="6">
        <v>323855.20201999898</v>
      </c>
      <c r="AY23" s="6">
        <v>317361.98291000002</v>
      </c>
      <c r="AZ23" s="6">
        <v>305790.99319000001</v>
      </c>
      <c r="BA23" s="6">
        <v>316072.05937999999</v>
      </c>
      <c r="BB23" s="6">
        <v>350435.86017999903</v>
      </c>
      <c r="BC23" s="6">
        <v>343917.20403999998</v>
      </c>
      <c r="BD23" s="6">
        <v>340479.94179000001</v>
      </c>
      <c r="BE23" s="6">
        <v>352726.04457000003</v>
      </c>
      <c r="BF23" s="6">
        <v>325658.17128000001</v>
      </c>
      <c r="BG23" s="6">
        <v>337505.90099999902</v>
      </c>
      <c r="BH23" s="6">
        <v>315672.67576000001</v>
      </c>
      <c r="BI23" s="6">
        <v>311485.32818000001</v>
      </c>
      <c r="BJ23" s="6">
        <v>324093.81923000002</v>
      </c>
      <c r="BK23" s="6">
        <v>317593.71526999999</v>
      </c>
      <c r="BL23" s="6">
        <v>305720.22470000002</v>
      </c>
      <c r="BM23" s="6">
        <v>316207.57944999897</v>
      </c>
      <c r="BN23" s="6">
        <v>350454.00438</v>
      </c>
      <c r="BO23" s="6">
        <v>344254.50545</v>
      </c>
      <c r="BP23" s="6">
        <v>340516.51221999998</v>
      </c>
      <c r="BQ23" s="6">
        <v>352627.22765000002</v>
      </c>
      <c r="BR23" s="6">
        <v>325118.3088</v>
      </c>
      <c r="BS23" s="6">
        <v>337195.53648999898</v>
      </c>
      <c r="BT23" s="6">
        <v>315688.34804999997</v>
      </c>
      <c r="BU23" s="6">
        <v>311444.44435000001</v>
      </c>
      <c r="BW23" s="4">
        <f t="shared" si="6"/>
        <v>3798574.0908999997</v>
      </c>
      <c r="BX23" s="4">
        <f t="shared" si="7"/>
        <v>3906215.3683399996</v>
      </c>
      <c r="BY23" s="4">
        <f t="shared" si="8"/>
        <v>3941079.3208199996</v>
      </c>
      <c r="BZ23" s="4">
        <f t="shared" si="9"/>
        <v>3940867.12096</v>
      </c>
      <c r="CA23" s="4">
        <f t="shared" si="10"/>
        <v>3940961.3642999972</v>
      </c>
      <c r="CB23" s="4">
        <f t="shared" si="11"/>
        <v>3940914.2260399978</v>
      </c>
    </row>
    <row r="24" spans="1:80" x14ac:dyDescent="0.2">
      <c r="A24" s="3" t="s">
        <v>97</v>
      </c>
      <c r="B24" s="6">
        <v>408590135.74879998</v>
      </c>
      <c r="C24" s="6">
        <v>377433187.71206099</v>
      </c>
      <c r="D24" s="6">
        <v>372708340.89066499</v>
      </c>
      <c r="E24" s="6">
        <v>387221965.890598</v>
      </c>
      <c r="F24" s="6">
        <v>449369881.41865498</v>
      </c>
      <c r="G24" s="6">
        <v>467486208.468099</v>
      </c>
      <c r="H24" s="6">
        <v>504966708.96542698</v>
      </c>
      <c r="I24" s="6">
        <v>539958551.18524897</v>
      </c>
      <c r="J24" s="6">
        <v>517250368.28450501</v>
      </c>
      <c r="K24" s="6">
        <v>468401794.88807398</v>
      </c>
      <c r="L24" s="6">
        <v>415662615.39499998</v>
      </c>
      <c r="M24" s="6">
        <v>400129754.43332601</v>
      </c>
      <c r="N24" s="6">
        <v>419650193.72266197</v>
      </c>
      <c r="O24" s="6">
        <v>394765920.79541302</v>
      </c>
      <c r="P24" s="6">
        <v>388679168.735488</v>
      </c>
      <c r="Q24" s="6">
        <v>411162190.25947201</v>
      </c>
      <c r="R24" s="6">
        <v>476119810.77967799</v>
      </c>
      <c r="S24" s="6">
        <v>493455661.16605502</v>
      </c>
      <c r="T24" s="6">
        <v>532184881.81153101</v>
      </c>
      <c r="U24" s="6">
        <v>569057333.05911398</v>
      </c>
      <c r="V24" s="6">
        <v>545104712.316728</v>
      </c>
      <c r="W24" s="6">
        <v>494470641.612055</v>
      </c>
      <c r="X24" s="6">
        <v>440421965.18564302</v>
      </c>
      <c r="Y24" s="6">
        <v>424882171.32301199</v>
      </c>
      <c r="Z24" s="6">
        <v>445667874.48651999</v>
      </c>
      <c r="AA24" s="6">
        <v>412662586.54918802</v>
      </c>
      <c r="AB24" s="6">
        <v>406612118.23250902</v>
      </c>
      <c r="AC24" s="6">
        <v>420082472.24036199</v>
      </c>
      <c r="AD24" s="6">
        <v>485065351.84767503</v>
      </c>
      <c r="AE24" s="6">
        <v>501413805.10097998</v>
      </c>
      <c r="AF24" s="6">
        <v>539721089.73103094</v>
      </c>
      <c r="AG24" s="6">
        <v>576616736.72899902</v>
      </c>
      <c r="AH24" s="6">
        <v>552623339.06533504</v>
      </c>
      <c r="AI24" s="6">
        <v>502656357.113473</v>
      </c>
      <c r="AJ24" s="6">
        <v>448768416.64597499</v>
      </c>
      <c r="AK24" s="6">
        <v>433963761.88506001</v>
      </c>
      <c r="AL24" s="6">
        <v>455155360.73138201</v>
      </c>
      <c r="AM24" s="6">
        <v>421586642.51132202</v>
      </c>
      <c r="AN24" s="6">
        <v>414981505.02320498</v>
      </c>
      <c r="AO24" s="6">
        <v>428162339.47639501</v>
      </c>
      <c r="AP24" s="6">
        <v>492506892.26545501</v>
      </c>
      <c r="AQ24" s="6">
        <v>507914296.01098502</v>
      </c>
      <c r="AR24" s="6">
        <v>546250766.65498304</v>
      </c>
      <c r="AS24" s="6">
        <v>582822483.84588897</v>
      </c>
      <c r="AT24" s="6">
        <v>558914982.40893102</v>
      </c>
      <c r="AU24" s="6">
        <v>509143159.149598</v>
      </c>
      <c r="AV24" s="6">
        <v>455564172.29615402</v>
      </c>
      <c r="AW24" s="6">
        <v>441197370.40670598</v>
      </c>
      <c r="AX24" s="6">
        <v>463733969.319547</v>
      </c>
      <c r="AY24" s="6">
        <v>429079694.54969198</v>
      </c>
      <c r="AZ24" s="6">
        <v>421972000.631073</v>
      </c>
      <c r="BA24" s="6">
        <v>435046682.88648498</v>
      </c>
      <c r="BB24" s="6">
        <v>499154540.65612</v>
      </c>
      <c r="BC24" s="6">
        <v>513812959.594827</v>
      </c>
      <c r="BD24" s="6">
        <v>552108034.45911705</v>
      </c>
      <c r="BE24" s="6">
        <v>588488555.68370497</v>
      </c>
      <c r="BF24" s="6">
        <v>564960232.081545</v>
      </c>
      <c r="BG24" s="6">
        <v>515191045.45029902</v>
      </c>
      <c r="BH24" s="6">
        <v>462082700.81682402</v>
      </c>
      <c r="BI24" s="6">
        <v>448589852.85493201</v>
      </c>
      <c r="BJ24" s="6">
        <v>471456841.02968299</v>
      </c>
      <c r="BK24" s="6">
        <v>443649518.76798499</v>
      </c>
      <c r="BL24" s="6">
        <v>435700465.12471098</v>
      </c>
      <c r="BM24" s="6">
        <v>441573948.64559901</v>
      </c>
      <c r="BN24" s="6">
        <v>505569266.63075501</v>
      </c>
      <c r="BO24" s="6">
        <v>519802229.91208702</v>
      </c>
      <c r="BP24" s="6">
        <v>557185527.01251495</v>
      </c>
      <c r="BQ24" s="6">
        <v>593494460.10683799</v>
      </c>
      <c r="BR24" s="6">
        <v>570103800.10709798</v>
      </c>
      <c r="BS24" s="6">
        <v>520130065.31154603</v>
      </c>
      <c r="BT24" s="6">
        <v>467741453.42028701</v>
      </c>
      <c r="BU24" s="6">
        <v>454985902.07335103</v>
      </c>
      <c r="BW24" s="4">
        <f t="shared" si="6"/>
        <v>5309179513.2804594</v>
      </c>
      <c r="BX24" s="4">
        <f t="shared" si="7"/>
        <v>5589954650.7668514</v>
      </c>
      <c r="BY24" s="4">
        <f t="shared" si="8"/>
        <v>5725853909.6271076</v>
      </c>
      <c r="BZ24" s="4">
        <f t="shared" si="9"/>
        <v>5814199970.7810049</v>
      </c>
      <c r="CA24" s="4">
        <f t="shared" si="10"/>
        <v>5894220268.9841661</v>
      </c>
      <c r="CB24" s="4">
        <f t="shared" si="11"/>
        <v>5981393478.1424551</v>
      </c>
    </row>
    <row r="25" spans="1:80" x14ac:dyDescent="0.2">
      <c r="A25" s="3" t="s">
        <v>98</v>
      </c>
    </row>
    <row r="26" spans="1:80" x14ac:dyDescent="0.2">
      <c r="A26" s="3" t="s">
        <v>99</v>
      </c>
    </row>
    <row r="27" spans="1:80" x14ac:dyDescent="0.2">
      <c r="A27" s="3" t="s">
        <v>100</v>
      </c>
      <c r="B27" s="4">
        <v>-6495368.4082105896</v>
      </c>
      <c r="C27" s="4">
        <v>-6392715.9969335599</v>
      </c>
      <c r="D27" s="4">
        <v>-6765065.5702737104</v>
      </c>
      <c r="E27" s="4">
        <v>-6539365.1644243104</v>
      </c>
      <c r="F27" s="4">
        <v>-6635918.7534983903</v>
      </c>
      <c r="G27" s="4">
        <v>-6560093.65881404</v>
      </c>
      <c r="H27" s="4">
        <v>-6605931.6855273396</v>
      </c>
      <c r="I27" s="4">
        <v>-6860803.4555696696</v>
      </c>
      <c r="J27" s="4">
        <v>-6670376.1248107096</v>
      </c>
      <c r="K27" s="4">
        <v>-6625010.2249761196</v>
      </c>
      <c r="L27" s="4">
        <v>-6611392.2138509303</v>
      </c>
      <c r="M27" s="4">
        <v>-6605524.9058547402</v>
      </c>
      <c r="N27" s="4">
        <v>-6551261.1494747102</v>
      </c>
      <c r="O27" s="4">
        <v>-6458542.9230463998</v>
      </c>
      <c r="P27" s="4">
        <v>-6834665.2516553001</v>
      </c>
      <c r="Q27" s="4">
        <v>-6840760.9870120799</v>
      </c>
      <c r="R27" s="4">
        <v>-6941175.5897967303</v>
      </c>
      <c r="S27" s="4">
        <v>-6859222.3894593399</v>
      </c>
      <c r="T27" s="4">
        <v>-6906137.9544547601</v>
      </c>
      <c r="U27" s="4">
        <v>-7173813.5900640804</v>
      </c>
      <c r="V27" s="4">
        <v>-6973519.9692131896</v>
      </c>
      <c r="W27" s="4">
        <v>-6926655.98928867</v>
      </c>
      <c r="X27" s="4">
        <v>-6915176.9035551203</v>
      </c>
      <c r="Y27" s="4">
        <v>-6910355.8343870798</v>
      </c>
      <c r="Z27" s="4">
        <v>-6853369.1453304198</v>
      </c>
      <c r="AA27" s="4">
        <v>-6745258.1910139602</v>
      </c>
      <c r="AB27" s="4">
        <v>-7140318.5832986599</v>
      </c>
      <c r="AC27" s="4">
        <v>-6895379.5286373496</v>
      </c>
      <c r="AD27" s="4">
        <v>-6994908.54861697</v>
      </c>
      <c r="AE27" s="4">
        <v>-6909918.08167856</v>
      </c>
      <c r="AF27" s="4">
        <v>-6956093.6467715995</v>
      </c>
      <c r="AG27" s="4">
        <v>-7226370.0915353</v>
      </c>
      <c r="AH27" s="4">
        <v>-7024042.9255478103</v>
      </c>
      <c r="AI27" s="4">
        <v>-6978138.5567092402</v>
      </c>
      <c r="AJ27" s="4">
        <v>-6967896.5578676304</v>
      </c>
      <c r="AK27" s="4">
        <v>-6964391.2833602596</v>
      </c>
      <c r="AL27" s="4">
        <v>-6906406.3912372096</v>
      </c>
      <c r="AM27" s="4">
        <v>-6797214.8953524698</v>
      </c>
      <c r="AN27" s="4">
        <v>-7196057.9788038097</v>
      </c>
      <c r="AO27" s="4">
        <v>-6947196.7353293104</v>
      </c>
      <c r="AP27" s="4">
        <v>-7044891.5423256299</v>
      </c>
      <c r="AQ27" s="4">
        <v>-6957179.4447036004</v>
      </c>
      <c r="AR27" s="4">
        <v>-7002985.45122262</v>
      </c>
      <c r="AS27" s="4">
        <v>-7274877.7538092704</v>
      </c>
      <c r="AT27" s="4">
        <v>-7070772.9583914401</v>
      </c>
      <c r="AU27" s="4">
        <v>-7024809.0351230605</v>
      </c>
      <c r="AV27" s="4">
        <v>-7015997.9118839996</v>
      </c>
      <c r="AW27" s="4">
        <v>-7013413.3518826198</v>
      </c>
      <c r="AX27" s="4">
        <v>-6956414.4588452103</v>
      </c>
      <c r="AY27" s="4">
        <v>-6845274.0985759804</v>
      </c>
      <c r="AZ27" s="4">
        <v>-7247557.9247987699</v>
      </c>
      <c r="BA27" s="4">
        <v>-6995254.4275370203</v>
      </c>
      <c r="BB27" s="4">
        <v>-7091840.8958996497</v>
      </c>
      <c r="BC27" s="4">
        <v>-7002011.6596454401</v>
      </c>
      <c r="BD27" s="4">
        <v>-7047188.1541261496</v>
      </c>
      <c r="BE27" s="4">
        <v>-7321039.9050147599</v>
      </c>
      <c r="BF27" s="4">
        <v>-7115488.1740583498</v>
      </c>
      <c r="BG27" s="4">
        <v>-7069807.4697956396</v>
      </c>
      <c r="BH27" s="4">
        <v>-7062397.1205980703</v>
      </c>
      <c r="BI27" s="4">
        <v>-7061328.5168304397</v>
      </c>
      <c r="BJ27" s="4">
        <v>-7003530.7708381796</v>
      </c>
      <c r="BK27" s="4">
        <v>-6903048.2660838496</v>
      </c>
      <c r="BL27" s="4">
        <v>-7308585.6719192201</v>
      </c>
      <c r="BM27" s="4">
        <v>-7040982.7623989796</v>
      </c>
      <c r="BN27" s="4">
        <v>-7136905.5568397101</v>
      </c>
      <c r="BO27" s="4">
        <v>-7045088.4841725798</v>
      </c>
      <c r="BP27" s="4">
        <v>-7088645.9103471497</v>
      </c>
      <c r="BQ27" s="4">
        <v>-7364578.6282998901</v>
      </c>
      <c r="BR27" s="4">
        <v>-7157490.34612286</v>
      </c>
      <c r="BS27" s="4">
        <v>-7111585.0974151799</v>
      </c>
      <c r="BT27" s="4">
        <v>-7106343.3063674998</v>
      </c>
      <c r="BU27" s="4">
        <v>-7106530.3701296505</v>
      </c>
      <c r="BW27" s="4">
        <f>SUM(B27:M27)</f>
        <v>-79367566.16274412</v>
      </c>
      <c r="BX27" s="4">
        <f>SUM(N27:Y27)</f>
        <v>-82291288.531407461</v>
      </c>
      <c r="BY27" s="4">
        <f>SUM(Z27:AK27)</f>
        <v>-83656085.140367761</v>
      </c>
      <c r="BZ27" s="4">
        <f>SUM(AL27:AW27)</f>
        <v>-84251803.450065047</v>
      </c>
      <c r="CA27" s="4">
        <f>SUM(AX27:BI27)</f>
        <v>-84815602.805725485</v>
      </c>
      <c r="CB27" s="4">
        <f>SUM(BJ27:BU27)</f>
        <v>-85373315.170934752</v>
      </c>
    </row>
    <row r="28" spans="1:80" x14ac:dyDescent="0.2">
      <c r="A28" s="3" t="s">
        <v>101</v>
      </c>
      <c r="B28" s="4">
        <v>1318251.1199999901</v>
      </c>
      <c r="C28" s="4">
        <v>1318186.54</v>
      </c>
      <c r="D28" s="4">
        <v>1294980.4099999999</v>
      </c>
      <c r="E28" s="4">
        <v>1432523.86</v>
      </c>
      <c r="F28" s="4">
        <v>1610422.81</v>
      </c>
      <c r="G28" s="4">
        <v>1713854.9199999899</v>
      </c>
      <c r="H28" s="4">
        <v>1736197.96999999</v>
      </c>
      <c r="I28" s="4">
        <v>1804320.39</v>
      </c>
      <c r="J28" s="4">
        <v>1810023.62</v>
      </c>
      <c r="K28" s="4">
        <v>1768632.6199999901</v>
      </c>
      <c r="L28" s="4">
        <v>1625793.45</v>
      </c>
      <c r="M28" s="4">
        <v>1450608.68</v>
      </c>
      <c r="N28" s="4">
        <v>1366289.3599999901</v>
      </c>
      <c r="O28" s="4">
        <v>1365858.0699999901</v>
      </c>
      <c r="P28" s="4">
        <v>1341430.08</v>
      </c>
      <c r="Q28" s="4">
        <v>1483690.55999999</v>
      </c>
      <c r="R28" s="4">
        <v>1667320.3199999901</v>
      </c>
      <c r="S28" s="4">
        <v>1855177.1199999901</v>
      </c>
      <c r="T28" s="4">
        <v>1878723.96999999</v>
      </c>
      <c r="U28" s="4">
        <v>1951640.97</v>
      </c>
      <c r="V28" s="4">
        <v>1957289.8699999901</v>
      </c>
      <c r="W28" s="4">
        <v>1911782.1</v>
      </c>
      <c r="X28" s="4">
        <v>1756446.52</v>
      </c>
      <c r="Y28" s="4">
        <v>1565827.34</v>
      </c>
      <c r="Z28" s="4">
        <v>1474881.76</v>
      </c>
      <c r="AA28" s="4">
        <v>1474508.44</v>
      </c>
      <c r="AB28" s="4">
        <v>1448234.18</v>
      </c>
      <c r="AC28" s="4">
        <v>1601876.20999999</v>
      </c>
      <c r="AD28" s="4">
        <v>1800291.24</v>
      </c>
      <c r="AE28" s="4">
        <v>1915426.75999999</v>
      </c>
      <c r="AF28" s="4">
        <v>1939893.15</v>
      </c>
      <c r="AG28" s="4">
        <v>2015377.67</v>
      </c>
      <c r="AH28" s="4">
        <v>2021337.1999999899</v>
      </c>
      <c r="AI28" s="4">
        <v>1974522.0799999901</v>
      </c>
      <c r="AJ28" s="4">
        <v>1814315.80999999</v>
      </c>
      <c r="AK28" s="4">
        <v>1617745.72</v>
      </c>
      <c r="AL28" s="4">
        <v>1523706.23</v>
      </c>
      <c r="AM28" s="4">
        <v>1523226.25999999</v>
      </c>
      <c r="AN28" s="4">
        <v>1495984.8</v>
      </c>
      <c r="AO28" s="4">
        <v>1654636.5799999901</v>
      </c>
      <c r="AP28" s="4">
        <v>1859425.22999999</v>
      </c>
      <c r="AQ28" s="4">
        <v>1978188.6199999901</v>
      </c>
      <c r="AR28" s="4">
        <v>2003298.43</v>
      </c>
      <c r="AS28" s="4">
        <v>2081052.46</v>
      </c>
      <c r="AT28" s="4">
        <v>2087077.24</v>
      </c>
      <c r="AU28" s="4">
        <v>2038553.76</v>
      </c>
      <c r="AV28" s="4">
        <v>1872920.1599999899</v>
      </c>
      <c r="AW28" s="4">
        <v>1669664.09</v>
      </c>
      <c r="AX28" s="4">
        <v>1572530.71</v>
      </c>
      <c r="AY28" s="4">
        <v>1571944.04</v>
      </c>
      <c r="AZ28" s="4">
        <v>1543735.39</v>
      </c>
      <c r="BA28" s="4">
        <v>1707396.95</v>
      </c>
      <c r="BB28" s="4">
        <v>1918559.24</v>
      </c>
      <c r="BC28" s="4">
        <v>2040950.47</v>
      </c>
      <c r="BD28" s="4">
        <v>2066703.7</v>
      </c>
      <c r="BE28" s="4">
        <v>2146727.2099999902</v>
      </c>
      <c r="BF28" s="4">
        <v>2152817.29</v>
      </c>
      <c r="BG28" s="4">
        <v>2102585.44</v>
      </c>
      <c r="BH28" s="4">
        <v>1931524.51</v>
      </c>
      <c r="BI28" s="4">
        <v>1721582.47</v>
      </c>
      <c r="BJ28" s="4">
        <v>1621355.22</v>
      </c>
      <c r="BK28" s="4">
        <v>1620661.8599999901</v>
      </c>
      <c r="BL28" s="4">
        <v>1591486.02999999</v>
      </c>
      <c r="BM28" s="4">
        <v>1760157.3</v>
      </c>
      <c r="BN28" s="4">
        <v>1977693.24999999</v>
      </c>
      <c r="BO28" s="4">
        <v>2103712.31</v>
      </c>
      <c r="BP28" s="4">
        <v>2130108.9700000002</v>
      </c>
      <c r="BQ28" s="4">
        <v>2212401.98999999</v>
      </c>
      <c r="BR28" s="4">
        <v>2218557.34</v>
      </c>
      <c r="BS28" s="4">
        <v>2166617.1399999899</v>
      </c>
      <c r="BT28" s="4">
        <v>1990128.85</v>
      </c>
      <c r="BU28" s="4">
        <v>1773500.83</v>
      </c>
      <c r="BW28" s="4">
        <f>SUM(B28:M28)</f>
        <v>18883796.38999996</v>
      </c>
      <c r="BX28" s="4">
        <f>SUM(N28:Y28)</f>
        <v>20101476.27999993</v>
      </c>
      <c r="BY28" s="4">
        <f>SUM(Z28:AK28)</f>
        <v>21098410.21999995</v>
      </c>
      <c r="BZ28" s="4">
        <f>SUM(AL28:AW28)</f>
        <v>21787733.859999947</v>
      </c>
      <c r="CA28" s="4">
        <f>SUM(AX28:BI28)</f>
        <v>22477057.419999991</v>
      </c>
      <c r="CB28" s="4">
        <f>SUM(BJ28:BU28)</f>
        <v>23166381.089999951</v>
      </c>
    </row>
    <row r="29" spans="1:80" x14ac:dyDescent="0.2">
      <c r="A29" s="3" t="s">
        <v>102</v>
      </c>
      <c r="B29" s="4">
        <v>4124050.12</v>
      </c>
      <c r="C29" s="4">
        <v>4117791.54</v>
      </c>
      <c r="D29" s="4">
        <v>4114120.41</v>
      </c>
      <c r="E29" s="4">
        <v>4782722.8600000003</v>
      </c>
      <c r="F29" s="4">
        <v>4489954.8099999996</v>
      </c>
      <c r="G29" s="4">
        <v>6839535.9199999999</v>
      </c>
      <c r="H29" s="4">
        <v>5130865.97</v>
      </c>
      <c r="I29" s="4">
        <v>4682377.3899999997</v>
      </c>
      <c r="J29" s="4">
        <v>5206668.62</v>
      </c>
      <c r="K29" s="4">
        <v>4580497.62</v>
      </c>
      <c r="L29" s="4">
        <v>4970272.45</v>
      </c>
      <c r="M29" s="4">
        <v>6037411.6799999997</v>
      </c>
      <c r="N29" s="4">
        <v>4199721.3599999901</v>
      </c>
      <c r="O29" s="4">
        <v>4186679.07</v>
      </c>
      <c r="P29" s="4">
        <v>4173618.08</v>
      </c>
      <c r="Q29" s="4">
        <v>4849724.5599999996</v>
      </c>
      <c r="R29" s="4">
        <v>4544803.32</v>
      </c>
      <c r="S29" s="4">
        <v>7147133.1200000001</v>
      </c>
      <c r="T29" s="4">
        <v>5392414.9699999997</v>
      </c>
      <c r="U29" s="4">
        <v>4941433.97</v>
      </c>
      <c r="V29" s="4">
        <v>5485494.8700000001</v>
      </c>
      <c r="W29" s="4">
        <v>4849535.0999999996</v>
      </c>
      <c r="X29" s="4">
        <v>5242615.5199999996</v>
      </c>
      <c r="Y29" s="4">
        <v>6328314.3399999999</v>
      </c>
      <c r="Z29" s="4">
        <v>4425720.76</v>
      </c>
      <c r="AA29" s="4">
        <v>4412255.4399999902</v>
      </c>
      <c r="AB29" s="4">
        <v>4397453.18</v>
      </c>
      <c r="AC29" s="4">
        <v>5094660.21</v>
      </c>
      <c r="AD29" s="4">
        <v>4795557.24</v>
      </c>
      <c r="AE29" s="4">
        <v>7261300.7599999998</v>
      </c>
      <c r="AF29" s="4">
        <v>5475012.1500000004</v>
      </c>
      <c r="AG29" s="4">
        <v>5016972.67</v>
      </c>
      <c r="AH29" s="4">
        <v>5571045.1999999899</v>
      </c>
      <c r="AI29" s="4">
        <v>4922664.08</v>
      </c>
      <c r="AJ29" s="4">
        <v>5320497.8099999996</v>
      </c>
      <c r="AK29" s="4">
        <v>6422706.7199999997</v>
      </c>
      <c r="AL29" s="4">
        <v>4473540.2300000004</v>
      </c>
      <c r="AM29" s="4">
        <v>4459337.26</v>
      </c>
      <c r="AN29" s="4">
        <v>4443178.8</v>
      </c>
      <c r="AO29" s="4">
        <v>5145447.58</v>
      </c>
      <c r="AP29" s="4">
        <v>4853103.2299999902</v>
      </c>
      <c r="AQ29" s="4">
        <v>7323556.6199999899</v>
      </c>
      <c r="AR29" s="4">
        <v>5538321.4299999997</v>
      </c>
      <c r="AS29" s="4">
        <v>5083169.46</v>
      </c>
      <c r="AT29" s="4">
        <v>5637835.2400000002</v>
      </c>
      <c r="AU29" s="4">
        <v>4987871.76</v>
      </c>
      <c r="AV29" s="4">
        <v>5380157.1600000001</v>
      </c>
      <c r="AW29" s="4">
        <v>6475631.0899999999</v>
      </c>
      <c r="AX29" s="4">
        <v>4522686.71</v>
      </c>
      <c r="AY29" s="4">
        <v>4508308.04</v>
      </c>
      <c r="AZ29" s="4">
        <v>4491119.3899999997</v>
      </c>
      <c r="BA29" s="4">
        <v>5198307.95</v>
      </c>
      <c r="BB29" s="4">
        <v>4912303.24</v>
      </c>
      <c r="BC29" s="4">
        <v>7386188.4699999997</v>
      </c>
      <c r="BD29" s="4">
        <v>5601642.7000000002</v>
      </c>
      <c r="BE29" s="4">
        <v>5148734.2099999897</v>
      </c>
      <c r="BF29" s="4">
        <v>5703379.29</v>
      </c>
      <c r="BG29" s="4">
        <v>5051688.4399999902</v>
      </c>
      <c r="BH29" s="4">
        <v>5438474.5099999998</v>
      </c>
      <c r="BI29" s="4">
        <v>6527161.4699999997</v>
      </c>
      <c r="BJ29" s="4">
        <v>4571271.22</v>
      </c>
      <c r="BK29" s="4">
        <v>4556819.8599999901</v>
      </c>
      <c r="BL29" s="4">
        <v>4538728.02999999</v>
      </c>
      <c r="BM29" s="4">
        <v>5251013.3</v>
      </c>
      <c r="BN29" s="4">
        <v>4971464.25</v>
      </c>
      <c r="BO29" s="4">
        <v>7449074.3099999996</v>
      </c>
      <c r="BP29" s="4">
        <v>5665196.9699999997</v>
      </c>
      <c r="BQ29" s="4">
        <v>5214569.99</v>
      </c>
      <c r="BR29" s="4">
        <v>5769274.3399999999</v>
      </c>
      <c r="BS29" s="4">
        <v>5115839.1399999997</v>
      </c>
      <c r="BT29" s="4">
        <v>5497162.8499999996</v>
      </c>
      <c r="BU29" s="4">
        <v>6579144.8300000001</v>
      </c>
      <c r="BW29" s="4">
        <f>SUM(B29:M29)</f>
        <v>59076269.389999993</v>
      </c>
      <c r="BX29" s="4">
        <f>SUM(N29:Y29)</f>
        <v>61341488.279999986</v>
      </c>
      <c r="BY29" s="4">
        <f>SUM(Z29:AK29)</f>
        <v>63115846.219999976</v>
      </c>
      <c r="BZ29" s="4">
        <f>SUM(AL29:AW29)</f>
        <v>63801149.859999985</v>
      </c>
      <c r="CA29" s="4">
        <f>SUM(AX29:BI29)</f>
        <v>64489994.419999979</v>
      </c>
      <c r="CB29" s="4">
        <f>SUM(BJ29:BU29)</f>
        <v>65179559.089999981</v>
      </c>
    </row>
    <row r="30" spans="1:80" x14ac:dyDescent="0.2">
      <c r="A30" s="3" t="s">
        <v>103</v>
      </c>
    </row>
    <row r="31" spans="1:80" s="8" customFormat="1" x14ac:dyDescent="0.2">
      <c r="A31" s="7" t="s">
        <v>104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</row>
    <row r="32" spans="1:80" s="10" customFormat="1" x14ac:dyDescent="0.2">
      <c r="A32" s="9" t="s">
        <v>105</v>
      </c>
      <c r="B32" s="10">
        <v>5.7686311076352997E-2</v>
      </c>
      <c r="C32" s="10">
        <v>5.80188943304705E-2</v>
      </c>
      <c r="D32" s="10">
        <v>5.8253720350913502E-2</v>
      </c>
      <c r="E32" s="10">
        <v>5.8267852832995799E-2</v>
      </c>
      <c r="F32" s="10">
        <v>5.7423095030375099E-2</v>
      </c>
      <c r="G32" s="10">
        <v>5.7488941109906003E-2</v>
      </c>
      <c r="H32" s="10">
        <v>5.72454340225141E-2</v>
      </c>
      <c r="I32" s="10">
        <v>5.7074792555823997E-2</v>
      </c>
      <c r="J32" s="10">
        <v>5.7391437786468401E-2</v>
      </c>
      <c r="K32" s="10">
        <v>5.74153071232541E-2</v>
      </c>
      <c r="L32" s="10">
        <v>5.75977544427499E-2</v>
      </c>
      <c r="M32" s="10">
        <v>5.77832190925772E-2</v>
      </c>
      <c r="N32" s="10">
        <v>5.7535126602316501E-2</v>
      </c>
      <c r="O32" s="10">
        <v>5.7670436566347003E-2</v>
      </c>
      <c r="P32" s="10">
        <v>5.7920585319566301E-2</v>
      </c>
      <c r="Q32" s="10">
        <v>6.0323970722418303E-2</v>
      </c>
      <c r="R32" s="10">
        <v>5.9501120613546198E-2</v>
      </c>
      <c r="S32" s="10">
        <v>5.9607663118168501E-2</v>
      </c>
      <c r="T32" s="10">
        <v>5.9373095681146501E-2</v>
      </c>
      <c r="U32" s="10">
        <v>5.9199528109698203E-2</v>
      </c>
      <c r="V32" s="10">
        <v>5.95274134119331E-2</v>
      </c>
      <c r="W32" s="10">
        <v>5.9534181295628402E-2</v>
      </c>
      <c r="X32" s="10">
        <v>5.9677336897178503E-2</v>
      </c>
      <c r="Y32" s="10">
        <v>5.9844354926952302E-2</v>
      </c>
      <c r="Z32" s="10">
        <v>5.9595161834085503E-2</v>
      </c>
      <c r="AA32" s="10">
        <v>5.9867734747747398E-2</v>
      </c>
      <c r="AB32" s="10">
        <v>6.0119076293626103E-2</v>
      </c>
      <c r="AC32" s="10">
        <v>6.0209545078978098E-2</v>
      </c>
      <c r="AD32" s="10">
        <v>5.9436329009364297E-2</v>
      </c>
      <c r="AE32" s="10">
        <v>5.95708602058286E-2</v>
      </c>
      <c r="AF32" s="10">
        <v>5.93544229464191E-2</v>
      </c>
      <c r="AG32" s="10">
        <v>5.9188265335909998E-2</v>
      </c>
      <c r="AH32" s="10">
        <v>5.9512223384209001E-2</v>
      </c>
      <c r="AI32" s="10">
        <v>5.9494940711846703E-2</v>
      </c>
      <c r="AJ32" s="10">
        <v>5.9604663677331998E-2</v>
      </c>
      <c r="AK32" s="10">
        <v>5.9744864594549398E-2</v>
      </c>
      <c r="AL32" s="10">
        <v>5.9505666057121702E-2</v>
      </c>
      <c r="AM32" s="10">
        <v>5.9758860259981998E-2</v>
      </c>
      <c r="AN32" s="10">
        <v>6.0014846744286802E-2</v>
      </c>
      <c r="AO32" s="10">
        <v>6.0123279590731597E-2</v>
      </c>
      <c r="AP32" s="10">
        <v>5.9399264135680398E-2</v>
      </c>
      <c r="AQ32" s="10">
        <v>5.95550158549474E-2</v>
      </c>
      <c r="AR32" s="10">
        <v>5.9346879083470798E-2</v>
      </c>
      <c r="AS32" s="10">
        <v>5.9189472651293297E-2</v>
      </c>
      <c r="AT32" s="10">
        <v>5.9509744041453198E-2</v>
      </c>
      <c r="AU32" s="10">
        <v>5.94795683350509E-2</v>
      </c>
      <c r="AV32" s="10">
        <v>5.9564459619503497E-2</v>
      </c>
      <c r="AW32" s="10">
        <v>5.9688556417473997E-2</v>
      </c>
      <c r="AX32" s="10">
        <v>5.9437856743996702E-2</v>
      </c>
      <c r="AY32" s="10">
        <v>5.9688970783949399E-2</v>
      </c>
      <c r="AZ32" s="10">
        <v>5.9950352304617198E-2</v>
      </c>
      <c r="BA32" s="10">
        <v>6.0068831638194098E-2</v>
      </c>
      <c r="BB32" s="10">
        <v>5.93766318054776E-2</v>
      </c>
      <c r="BC32" s="10">
        <v>5.9548391656513502E-2</v>
      </c>
      <c r="BD32" s="10">
        <v>5.9347281713642903E-2</v>
      </c>
      <c r="BE32" s="10">
        <v>5.9195830768084497E-2</v>
      </c>
      <c r="BF32" s="10">
        <v>5.9509174944232503E-2</v>
      </c>
      <c r="BG32" s="10">
        <v>5.9469667875106803E-2</v>
      </c>
      <c r="BH32" s="10">
        <v>5.9528728295288699E-2</v>
      </c>
      <c r="BI32" s="10">
        <v>5.9628576145159803E-2</v>
      </c>
      <c r="BJ32" s="10">
        <v>5.9384163983585599E-2</v>
      </c>
      <c r="BK32" s="10">
        <v>5.9470422609416103E-2</v>
      </c>
      <c r="BL32" s="10">
        <v>5.9734616507409202E-2</v>
      </c>
      <c r="BM32" s="10">
        <v>6.0017337071747501E-2</v>
      </c>
      <c r="BN32" s="10">
        <v>5.9353117920075499E-2</v>
      </c>
      <c r="BO32" s="10">
        <v>5.9536480560762599E-2</v>
      </c>
      <c r="BP32" s="10">
        <v>5.9352991330270798E-2</v>
      </c>
      <c r="BQ32" s="10">
        <v>5.9205515581512401E-2</v>
      </c>
      <c r="BR32" s="10">
        <v>5.9515846802285499E-2</v>
      </c>
      <c r="BS32" s="10">
        <v>5.94721478055397E-2</v>
      </c>
      <c r="BT32" s="10">
        <v>5.9507092664964602E-2</v>
      </c>
      <c r="BU32" s="10">
        <v>5.9588253743297299E-2</v>
      </c>
      <c r="BW32" s="10">
        <f t="shared" ref="BW32:CB37" si="12">BW18/BW9</f>
        <v>5.7580938821502066E-2</v>
      </c>
      <c r="BX32" s="10">
        <f t="shared" si="12"/>
        <v>5.9185347072499409E-2</v>
      </c>
      <c r="BY32" s="10">
        <f t="shared" si="12"/>
        <v>5.9602604030535057E-2</v>
      </c>
      <c r="BZ32" s="10">
        <f t="shared" si="12"/>
        <v>5.9562310668120053E-2</v>
      </c>
      <c r="CA32" s="10">
        <f t="shared" si="12"/>
        <v>5.9534859986720305E-2</v>
      </c>
      <c r="CB32" s="10">
        <f t="shared" si="12"/>
        <v>5.9492982760144482E-2</v>
      </c>
    </row>
    <row r="33" spans="1:80" s="10" customFormat="1" x14ac:dyDescent="0.2">
      <c r="A33" s="9" t="s">
        <v>106</v>
      </c>
      <c r="B33" s="10">
        <v>4.0696853394209399E-2</v>
      </c>
      <c r="C33" s="10">
        <v>4.2235499852547799E-2</v>
      </c>
      <c r="D33" s="10">
        <v>4.25105228998129E-2</v>
      </c>
      <c r="E33" s="10">
        <v>4.1527411458920201E-2</v>
      </c>
      <c r="F33" s="10">
        <v>4.0531202168969799E-2</v>
      </c>
      <c r="G33" s="10">
        <v>3.9856391764938701E-2</v>
      </c>
      <c r="H33" s="10">
        <v>3.9687010830334199E-2</v>
      </c>
      <c r="I33" s="10">
        <v>3.9445683083654502E-2</v>
      </c>
      <c r="J33" s="10">
        <v>3.9189178271541697E-2</v>
      </c>
      <c r="K33" s="10">
        <v>4.0545426353969898E-2</v>
      </c>
      <c r="L33" s="10">
        <v>4.15942037776015E-2</v>
      </c>
      <c r="M33" s="10">
        <v>4.09933482181392E-2</v>
      </c>
      <c r="N33" s="10">
        <v>4.0678166182025799E-2</v>
      </c>
      <c r="O33" s="10">
        <v>4.21776029998965E-2</v>
      </c>
      <c r="P33" s="10">
        <v>4.2457751604212203E-2</v>
      </c>
      <c r="Q33" s="10">
        <v>4.3093791233486202E-2</v>
      </c>
      <c r="R33" s="10">
        <v>4.2069962107241399E-2</v>
      </c>
      <c r="S33" s="10">
        <v>4.1355090484104302E-2</v>
      </c>
      <c r="T33" s="10">
        <v>4.1182042015311997E-2</v>
      </c>
      <c r="U33" s="10">
        <v>4.0926987765212398E-2</v>
      </c>
      <c r="V33" s="10">
        <v>4.0659826269082003E-2</v>
      </c>
      <c r="W33" s="10">
        <v>4.20629754757815E-2</v>
      </c>
      <c r="X33" s="10">
        <v>4.31537299230009E-2</v>
      </c>
      <c r="Y33" s="10">
        <v>4.2525385483017403E-2</v>
      </c>
      <c r="Z33" s="10">
        <v>4.2199842876840199E-2</v>
      </c>
      <c r="AA33" s="10">
        <v>4.3790026373400702E-2</v>
      </c>
      <c r="AB33" s="10">
        <v>4.4076619085223902E-2</v>
      </c>
      <c r="AC33" s="10">
        <v>4.3068069319529299E-2</v>
      </c>
      <c r="AD33" s="10">
        <v>4.2048551737184997E-2</v>
      </c>
      <c r="AE33" s="10">
        <v>4.13551250201495E-2</v>
      </c>
      <c r="AF33" s="10">
        <v>4.11866396964762E-2</v>
      </c>
      <c r="AG33" s="10">
        <v>4.0936829228480298E-2</v>
      </c>
      <c r="AH33" s="10">
        <v>4.0667871518156901E-2</v>
      </c>
      <c r="AI33" s="10">
        <v>4.2065762132116602E-2</v>
      </c>
      <c r="AJ33" s="10">
        <v>4.3151370163745997E-2</v>
      </c>
      <c r="AK33" s="10">
        <v>4.2519225349152999E-2</v>
      </c>
      <c r="AL33" s="10">
        <v>4.2194366590159703E-2</v>
      </c>
      <c r="AM33" s="10">
        <v>4.3780819738184901E-2</v>
      </c>
      <c r="AN33" s="10">
        <v>4.4065470082730603E-2</v>
      </c>
      <c r="AO33" s="10">
        <v>4.3060151881678499E-2</v>
      </c>
      <c r="AP33" s="10">
        <v>4.2048969529690103E-2</v>
      </c>
      <c r="AQ33" s="10">
        <v>4.1358001013872998E-2</v>
      </c>
      <c r="AR33" s="10">
        <v>4.1190988136771897E-2</v>
      </c>
      <c r="AS33" s="10">
        <v>4.09417006278225E-2</v>
      </c>
      <c r="AT33" s="10">
        <v>4.0671531400401403E-2</v>
      </c>
      <c r="AU33" s="10">
        <v>4.2060085779186199E-2</v>
      </c>
      <c r="AV33" s="10">
        <v>4.3141692731813397E-2</v>
      </c>
      <c r="AW33" s="10">
        <v>4.25075635592084E-2</v>
      </c>
      <c r="AX33" s="10">
        <v>4.2177970678945902E-2</v>
      </c>
      <c r="AY33" s="10">
        <v>4.3765840204297898E-2</v>
      </c>
      <c r="AZ33" s="10">
        <v>4.4055969946347098E-2</v>
      </c>
      <c r="BA33" s="10">
        <v>4.3051399379619298E-2</v>
      </c>
      <c r="BB33" s="10">
        <v>4.2045563730341101E-2</v>
      </c>
      <c r="BC33" s="10">
        <v>4.1356631706487498E-2</v>
      </c>
      <c r="BD33" s="10">
        <v>4.1191503761845299E-2</v>
      </c>
      <c r="BE33" s="10">
        <v>4.0945056175115901E-2</v>
      </c>
      <c r="BF33" s="10">
        <v>4.0669949333435498E-2</v>
      </c>
      <c r="BG33" s="10">
        <v>4.20613532266471E-2</v>
      </c>
      <c r="BH33" s="10">
        <v>4.31388281715578E-2</v>
      </c>
      <c r="BI33" s="10">
        <v>4.2500208352160403E-2</v>
      </c>
      <c r="BJ33" s="10">
        <v>4.21722057147767E-2</v>
      </c>
      <c r="BK33" s="10">
        <v>4.37238714256417E-2</v>
      </c>
      <c r="BL33" s="10">
        <v>4.4015741010317702E-2</v>
      </c>
      <c r="BM33" s="10">
        <v>4.3047953679526102E-2</v>
      </c>
      <c r="BN33" s="10">
        <v>4.2045642295168502E-2</v>
      </c>
      <c r="BO33" s="10">
        <v>4.1359602744342201E-2</v>
      </c>
      <c r="BP33" s="10">
        <v>4.11968224615527E-2</v>
      </c>
      <c r="BQ33" s="10">
        <v>4.0951614165861003E-2</v>
      </c>
      <c r="BR33" s="10">
        <v>4.0678936059970597E-2</v>
      </c>
      <c r="BS33" s="10">
        <v>4.2068886699076602E-2</v>
      </c>
      <c r="BT33" s="10">
        <v>4.3142742918577802E-2</v>
      </c>
      <c r="BU33" s="10">
        <v>4.2500173736525301E-2</v>
      </c>
      <c r="BW33" s="10">
        <f t="shared" ref="BW33:CA37" si="13">BW19/BW10</f>
        <v>4.0651274652567994E-2</v>
      </c>
      <c r="BX33" s="10">
        <f t="shared" si="13"/>
        <v>4.1817229735813657E-2</v>
      </c>
      <c r="BY33" s="10">
        <f t="shared" si="13"/>
        <v>4.2178319446448835E-2</v>
      </c>
      <c r="BZ33" s="10">
        <f t="shared" si="13"/>
        <v>4.2178875138086276E-2</v>
      </c>
      <c r="CA33" s="10">
        <f t="shared" si="13"/>
        <v>4.217715759932289E-2</v>
      </c>
      <c r="CB33" s="10">
        <f t="shared" si="12"/>
        <v>4.2181176776090221E-2</v>
      </c>
    </row>
    <row r="34" spans="1:80" s="10" customFormat="1" x14ac:dyDescent="0.2">
      <c r="A34" s="9" t="s">
        <v>107</v>
      </c>
      <c r="B34" s="10">
        <v>2.3107817915834099E-2</v>
      </c>
      <c r="C34" s="10">
        <v>2.3627747937118401E-2</v>
      </c>
      <c r="D34" s="10">
        <v>2.3834801761315499E-2</v>
      </c>
      <c r="E34" s="10">
        <v>2.3717516802344601E-2</v>
      </c>
      <c r="F34" s="10">
        <v>2.3121162945230599E-2</v>
      </c>
      <c r="G34" s="10">
        <v>2.2740391395824299E-2</v>
      </c>
      <c r="H34" s="10">
        <v>2.2986650846654501E-2</v>
      </c>
      <c r="I34" s="10">
        <v>2.2900106865952299E-2</v>
      </c>
      <c r="J34" s="10">
        <v>2.3040498652621502E-2</v>
      </c>
      <c r="K34" s="10">
        <v>2.3599116320535799E-2</v>
      </c>
      <c r="L34" s="10">
        <v>2.3414051674795999E-2</v>
      </c>
      <c r="M34" s="10">
        <v>2.3156668555311E-2</v>
      </c>
      <c r="N34" s="10">
        <v>2.3123440367635601E-2</v>
      </c>
      <c r="O34" s="10">
        <v>2.3634981798159201E-2</v>
      </c>
      <c r="P34" s="10">
        <v>2.3864551068059101E-2</v>
      </c>
      <c r="Q34" s="10">
        <v>2.4630613025198402E-2</v>
      </c>
      <c r="R34" s="10">
        <v>2.4024834257008298E-2</v>
      </c>
      <c r="S34" s="10">
        <v>2.3634014949554999E-2</v>
      </c>
      <c r="T34" s="10">
        <v>2.3934066003181199E-2</v>
      </c>
      <c r="U34" s="10">
        <v>2.38334095995721E-2</v>
      </c>
      <c r="V34" s="10">
        <v>2.3984669599023501E-2</v>
      </c>
      <c r="W34" s="10">
        <v>2.4546218676477799E-2</v>
      </c>
      <c r="X34" s="10">
        <v>2.4346119409724701E-2</v>
      </c>
      <c r="Y34" s="10">
        <v>2.4075057370478499E-2</v>
      </c>
      <c r="Z34" s="10">
        <v>2.40401047350116E-2</v>
      </c>
      <c r="AA34" s="10">
        <v>2.4560376970048099E-2</v>
      </c>
      <c r="AB34" s="10">
        <v>2.4778891327677601E-2</v>
      </c>
      <c r="AC34" s="10">
        <v>2.4662109632694801E-2</v>
      </c>
      <c r="AD34" s="10">
        <v>2.4053968279055399E-2</v>
      </c>
      <c r="AE34" s="10">
        <v>2.36702930708034E-2</v>
      </c>
      <c r="AF34" s="10">
        <v>2.3970494896825099E-2</v>
      </c>
      <c r="AG34" s="10">
        <v>2.38787194638302E-2</v>
      </c>
      <c r="AH34" s="10">
        <v>2.4025661267994301E-2</v>
      </c>
      <c r="AI34" s="10">
        <v>2.4571998569514301E-2</v>
      </c>
      <c r="AJ34" s="10">
        <v>2.4374342011219002E-2</v>
      </c>
      <c r="AK34" s="10">
        <v>2.4098340822016801E-2</v>
      </c>
      <c r="AL34" s="10">
        <v>2.4055847942471599E-2</v>
      </c>
      <c r="AM34" s="10">
        <v>2.4569583365760098E-2</v>
      </c>
      <c r="AN34" s="10">
        <v>2.4797899491894201E-2</v>
      </c>
      <c r="AO34" s="10">
        <v>2.4679107147239199E-2</v>
      </c>
      <c r="AP34" s="10">
        <v>2.4064505831805499E-2</v>
      </c>
      <c r="AQ34" s="10">
        <v>2.3643353753705999E-2</v>
      </c>
      <c r="AR34" s="10">
        <v>2.39363016266184E-2</v>
      </c>
      <c r="AS34" s="10">
        <v>2.3829730446886101E-2</v>
      </c>
      <c r="AT34" s="10">
        <v>2.3972857500233799E-2</v>
      </c>
      <c r="AU34" s="10">
        <v>2.44987791617714E-2</v>
      </c>
      <c r="AV34" s="10">
        <v>2.43057000894213E-2</v>
      </c>
      <c r="AW34" s="10">
        <v>2.4005154430505899E-2</v>
      </c>
      <c r="AX34" s="10">
        <v>2.39872326338532E-2</v>
      </c>
      <c r="AY34" s="10">
        <v>2.4505853061439702E-2</v>
      </c>
      <c r="AZ34" s="10">
        <v>2.4709659305435699E-2</v>
      </c>
      <c r="BA34" s="10">
        <v>2.4586488285928298E-2</v>
      </c>
      <c r="BB34" s="10">
        <v>2.3970652486417301E-2</v>
      </c>
      <c r="BC34" s="10">
        <v>2.35693523583703E-2</v>
      </c>
      <c r="BD34" s="10">
        <v>2.3866519741653099E-2</v>
      </c>
      <c r="BE34" s="10">
        <v>2.3780315297947201E-2</v>
      </c>
      <c r="BF34" s="10">
        <v>2.3921852451477401E-2</v>
      </c>
      <c r="BG34" s="10">
        <v>2.4443789812158199E-2</v>
      </c>
      <c r="BH34" s="10">
        <v>2.4249113842039399E-2</v>
      </c>
      <c r="BI34" s="10">
        <v>2.3962505091823301E-2</v>
      </c>
      <c r="BJ34" s="10">
        <v>2.39378835365389E-2</v>
      </c>
      <c r="BK34" s="10">
        <v>2.4458750940037501E-2</v>
      </c>
      <c r="BL34" s="10">
        <v>2.4664572167810601E-2</v>
      </c>
      <c r="BM34" s="10">
        <v>2.4562415204708098E-2</v>
      </c>
      <c r="BN34" s="10">
        <v>2.3941741732946598E-2</v>
      </c>
      <c r="BO34" s="10">
        <v>2.3538112344744299E-2</v>
      </c>
      <c r="BP34" s="10">
        <v>2.38322860601792E-2</v>
      </c>
      <c r="BQ34" s="10">
        <v>2.3742952448143801E-2</v>
      </c>
      <c r="BR34" s="10">
        <v>2.38833985444451E-2</v>
      </c>
      <c r="BS34" s="10">
        <v>2.4317688298148999E-2</v>
      </c>
      <c r="BT34" s="10">
        <v>2.41201935655244E-2</v>
      </c>
      <c r="BU34" s="10">
        <v>2.3833861584186398E-2</v>
      </c>
      <c r="BW34" s="10">
        <f t="shared" si="13"/>
        <v>2.3264243466810237E-2</v>
      </c>
      <c r="BX34" s="10">
        <f t="shared" si="13"/>
        <v>2.3970038273530919E-2</v>
      </c>
      <c r="BY34" s="10">
        <f t="shared" si="13"/>
        <v>2.4217613608335464E-2</v>
      </c>
      <c r="BZ34" s="10">
        <f t="shared" si="13"/>
        <v>2.4190519975168627E-2</v>
      </c>
      <c r="CA34" s="10">
        <f t="shared" si="13"/>
        <v>2.4123275170396506E-2</v>
      </c>
      <c r="CB34" s="10">
        <f t="shared" si="12"/>
        <v>2.4063949864807043E-2</v>
      </c>
    </row>
    <row r="35" spans="1:80" s="10" customFormat="1" x14ac:dyDescent="0.2">
      <c r="A35" s="9" t="s">
        <v>108</v>
      </c>
      <c r="B35" s="10">
        <v>0.12486639859441601</v>
      </c>
      <c r="C35" s="10">
        <v>0.121186377346686</v>
      </c>
      <c r="D35" s="10">
        <v>0.11832640021349899</v>
      </c>
      <c r="E35" s="10">
        <v>0.122913916488038</v>
      </c>
      <c r="F35" s="10">
        <v>0.121887548710805</v>
      </c>
      <c r="G35" s="10">
        <v>0.12248830195094799</v>
      </c>
      <c r="H35" s="10">
        <v>0.122366655359002</v>
      </c>
      <c r="I35" s="10">
        <v>0.117276380048186</v>
      </c>
      <c r="J35" s="10">
        <v>0.12087500069806</v>
      </c>
      <c r="K35" s="10">
        <v>0.121931407013634</v>
      </c>
      <c r="L35" s="10">
        <v>0.12299413596384901</v>
      </c>
      <c r="M35" s="10">
        <v>0.122957953984051</v>
      </c>
      <c r="N35" s="10">
        <v>0.124645876696383</v>
      </c>
      <c r="O35" s="10">
        <v>0.121267226803321</v>
      </c>
      <c r="P35" s="10">
        <v>0.11837624252484399</v>
      </c>
      <c r="Q35" s="10">
        <v>0.12727086346588601</v>
      </c>
      <c r="R35" s="10">
        <v>0.12619879071816101</v>
      </c>
      <c r="S35" s="10">
        <v>0.12677565830483001</v>
      </c>
      <c r="T35" s="10">
        <v>0.126634370435246</v>
      </c>
      <c r="U35" s="10">
        <v>0.121387150503519</v>
      </c>
      <c r="V35" s="10">
        <v>0.12510925684754601</v>
      </c>
      <c r="W35" s="10">
        <v>0.12623462540504199</v>
      </c>
      <c r="X35" s="10">
        <v>0.12741461627081799</v>
      </c>
      <c r="Y35" s="10">
        <v>0.12742152287478001</v>
      </c>
      <c r="Z35" s="10">
        <v>0.129178552619511</v>
      </c>
      <c r="AA35" s="10">
        <v>0.125423627278269</v>
      </c>
      <c r="AB35" s="10">
        <v>0.122470247918082</v>
      </c>
      <c r="AC35" s="10">
        <v>0.12711903521673701</v>
      </c>
      <c r="AD35" s="10">
        <v>0.12601243345942001</v>
      </c>
      <c r="AE35" s="10">
        <v>0.12654823187216099</v>
      </c>
      <c r="AF35" s="10">
        <v>0.126389318618739</v>
      </c>
      <c r="AG35" s="10">
        <v>0.12116031903006599</v>
      </c>
      <c r="AH35" s="10">
        <v>0.124881719889361</v>
      </c>
      <c r="AI35" s="10">
        <v>0.1260525786026</v>
      </c>
      <c r="AJ35" s="10">
        <v>0.12727415021682401</v>
      </c>
      <c r="AK35" s="10">
        <v>0.12732454853443301</v>
      </c>
      <c r="AL35" s="10">
        <v>0.12908565353299301</v>
      </c>
      <c r="AM35" s="10">
        <v>0.12534807340836299</v>
      </c>
      <c r="AN35" s="10">
        <v>0.122390111865882</v>
      </c>
      <c r="AO35" s="10">
        <v>0.12701570600133599</v>
      </c>
      <c r="AP35" s="10">
        <v>0.12585341381349699</v>
      </c>
      <c r="AQ35" s="10">
        <v>0.12635426599233299</v>
      </c>
      <c r="AR35" s="10">
        <v>0.12618662734373801</v>
      </c>
      <c r="AS35" s="10">
        <v>0.120955564203918</v>
      </c>
      <c r="AT35" s="10">
        <v>0.12468176826519101</v>
      </c>
      <c r="AU35" s="10">
        <v>0.12587175915159399</v>
      </c>
      <c r="AV35" s="10">
        <v>0.12713742348079601</v>
      </c>
      <c r="AW35" s="10">
        <v>0.12722011066769201</v>
      </c>
      <c r="AX35" s="10">
        <v>0.129023711613939</v>
      </c>
      <c r="AY35" s="10">
        <v>0.125278209975166</v>
      </c>
      <c r="AZ35" s="10">
        <v>0.122321717542869</v>
      </c>
      <c r="BA35" s="10">
        <v>0.126930923102725</v>
      </c>
      <c r="BB35" s="10">
        <v>0.125731457555046</v>
      </c>
      <c r="BC35" s="10">
        <v>0.12620696791135</v>
      </c>
      <c r="BD35" s="10">
        <v>0.126024411719456</v>
      </c>
      <c r="BE35" s="10">
        <v>0.12079947702404099</v>
      </c>
      <c r="BF35" s="10">
        <v>0.12453641714383</v>
      </c>
      <c r="BG35" s="10">
        <v>0.12575220446011401</v>
      </c>
      <c r="BH35" s="10">
        <v>0.127060092554554</v>
      </c>
      <c r="BI35" s="10">
        <v>0.12718754935283799</v>
      </c>
      <c r="BJ35" s="10">
        <v>0.12899346002451401</v>
      </c>
      <c r="BK35" s="10">
        <v>0.12553786730394301</v>
      </c>
      <c r="BL35" s="10">
        <v>0.122549841098817</v>
      </c>
      <c r="BM35" s="10">
        <v>0.126885746169008</v>
      </c>
      <c r="BN35" s="10">
        <v>0.125656589947231</v>
      </c>
      <c r="BO35" s="10">
        <v>0.12611563032193401</v>
      </c>
      <c r="BP35" s="10">
        <v>0.12589523314460899</v>
      </c>
      <c r="BQ35" s="10">
        <v>0.120676861680251</v>
      </c>
      <c r="BR35" s="10">
        <v>0.12442366401347101</v>
      </c>
      <c r="BS35" s="10">
        <v>0.125652087878072</v>
      </c>
      <c r="BT35" s="10">
        <v>0.12701512993516401</v>
      </c>
      <c r="BU35" s="10">
        <v>0.12717982469599701</v>
      </c>
      <c r="BW35" s="10">
        <f t="shared" si="13"/>
        <v>0.12160385289646847</v>
      </c>
      <c r="BX35" s="10">
        <f t="shared" si="13"/>
        <v>0.12483399373274337</v>
      </c>
      <c r="BY35" s="10">
        <f t="shared" si="13"/>
        <v>0.12574752720736043</v>
      </c>
      <c r="BZ35" s="10">
        <f t="shared" si="13"/>
        <v>0.12560239661174524</v>
      </c>
      <c r="CA35" s="10">
        <f t="shared" si="13"/>
        <v>0.12549789316831544</v>
      </c>
      <c r="CB35" s="10">
        <f t="shared" si="12"/>
        <v>0.12547523280788717</v>
      </c>
    </row>
    <row r="36" spans="1:80" s="10" customFormat="1" x14ac:dyDescent="0.2">
      <c r="A36" s="9" t="s">
        <v>109</v>
      </c>
      <c r="B36" s="10">
        <v>5.6338688529401201E-2</v>
      </c>
      <c r="C36" s="10">
        <v>6.0489662751541398E-2</v>
      </c>
      <c r="D36" s="10">
        <v>6.2273584285963801E-2</v>
      </c>
      <c r="E36" s="10">
        <v>5.8852398856002498E-2</v>
      </c>
      <c r="F36" s="10">
        <v>5.1381978937038497E-2</v>
      </c>
      <c r="G36" s="10">
        <v>5.9537332241257297E-2</v>
      </c>
      <c r="H36" s="10">
        <v>5.1995661591807497E-2</v>
      </c>
      <c r="I36" s="10">
        <v>5.2273154770284803E-2</v>
      </c>
      <c r="J36" s="10">
        <v>5.5228795398581103E-2</v>
      </c>
      <c r="K36" s="10">
        <v>5.57940597366198E-2</v>
      </c>
      <c r="L36" s="10">
        <v>6.0158425867963598E-2</v>
      </c>
      <c r="M36" s="10">
        <v>5.8191495677309198E-2</v>
      </c>
      <c r="N36" s="10">
        <v>5.6684742213735401E-2</v>
      </c>
      <c r="O36" s="10">
        <v>5.9966810564416502E-2</v>
      </c>
      <c r="P36" s="10">
        <v>6.2037451935188198E-2</v>
      </c>
      <c r="Q36" s="10">
        <v>5.9819868891902599E-2</v>
      </c>
      <c r="R36" s="10">
        <v>5.0050204892450698E-2</v>
      </c>
      <c r="S36" s="10">
        <v>6.0911932721149399E-2</v>
      </c>
      <c r="T36" s="10">
        <v>5.3528290603640602E-2</v>
      </c>
      <c r="U36" s="10">
        <v>5.41279012731848E-2</v>
      </c>
      <c r="V36" s="10">
        <v>5.70942258545288E-2</v>
      </c>
      <c r="W36" s="10">
        <v>5.7384643120291699E-2</v>
      </c>
      <c r="X36" s="10">
        <v>6.2158496461708103E-2</v>
      </c>
      <c r="Y36" s="10">
        <v>6.01524156348908E-2</v>
      </c>
      <c r="Z36" s="10">
        <v>5.8420107467406002E-2</v>
      </c>
      <c r="AA36" s="10">
        <v>6.2321897833466998E-2</v>
      </c>
      <c r="AB36" s="10">
        <v>6.4355158629893994E-2</v>
      </c>
      <c r="AC36" s="10">
        <v>6.0242118036974199E-2</v>
      </c>
      <c r="AD36" s="10">
        <v>5.1350752827742999E-2</v>
      </c>
      <c r="AE36" s="10">
        <v>6.1154648643820003E-2</v>
      </c>
      <c r="AF36" s="10">
        <v>5.3505404982647602E-2</v>
      </c>
      <c r="AG36" s="10">
        <v>5.3960199366585797E-2</v>
      </c>
      <c r="AH36" s="10">
        <v>5.6986523990054702E-2</v>
      </c>
      <c r="AI36" s="10">
        <v>5.74269147581759E-2</v>
      </c>
      <c r="AJ36" s="10">
        <v>6.2124407833670597E-2</v>
      </c>
      <c r="AK36" s="10">
        <v>6.00664405581747E-2</v>
      </c>
      <c r="AL36" s="10">
        <v>5.8495074967020798E-2</v>
      </c>
      <c r="AM36" s="10">
        <v>6.2156816165427203E-2</v>
      </c>
      <c r="AN36" s="10">
        <v>6.4259111799959495E-2</v>
      </c>
      <c r="AO36" s="10">
        <v>5.9909049926221897E-2</v>
      </c>
      <c r="AP36" s="10">
        <v>5.0568116708397302E-2</v>
      </c>
      <c r="AQ36" s="10">
        <v>6.0906790360478302E-2</v>
      </c>
      <c r="AR36" s="10">
        <v>5.3391421846942198E-2</v>
      </c>
      <c r="AS36" s="10">
        <v>5.3927846464498802E-2</v>
      </c>
      <c r="AT36" s="10">
        <v>5.69252088143503E-2</v>
      </c>
      <c r="AU36" s="10">
        <v>5.7294701750390302E-2</v>
      </c>
      <c r="AV36" s="10">
        <v>6.2033361016256602E-2</v>
      </c>
      <c r="AW36" s="10">
        <v>5.99901308516851E-2</v>
      </c>
      <c r="AX36" s="10">
        <v>5.8331725117547903E-2</v>
      </c>
      <c r="AY36" s="10">
        <v>6.2123949024772598E-2</v>
      </c>
      <c r="AZ36" s="10">
        <v>6.4198118546783201E-2</v>
      </c>
      <c r="BA36" s="10">
        <v>5.9954770952538199E-2</v>
      </c>
      <c r="BB36" s="10">
        <v>5.0842894811432802E-2</v>
      </c>
      <c r="BC36" s="10">
        <v>6.09042457934727E-2</v>
      </c>
      <c r="BD36" s="10">
        <v>5.3324658321297798E-2</v>
      </c>
      <c r="BE36" s="10">
        <v>5.3825346427743302E-2</v>
      </c>
      <c r="BF36" s="10">
        <v>5.68382516320627E-2</v>
      </c>
      <c r="BG36" s="10">
        <v>5.7247315850027097E-2</v>
      </c>
      <c r="BH36" s="10">
        <v>6.1970235745396902E-2</v>
      </c>
      <c r="BI36" s="10">
        <v>5.9910233199493901E-2</v>
      </c>
      <c r="BJ36" s="10">
        <v>5.8285073651634003E-2</v>
      </c>
      <c r="BK36" s="10">
        <v>6.2024757655876998E-2</v>
      </c>
      <c r="BL36" s="10">
        <v>6.4123790276948395E-2</v>
      </c>
      <c r="BM36" s="10">
        <v>5.98138679112536E-2</v>
      </c>
      <c r="BN36" s="10">
        <v>5.0594227609831302E-2</v>
      </c>
      <c r="BO36" s="10">
        <v>6.0779263559099503E-2</v>
      </c>
      <c r="BP36" s="10">
        <v>5.3236369081994903E-2</v>
      </c>
      <c r="BQ36" s="10">
        <v>5.3759807552278403E-2</v>
      </c>
      <c r="BR36" s="10">
        <v>5.6763908922321603E-2</v>
      </c>
      <c r="BS36" s="10">
        <v>5.71575225155595E-2</v>
      </c>
      <c r="BT36" s="10">
        <v>6.1892923198340298E-2</v>
      </c>
      <c r="BU36" s="10">
        <v>5.9834148261877898E-2</v>
      </c>
      <c r="BW36" s="10">
        <f t="shared" si="13"/>
        <v>5.6746051989077381E-2</v>
      </c>
      <c r="BX36" s="10">
        <f t="shared" si="13"/>
        <v>5.7602798287078011E-2</v>
      </c>
      <c r="BY36" s="10">
        <f t="shared" si="13"/>
        <v>5.8298845335987552E-2</v>
      </c>
      <c r="BZ36" s="10">
        <f t="shared" si="13"/>
        <v>5.8098706172029738E-2</v>
      </c>
      <c r="CA36" s="10">
        <f t="shared" si="13"/>
        <v>5.8080279560774821E-2</v>
      </c>
      <c r="CB36" s="10">
        <f t="shared" si="12"/>
        <v>5.7971983173993234E-2</v>
      </c>
    </row>
    <row r="37" spans="1:80" s="10" customFormat="1" x14ac:dyDescent="0.2">
      <c r="A37" s="9" t="s">
        <v>110</v>
      </c>
      <c r="B37" s="10">
        <v>4.0597995165673501E-2</v>
      </c>
      <c r="C37" s="10">
        <v>4.3066734577276E-2</v>
      </c>
      <c r="D37" s="10">
        <v>4.4948362824113103E-2</v>
      </c>
      <c r="E37" s="10">
        <v>4.2544164236604003E-2</v>
      </c>
      <c r="F37" s="10">
        <v>4.0552287645107599E-2</v>
      </c>
      <c r="G37" s="10">
        <v>4.1139926681897698E-2</v>
      </c>
      <c r="H37" s="10">
        <v>4.2149210636620298E-2</v>
      </c>
      <c r="I37" s="10">
        <v>4.0655211936689098E-2</v>
      </c>
      <c r="J37" s="10">
        <v>4.06147972550552E-2</v>
      </c>
      <c r="K37" s="10">
        <v>4.2005834565342903E-2</v>
      </c>
      <c r="L37" s="10">
        <v>4.2515993438330998E-2</v>
      </c>
      <c r="M37" s="10">
        <v>4.3143542308690802E-2</v>
      </c>
      <c r="N37" s="10">
        <v>4.05790866415894E-2</v>
      </c>
      <c r="O37" s="10">
        <v>4.3045619608333301E-2</v>
      </c>
      <c r="P37" s="10">
        <v>4.49558476236296E-2</v>
      </c>
      <c r="Q37" s="10">
        <v>4.4133062381210099E-2</v>
      </c>
      <c r="R37" s="10">
        <v>4.20764265737111E-2</v>
      </c>
      <c r="S37" s="10">
        <v>4.2662680746107601E-2</v>
      </c>
      <c r="T37" s="10">
        <v>4.3732750045090099E-2</v>
      </c>
      <c r="U37" s="10">
        <v>4.2191270440863397E-2</v>
      </c>
      <c r="V37" s="10">
        <v>4.2185095355726003E-2</v>
      </c>
      <c r="W37" s="10">
        <v>4.36092220122603E-2</v>
      </c>
      <c r="X37" s="10">
        <v>4.4114729829140303E-2</v>
      </c>
      <c r="Y37" s="10">
        <v>4.4771080580687198E-2</v>
      </c>
      <c r="Z37" s="10">
        <v>4.2115505818738699E-2</v>
      </c>
      <c r="AA37" s="10">
        <v>4.4676128482893498E-2</v>
      </c>
      <c r="AB37" s="10">
        <v>4.66444692488278E-2</v>
      </c>
      <c r="AC37" s="10">
        <v>4.4138125148937703E-2</v>
      </c>
      <c r="AD37" s="10">
        <v>4.2077187517374499E-2</v>
      </c>
      <c r="AE37" s="10">
        <v>4.2675103637153398E-2</v>
      </c>
      <c r="AF37" s="10">
        <v>4.3734661823913099E-2</v>
      </c>
      <c r="AG37" s="10">
        <v>4.2188000788715603E-2</v>
      </c>
      <c r="AH37" s="10">
        <v>4.2164429200881197E-2</v>
      </c>
      <c r="AI37" s="10">
        <v>4.3596898865550203E-2</v>
      </c>
      <c r="AJ37" s="10">
        <v>4.41151928526426E-2</v>
      </c>
      <c r="AK37" s="10">
        <v>4.4769815839355701E-2</v>
      </c>
      <c r="AL37" s="10">
        <v>4.2110613893917501E-2</v>
      </c>
      <c r="AM37" s="10">
        <v>4.46706686514333E-2</v>
      </c>
      <c r="AN37" s="10">
        <v>4.66450594322926E-2</v>
      </c>
      <c r="AO37" s="10">
        <v>4.4135589281884997E-2</v>
      </c>
      <c r="AP37" s="10">
        <v>4.2076806976200497E-2</v>
      </c>
      <c r="AQ37" s="10">
        <v>4.2668866967295702E-2</v>
      </c>
      <c r="AR37" s="10">
        <v>4.3734464067305301E-2</v>
      </c>
      <c r="AS37" s="10">
        <v>4.2188923736591402E-2</v>
      </c>
      <c r="AT37" s="10">
        <v>4.2174690999848198E-2</v>
      </c>
      <c r="AU37" s="10">
        <v>4.3603801651031303E-2</v>
      </c>
      <c r="AV37" s="10">
        <v>4.41149593879369E-2</v>
      </c>
      <c r="AW37" s="10">
        <v>4.4771300992548502E-2</v>
      </c>
      <c r="AX37" s="10">
        <v>4.2112288010914503E-2</v>
      </c>
      <c r="AY37" s="10">
        <v>4.4673394413523797E-2</v>
      </c>
      <c r="AZ37" s="10">
        <v>4.66447642135343E-2</v>
      </c>
      <c r="BA37" s="10">
        <v>4.4136856091634001E-2</v>
      </c>
      <c r="BB37" s="10">
        <v>4.2077708058617401E-2</v>
      </c>
      <c r="BC37" s="10">
        <v>4.2671978957649702E-2</v>
      </c>
      <c r="BD37" s="10">
        <v>4.3733802516569401E-2</v>
      </c>
      <c r="BE37" s="10">
        <v>4.218846199904E-2</v>
      </c>
      <c r="BF37" s="10">
        <v>4.2169542464498902E-2</v>
      </c>
      <c r="BG37" s="10">
        <v>4.36003437584776E-2</v>
      </c>
      <c r="BH37" s="10">
        <v>4.4115078036084401E-2</v>
      </c>
      <c r="BI37" s="10">
        <v>4.4769707314493E-2</v>
      </c>
      <c r="BJ37" s="10">
        <v>4.2111451977541299E-2</v>
      </c>
      <c r="BK37" s="10">
        <v>4.4672032471415102E-2</v>
      </c>
      <c r="BL37" s="10">
        <v>4.6644008571432902E-2</v>
      </c>
      <c r="BM37" s="10">
        <v>4.4136224328638E-2</v>
      </c>
      <c r="BN37" s="10">
        <v>4.20779667635287E-2</v>
      </c>
      <c r="BO37" s="10">
        <v>4.2670421381164898E-2</v>
      </c>
      <c r="BP37" s="10">
        <v>4.3734135068092199E-2</v>
      </c>
      <c r="BQ37" s="10">
        <v>4.2188692801855797E-2</v>
      </c>
      <c r="BR37" s="10">
        <v>4.2172112300436299E-2</v>
      </c>
      <c r="BS37" s="10">
        <v>4.3601305585450299E-2</v>
      </c>
      <c r="BT37" s="10">
        <v>4.4115844076806597E-2</v>
      </c>
      <c r="BU37" s="10">
        <v>4.4770504034736001E-2</v>
      </c>
      <c r="BW37" s="10">
        <f t="shared" si="13"/>
        <v>4.1910254896762221E-2</v>
      </c>
      <c r="BX37" s="10">
        <f t="shared" si="13"/>
        <v>4.310863826679897E-2</v>
      </c>
      <c r="BY37" s="10">
        <f t="shared" si="13"/>
        <v>4.348796472255799E-2</v>
      </c>
      <c r="BZ37" s="10">
        <f t="shared" si="13"/>
        <v>4.3488336400830274E-2</v>
      </c>
      <c r="CA37" s="10">
        <f t="shared" si="13"/>
        <v>4.3488020199781985E-2</v>
      </c>
      <c r="CB37" s="10">
        <f t="shared" si="12"/>
        <v>4.3488178594663626E-2</v>
      </c>
    </row>
    <row r="38" spans="1:80" s="10" customFormat="1" x14ac:dyDescent="0.2">
      <c r="A38" s="9" t="s">
        <v>111</v>
      </c>
      <c r="B38" s="10">
        <v>0.34329406467588802</v>
      </c>
      <c r="C38" s="10">
        <v>0.34862491679564001</v>
      </c>
      <c r="D38" s="10">
        <v>0.35014739233561798</v>
      </c>
      <c r="E38" s="10">
        <v>0.34782326067490599</v>
      </c>
      <c r="F38" s="10">
        <v>0.33489727543752701</v>
      </c>
      <c r="G38" s="10">
        <v>0.34325128514477199</v>
      </c>
      <c r="H38" s="10">
        <v>0.33643062328693302</v>
      </c>
      <c r="I38" s="10">
        <v>0.32962532926059102</v>
      </c>
      <c r="J38" s="10">
        <v>0.33633970806232799</v>
      </c>
      <c r="K38" s="10">
        <v>0.34129115111335601</v>
      </c>
      <c r="L38" s="10">
        <v>0.34827456516529098</v>
      </c>
      <c r="M38" s="10">
        <v>0.34622622783607798</v>
      </c>
      <c r="N38" s="10">
        <v>0.34324643870368599</v>
      </c>
      <c r="O38" s="10">
        <v>0.34776267834047397</v>
      </c>
      <c r="P38" s="10">
        <v>0.34961243007550002</v>
      </c>
      <c r="Q38" s="10">
        <v>0.35927216972010201</v>
      </c>
      <c r="R38" s="10">
        <v>0.34392133916211898</v>
      </c>
      <c r="S38" s="10">
        <v>0.354947040323915</v>
      </c>
      <c r="T38" s="10">
        <v>0.34838461478361699</v>
      </c>
      <c r="U38" s="10">
        <v>0.34166624769205001</v>
      </c>
      <c r="V38" s="10">
        <v>0.34856048733783901</v>
      </c>
      <c r="W38" s="10">
        <v>0.35337186598548198</v>
      </c>
      <c r="X38" s="10">
        <v>0.36086502879157001</v>
      </c>
      <c r="Y38" s="10">
        <v>0.35878981687080602</v>
      </c>
      <c r="Z38" s="10">
        <v>0.35554927535159397</v>
      </c>
      <c r="AA38" s="10">
        <v>0.36063979168582599</v>
      </c>
      <c r="AB38" s="10">
        <v>0.36244446250333101</v>
      </c>
      <c r="AC38" s="10">
        <v>0.35943900243385202</v>
      </c>
      <c r="AD38" s="10">
        <v>0.34497922283014298</v>
      </c>
      <c r="AE38" s="10">
        <v>0.35497426244991598</v>
      </c>
      <c r="AF38" s="10">
        <v>0.34814094296502002</v>
      </c>
      <c r="AG38" s="10">
        <v>0.341312333213588</v>
      </c>
      <c r="AH38" s="10">
        <v>0.34823842925065701</v>
      </c>
      <c r="AI38" s="10">
        <v>0.35320909363980402</v>
      </c>
      <c r="AJ38" s="10">
        <v>0.360644126755435</v>
      </c>
      <c r="AK38" s="10">
        <v>0.35852323569768202</v>
      </c>
      <c r="AL38" s="10">
        <v>0.35544722298368497</v>
      </c>
      <c r="AM38" s="10">
        <v>0.36028482158915098</v>
      </c>
      <c r="AN38" s="10">
        <v>0.36217249941704599</v>
      </c>
      <c r="AO38" s="10">
        <v>0.35892288382909299</v>
      </c>
      <c r="AP38" s="10">
        <v>0.344011076995271</v>
      </c>
      <c r="AQ38" s="10">
        <v>0.35448629394263398</v>
      </c>
      <c r="AR38" s="10">
        <v>0.34778668210484698</v>
      </c>
      <c r="AS38" s="10">
        <v>0.34103323813101</v>
      </c>
      <c r="AT38" s="10">
        <v>0.34793580102147798</v>
      </c>
      <c r="AU38" s="10">
        <v>0.35280869582902402</v>
      </c>
      <c r="AV38" s="10">
        <v>0.360297596325728</v>
      </c>
      <c r="AW38" s="10">
        <v>0.35818281691911402</v>
      </c>
      <c r="AX38" s="10">
        <v>0.35507078479919801</v>
      </c>
      <c r="AY38" s="10">
        <v>0.36003621746314901</v>
      </c>
      <c r="AZ38" s="10">
        <v>0.36188058185958699</v>
      </c>
      <c r="BA38" s="10">
        <v>0.35872926945063899</v>
      </c>
      <c r="BB38" s="10">
        <v>0.34404490844733299</v>
      </c>
      <c r="BC38" s="10">
        <v>0.35425756838384398</v>
      </c>
      <c r="BD38" s="10">
        <v>0.347488177774465</v>
      </c>
      <c r="BE38" s="10">
        <v>0.34073448769197201</v>
      </c>
      <c r="BF38" s="10">
        <v>0.34764518796953697</v>
      </c>
      <c r="BG38" s="10">
        <v>0.35257467498253098</v>
      </c>
      <c r="BH38" s="10">
        <v>0.36006207664492201</v>
      </c>
      <c r="BI38" s="10">
        <v>0.35795877945596899</v>
      </c>
      <c r="BJ38" s="10">
        <v>0.35488423888859</v>
      </c>
      <c r="BK38" s="10">
        <v>0.359887702406331</v>
      </c>
      <c r="BL38" s="10">
        <v>0.36173256963273598</v>
      </c>
      <c r="BM38" s="10">
        <v>0.35846354436488098</v>
      </c>
      <c r="BN38" s="10">
        <v>0.34366928626878201</v>
      </c>
      <c r="BO38" s="10">
        <v>0.35399951091204801</v>
      </c>
      <c r="BP38" s="10">
        <v>0.34724783714669899</v>
      </c>
      <c r="BQ38" s="10">
        <v>0.340525444229903</v>
      </c>
      <c r="BR38" s="10">
        <v>0.34743786664293003</v>
      </c>
      <c r="BS38" s="10">
        <v>0.35226963878184703</v>
      </c>
      <c r="BT38" s="10">
        <v>0.35979392635937801</v>
      </c>
      <c r="BU38" s="10">
        <v>0.35770676605662</v>
      </c>
      <c r="BW38" s="10">
        <f t="shared" ref="BW38:CB38" si="14">SUM(BW32:BW37)</f>
        <v>0.34175661672318836</v>
      </c>
      <c r="BX38" s="10">
        <f t="shared" si="14"/>
        <v>0.35051804536846431</v>
      </c>
      <c r="BY38" s="10">
        <f t="shared" si="14"/>
        <v>0.35353287435122532</v>
      </c>
      <c r="BZ38" s="10">
        <f t="shared" si="14"/>
        <v>0.35312114496598024</v>
      </c>
      <c r="CA38" s="10">
        <f t="shared" si="14"/>
        <v>0.35290148568531199</v>
      </c>
      <c r="CB38" s="10">
        <f t="shared" si="14"/>
        <v>0.35267350397758573</v>
      </c>
    </row>
    <row r="39" spans="1:80" x14ac:dyDescent="0.2">
      <c r="A39" s="3" t="s">
        <v>112</v>
      </c>
    </row>
    <row r="41" spans="1:80" x14ac:dyDescent="0.2">
      <c r="A41" s="9"/>
      <c r="BW41" s="11">
        <f t="shared" ref="BW41:CB41" si="15">1000000/BW15</f>
        <v>9.3496746867350216E-6</v>
      </c>
      <c r="BX41" s="11">
        <f t="shared" si="15"/>
        <v>9.1424838698060221E-6</v>
      </c>
      <c r="BY41" s="11">
        <f t="shared" si="15"/>
        <v>9.0044176366625802E-6</v>
      </c>
      <c r="BZ41" s="11">
        <f t="shared" si="15"/>
        <v>8.8740959042462704E-6</v>
      </c>
      <c r="CA41" s="11">
        <f t="shared" si="15"/>
        <v>8.760479494399131E-6</v>
      </c>
      <c r="CB41" s="11">
        <f t="shared" si="15"/>
        <v>8.6390264455543897E-6</v>
      </c>
    </row>
    <row r="42" spans="1:80" x14ac:dyDescent="0.2">
      <c r="A42" s="9"/>
      <c r="BW42" s="8">
        <f t="shared" ref="BW42:CB42" si="16">BW41*1000</f>
        <v>9.3496746867350218E-3</v>
      </c>
      <c r="BX42" s="8">
        <f t="shared" si="16"/>
        <v>9.1424838698060222E-3</v>
      </c>
      <c r="BY42" s="8">
        <f t="shared" si="16"/>
        <v>9.004417636662581E-3</v>
      </c>
      <c r="BZ42" s="8">
        <f t="shared" si="16"/>
        <v>8.8740959042462701E-3</v>
      </c>
      <c r="CA42" s="8">
        <f t="shared" si="16"/>
        <v>8.7604794943991308E-3</v>
      </c>
      <c r="CB42" s="8">
        <f t="shared" si="16"/>
        <v>8.6390264455543896E-3</v>
      </c>
    </row>
    <row r="43" spans="1:80" x14ac:dyDescent="0.2">
      <c r="A43" s="9"/>
      <c r="BW43" s="12">
        <f t="shared" ref="BW43:CB43" si="17">BW42*100</f>
        <v>0.93496746867350222</v>
      </c>
      <c r="BX43" s="12">
        <f t="shared" si="17"/>
        <v>0.91424838698060218</v>
      </c>
      <c r="BY43" s="12">
        <f t="shared" si="17"/>
        <v>0.90044176366625805</v>
      </c>
      <c r="BZ43" s="12">
        <f t="shared" si="17"/>
        <v>0.88740959042462697</v>
      </c>
      <c r="CA43" s="12">
        <f t="shared" si="17"/>
        <v>0.87604794943991304</v>
      </c>
      <c r="CB43" s="12">
        <f t="shared" si="17"/>
        <v>0.86390264455543897</v>
      </c>
    </row>
    <row r="44" spans="1:80" x14ac:dyDescent="0.2">
      <c r="A44" s="9"/>
    </row>
    <row r="45" spans="1:80" x14ac:dyDescent="0.2">
      <c r="A45" s="9"/>
    </row>
    <row r="46" spans="1:80" x14ac:dyDescent="0.2">
      <c r="A46" s="9"/>
    </row>
    <row r="47" spans="1:80" x14ac:dyDescent="0.2">
      <c r="A47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89A0546-4507-4A5C-933A-46EA40BC48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FE44F-B188-41F8-BE55-201EE10CA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C5A0E-3FB5-4ED1-AD6F-9B7542C4BC6E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CILC_CDR INPUTS</vt:lpstr>
      <vt:lpstr>Storck CILC_10-16-2015 LOOKUP</vt:lpstr>
      <vt:lpstr>CDR &amp; CILC Incentives LOOKUP</vt:lpstr>
      <vt:lpstr>Storck CDR_10-16-2015</vt:lpstr>
      <vt:lpstr>Base Forecast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das0nkm</dc:creator>
  <cp:lastModifiedBy>FPL_User</cp:lastModifiedBy>
  <dcterms:created xsi:type="dcterms:W3CDTF">2015-03-10T14:45:14Z</dcterms:created>
  <dcterms:modified xsi:type="dcterms:W3CDTF">2016-04-16T01:39:57Z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