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00" windowWidth="19416" windowHeight="11016"/>
  </bookViews>
  <sheets>
    <sheet name="SCHED_2_2" sheetId="6" r:id="rId1"/>
  </sheets>
  <definedNames>
    <definedName name="FRED">#REF!</definedName>
    <definedName name="mnth_range">#REF!</definedName>
    <definedName name="_xlnm.Print_Area" localSheetId="0">SCHED_2_2!$A$2:$X$63</definedName>
    <definedName name="REPORT_DATE" localSheetId="0">SCHED_2_2!$A$7</definedName>
    <definedName name="REPORT_DATE">#REF!</definedName>
    <definedName name="REPORT_DATEX">#REF!</definedName>
    <definedName name="REPORT_XDATE">#REF!</definedName>
  </definedNames>
  <calcPr calcId="145621"/>
</workbook>
</file>

<file path=xl/calcChain.xml><?xml version="1.0" encoding="utf-8"?>
<calcChain xmlns="http://schemas.openxmlformats.org/spreadsheetml/2006/main">
  <c r="V58" i="6" l="1"/>
  <c r="X58" i="6" s="1"/>
  <c r="V57" i="6"/>
  <c r="X57" i="6" s="1"/>
  <c r="X43" i="6"/>
  <c r="V43" i="6"/>
  <c r="T39" i="6"/>
  <c r="T41" i="6" s="1"/>
  <c r="T45" i="6" s="1"/>
  <c r="R39" i="6"/>
  <c r="R41" i="6" s="1"/>
  <c r="R45" i="6" s="1"/>
  <c r="P39" i="6"/>
  <c r="P41" i="6" s="1"/>
  <c r="P45" i="6" s="1"/>
  <c r="N39" i="6"/>
  <c r="N41" i="6" s="1"/>
  <c r="N45" i="6" s="1"/>
  <c r="L39" i="6"/>
  <c r="L41" i="6" s="1"/>
  <c r="L45" i="6" s="1"/>
  <c r="J39" i="6"/>
  <c r="J41" i="6" s="1"/>
  <c r="J45" i="6" s="1"/>
  <c r="H39" i="6"/>
  <c r="H41" i="6" s="1"/>
  <c r="H45" i="6" s="1"/>
  <c r="F39" i="6"/>
  <c r="F41" i="6" s="1"/>
  <c r="F45" i="6" s="1"/>
  <c r="D39" i="6"/>
  <c r="D41" i="6" s="1"/>
  <c r="D45" i="6" s="1"/>
  <c r="X37" i="6"/>
  <c r="V37" i="6"/>
  <c r="V36" i="6"/>
  <c r="X36" i="6" s="1"/>
  <c r="V35" i="6"/>
  <c r="X35" i="6" s="1"/>
  <c r="V34" i="6"/>
  <c r="X34" i="6" s="1"/>
  <c r="V33" i="6"/>
  <c r="X33" i="6" s="1"/>
  <c r="X32" i="6"/>
  <c r="V32" i="6"/>
  <c r="V31" i="6"/>
  <c r="X31" i="6" s="1"/>
  <c r="V30" i="6"/>
  <c r="X30" i="6" s="1"/>
  <c r="X29" i="6"/>
  <c r="V29" i="6"/>
  <c r="V28" i="6"/>
  <c r="X28" i="6" s="1"/>
  <c r="V27" i="6"/>
  <c r="X27" i="6" s="1"/>
  <c r="X26" i="6"/>
  <c r="V26" i="6"/>
  <c r="V25" i="6"/>
  <c r="X25" i="6" s="1"/>
  <c r="V24" i="6"/>
  <c r="X24" i="6" s="1"/>
  <c r="V23" i="6"/>
  <c r="V22" i="6"/>
  <c r="X22" i="6" s="1"/>
  <c r="X21" i="6"/>
  <c r="V21" i="6"/>
  <c r="V18" i="6"/>
  <c r="V16" i="6"/>
  <c r="X16" i="6" s="1"/>
  <c r="V39" i="6" l="1"/>
  <c r="V41" i="6"/>
  <c r="V45" i="6" s="1"/>
  <c r="X39" i="6"/>
  <c r="X18" i="6"/>
  <c r="X23" i="6"/>
  <c r="X41" i="6" l="1"/>
  <c r="X45" i="6" s="1"/>
</calcChain>
</file>

<file path=xl/sharedStrings.xml><?xml version="1.0" encoding="utf-8"?>
<sst xmlns="http://schemas.openxmlformats.org/spreadsheetml/2006/main" count="75" uniqueCount="69">
  <si>
    <t>INCOME TAXES</t>
  </si>
  <si>
    <t>AVIATION - EXPENSES</t>
  </si>
  <si>
    <t>CAPACITY COST RECOVERY</t>
  </si>
  <si>
    <t>CONSERVATION COST RECOVERY</t>
  </si>
  <si>
    <t>ECONOMIC DEVELOPMENT 5%</t>
  </si>
  <si>
    <t>ENVIRONMENTAL COST RECOVERY</t>
  </si>
  <si>
    <t>EXECUTIVE COMPENSATION</t>
  </si>
  <si>
    <t>FINANCIAL  PLANNING SERVICES</t>
  </si>
  <si>
    <t>FRANCHISE EXPENSE</t>
  </si>
  <si>
    <t>FRANCHISE REVENUE</t>
  </si>
  <si>
    <t>GROSS RECEIPTS TAX</t>
  </si>
  <si>
    <t>INDUSTRY ASSOCIATION DUES</t>
  </si>
  <si>
    <t>INTEREST TAX DEFICIENCIES</t>
  </si>
  <si>
    <t>STORM DEFICIENCY RECOVERY</t>
  </si>
  <si>
    <t>TOTAL</t>
  </si>
  <si>
    <t>FLORIDA POWER &amp; LIGHT COMPANY</t>
  </si>
  <si>
    <t>AND SUBSIDIARIES</t>
  </si>
  <si>
    <t>AVERAGE RATE OF RETURN</t>
  </si>
  <si>
    <t>DECEMBER, 2015</t>
  </si>
  <si>
    <t>NET</t>
  </si>
  <si>
    <t xml:space="preserve">     </t>
  </si>
  <si>
    <t>DEPRECIATION &amp;</t>
  </si>
  <si>
    <t>AMORTIZATION</t>
  </si>
  <si>
    <t>SYSTEM PER BOOKS</t>
  </si>
  <si>
    <t>JURISDICTIONAL PER BOOKS</t>
  </si>
  <si>
    <t>FPSC ADJUSTMENTS</t>
  </si>
  <si>
    <t>PRO FORMA ADJUSTMENTS</t>
  </si>
  <si>
    <t>NOTE:</t>
  </si>
  <si>
    <t>INCOME STATEMENT</t>
  </si>
  <si>
    <t>SCHEDULE 2: PAGE 2 OF 3</t>
  </si>
  <si>
    <t>OPERATION &amp; MAINTENANCE</t>
  </si>
  <si>
    <t>TAXES OTHER</t>
  </si>
  <si>
    <t>DEFERRED</t>
  </si>
  <si>
    <t>INVESTMENT</t>
  </si>
  <si>
    <t>(GAIN)/LOSS</t>
  </si>
  <si>
    <t>OPERATING</t>
  </si>
  <si>
    <t>FUEL &amp;</t>
  </si>
  <si>
    <t>THAN</t>
  </si>
  <si>
    <t>TAX CREDIT</t>
  </si>
  <si>
    <t>ON</t>
  </si>
  <si>
    <t>REVENUES</t>
  </si>
  <si>
    <t>NET INTERCHANGE</t>
  </si>
  <si>
    <t>OTHER</t>
  </si>
  <si>
    <t>INCOME</t>
  </si>
  <si>
    <t>CURRENT</t>
  </si>
  <si>
    <t>(NET)</t>
  </si>
  <si>
    <t>DISPOSITION</t>
  </si>
  <si>
    <t>EXPENSES</t>
  </si>
  <si>
    <t>INCOME (A)</t>
  </si>
  <si>
    <t>FUEL COST REC RETAIL, INCL GAS RESERVES</t>
  </si>
  <si>
    <t>OTHER RATE CASE ADJUSTMENTS (1)</t>
  </si>
  <si>
    <t>GAIN ON SALE LAND (PROPERTY)</t>
  </si>
  <si>
    <t>INTEREST SYNCHRONIZATION</t>
  </si>
  <si>
    <t>TOTAL FPSC ADJUSTMENTS</t>
  </si>
  <si>
    <t>FPSC ADJUSTED</t>
  </si>
  <si>
    <t>(SEE SCHEDULE 2, PAGE 2A OF 3)</t>
  </si>
  <si>
    <t>PRO FORMA SYSTEM PER BOOKS ADJUSTED</t>
  </si>
  <si>
    <t>(A) THE ADDITION OF EARNINGS FROM AFUDC</t>
  </si>
  <si>
    <t xml:space="preserve">WOULD INCREASE THE SYSTEM NOI BY     </t>
  </si>
  <si>
    <t xml:space="preserve">AND THE JURISDICTIONAL NOI BY    </t>
  </si>
  <si>
    <t>(B) ECONOMIC DEVELOPMENT COSTS RELATED</t>
  </si>
  <si>
    <t>TO THE PERIOD ARE:</t>
  </si>
  <si>
    <t>ON A TOTAL COMPANY BASIS</t>
  </si>
  <si>
    <t>ON A JURISDICTIONAL BASIS</t>
  </si>
  <si>
    <t>CURRENT MONTH AMOUNT</t>
  </si>
  <si>
    <t>(1) REFLECTS A PORTION OF THE DEPRECIATION/DISMANTLEMENT RESERVE SURPLUS ADJUSTMENT PROVIDED UNDER ORDER NO. PSC-13-0023-S-EI.</t>
  </si>
  <si>
    <t>THE PROFORMA ADJUSTMENTS ARE NOT NECESSARILY ALL THE PROFORMA THAT WOULD BE MADE IN A BASE RATE FILING.</t>
  </si>
  <si>
    <t>FPL RC-16</t>
  </si>
  <si>
    <t>OPC 010828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</si>
</sst>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,\ yyyy;@"/>
    <numFmt numFmtId="165" formatCode="_(&quot;$&quot;* #,##0_);_(&quot;$&quot;* \(#,##0\);_(&quot;$&quot;* &quot;0&quot;_);_(@_)"/>
    <numFmt numFmtId="166" formatCode="_(* #,##0_);_(* \(#,##0\);_(* &quot;0&quot;_);_(@_)"/>
  </numFmts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5" fontId="4" fillId="0" borderId="0" xfId="10" applyNumberFormat="1" applyFont="1"/>
    <xf numFmtId="165" fontId="4" fillId="0" borderId="1" xfId="10" applyNumberFormat="1" applyFont="1" applyBorder="1"/>
    <xf numFmtId="5" fontId="4" fillId="0" borderId="0" xfId="10" applyNumberFormat="1" applyFont="1" applyBorder="1"/>
    <xf numFmtId="166" fontId="4" fillId="0" borderId="1" xfId="10" applyNumberFormat="1" applyFont="1" applyBorder="1"/>
    <xf numFmtId="166" fontId="4" fillId="0" borderId="2" xfId="10" applyNumberFormat="1" applyFont="1" applyBorder="1"/>
    <xf numFmtId="165" fontId="4" fillId="0" borderId="0" xfId="10" applyNumberFormat="1" applyFont="1" applyBorder="1"/>
    <xf numFmtId="166" fontId="4" fillId="0" borderId="0" xfId="10" applyNumberFormat="1" applyFont="1" applyBorder="1"/>
    <xf numFmtId="165" fontId="4" fillId="0" borderId="2" xfId="10" applyNumberFormat="1" applyFont="1" applyBorder="1"/>
    <xf numFmtId="6" fontId="4" fillId="0" borderId="0" xfId="10" applyNumberFormat="1" applyFont="1"/>
    <xf numFmtId="17" fontId="4" fillId="0" borderId="0" xfId="10" applyNumberFormat="1" applyFont="1"/>
    <xf numFmtId="6" fontId="4" fillId="0" borderId="0" xfId="10" applyNumberFormat="1" applyFont="1" applyAlignment="1">
      <alignment horizontal="right"/>
    </xf>
    <xf numFmtId="6" fontId="4" fillId="0" borderId="0" xfId="10" applyNumberFormat="1" applyFont="1" applyAlignment="1">
      <alignment horizontal="center"/>
    </xf>
    <xf numFmtId="6" fontId="4" fillId="0" borderId="1" xfId="10" applyNumberFormat="1" applyFont="1" applyBorder="1"/>
    <xf numFmtId="41" fontId="4" fillId="0" borderId="0" xfId="10" applyNumberFormat="1" applyFont="1" applyBorder="1"/>
    <xf numFmtId="6" fontId="4" fillId="0" borderId="0" xfId="10" applyNumberFormat="1" applyFont="1" applyBorder="1" applyAlignment="1">
      <alignment horizontal="right"/>
    </xf>
    <xf numFmtId="5" fontId="4" fillId="0" borderId="1" xfId="10" applyNumberFormat="1" applyFont="1" applyBorder="1"/>
    <xf numFmtId="37" fontId="4" fillId="0" borderId="1" xfId="10" applyNumberFormat="1" applyFont="1" applyBorder="1"/>
    <xf numFmtId="6" fontId="4" fillId="0" borderId="0" xfId="10" applyNumberFormat="1" applyFont="1" applyAlignment="1">
      <alignment horizontal="center"/>
    </xf>
    <xf numFmtId="0" fontId="4" fillId="0" borderId="0" xfId="10" applyFont="1" applyAlignment="1">
      <alignment horizontal="center"/>
    </xf>
    <xf numFmtId="0" fontId="1" fillId="0" borderId="0" xfId="10" applyAlignment="1"/>
    <xf numFmtId="164" fontId="4" fillId="0" borderId="0" xfId="10" applyNumberFormat="1" applyFont="1" applyAlignment="1">
      <alignment horizontal="center"/>
    </xf>
    <xf numFmtId="164" fontId="1" fillId="0" borderId="0" xfId="10" applyNumberFormat="1" applyAlignment="1"/>
    <xf numFmtId="6" fontId="5" fillId="0" borderId="0" xfId="10" applyNumberFormat="1" applyFont="1"/>
  </cellXfs>
  <cellStyles count="15">
    <cellStyle name="Comma 2" xfId="14"/>
    <cellStyle name="Currency 2" xfId="4"/>
    <cellStyle name="Currency 3" xfId="9"/>
    <cellStyle name="Normal" xfId="0" builtinId="0"/>
    <cellStyle name="Normal 2" xfId="2"/>
    <cellStyle name="Normal 2 2" xfId="13"/>
    <cellStyle name="Normal 3" xfId="5"/>
    <cellStyle name="Normal 4" xfId="7"/>
    <cellStyle name="Normal 4 2" xfId="11"/>
    <cellStyle name="Normal 5" xfId="1"/>
    <cellStyle name="Normal 6" xfId="10"/>
    <cellStyle name="Percent 2" xfId="3"/>
    <cellStyle name="Percent 3" xfId="8"/>
    <cellStyle name="Percent 4" xfId="6"/>
    <cellStyle name="Percent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abSelected="1" zoomScale="50" zoomScaleNormal="50" workbookViewId="0">
      <selection activeCell="B2" sqref="B1:B2"/>
    </sheetView>
  </sheetViews>
  <sheetFormatPr defaultColWidth="9.109375" defaultRowHeight="23.25" customHeight="1" x14ac:dyDescent="0.35"/>
  <cols>
    <col min="1" max="1" width="3.6640625" style="9" customWidth="1"/>
    <col min="2" max="2" width="66.6640625" style="9" customWidth="1"/>
    <col min="3" max="3" width="3" style="11" customWidth="1"/>
    <col min="4" max="4" width="26.6640625" style="9" customWidth="1"/>
    <col min="5" max="5" width="2.33203125" style="9" customWidth="1"/>
    <col min="6" max="6" width="26.6640625" style="9" customWidth="1"/>
    <col min="7" max="7" width="2.33203125" style="9" customWidth="1"/>
    <col min="8" max="8" width="26.6640625" style="9" customWidth="1"/>
    <col min="9" max="9" width="2.33203125" style="9" customWidth="1"/>
    <col min="10" max="10" width="27.33203125" style="9" bestFit="1" customWidth="1"/>
    <col min="11" max="11" width="2.33203125" style="9" customWidth="1"/>
    <col min="12" max="12" width="24.44140625" style="9" bestFit="1" customWidth="1"/>
    <col min="13" max="13" width="2.33203125" style="9" customWidth="1"/>
    <col min="14" max="14" width="22.6640625" style="9" customWidth="1"/>
    <col min="15" max="15" width="2.33203125" style="9" customWidth="1"/>
    <col min="16" max="16" width="24.44140625" style="9" bestFit="1" customWidth="1"/>
    <col min="17" max="17" width="2.33203125" style="9" customWidth="1"/>
    <col min="18" max="18" width="22.6640625" style="9" customWidth="1"/>
    <col min="19" max="19" width="2.33203125" style="9" customWidth="1"/>
    <col min="20" max="20" width="22.6640625" style="9" customWidth="1"/>
    <col min="21" max="21" width="2.33203125" style="9" customWidth="1"/>
    <col min="22" max="22" width="26.6640625" style="9" customWidth="1"/>
    <col min="23" max="23" width="2.33203125" style="9" customWidth="1"/>
    <col min="24" max="24" width="26.6640625" style="9" customWidth="1"/>
    <col min="25" max="26" width="9.109375" style="9"/>
    <col min="27" max="27" width="2.33203125" style="9" customWidth="1"/>
    <col min="28" max="16384" width="9.109375" style="9"/>
  </cols>
  <sheetData>
    <row r="1" spans="1:25" ht="23.25" customHeight="1" x14ac:dyDescent="0.4">
      <c r="B1" s="23" t="s">
        <v>68</v>
      </c>
    </row>
    <row r="2" spans="1:25" ht="23.25" customHeight="1" x14ac:dyDescent="0.4">
      <c r="B2" s="23" t="s">
        <v>67</v>
      </c>
    </row>
    <row r="3" spans="1:25" ht="23.25" customHeight="1" x14ac:dyDescent="0.35">
      <c r="A3" s="18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5" ht="23.25" customHeight="1" x14ac:dyDescent="0.35">
      <c r="A4" s="18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5" ht="23.25" customHeight="1" x14ac:dyDescent="0.35">
      <c r="A5" s="18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5" ht="23.25" customHeight="1" x14ac:dyDescent="0.35">
      <c r="A6" s="18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5" ht="23.25" customHeight="1" x14ac:dyDescent="0.35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10"/>
    </row>
    <row r="8" spans="1:25" ht="23.25" customHeight="1" x14ac:dyDescent="0.35">
      <c r="X8" s="11" t="s">
        <v>29</v>
      </c>
    </row>
    <row r="11" spans="1:25" ht="23.25" customHeight="1" x14ac:dyDescent="0.35">
      <c r="F11" s="18" t="s">
        <v>30</v>
      </c>
      <c r="G11" s="18"/>
      <c r="H11" s="19"/>
      <c r="J11" s="9" t="s">
        <v>20</v>
      </c>
      <c r="L11" s="12" t="s">
        <v>31</v>
      </c>
      <c r="P11" s="12" t="s">
        <v>32</v>
      </c>
      <c r="R11" s="12" t="s">
        <v>33</v>
      </c>
      <c r="T11" s="12" t="s">
        <v>34</v>
      </c>
      <c r="V11" s="12" t="s">
        <v>14</v>
      </c>
      <c r="X11" s="12" t="s">
        <v>19</v>
      </c>
    </row>
    <row r="12" spans="1:25" ht="23.25" customHeight="1" x14ac:dyDescent="0.35">
      <c r="D12" s="12" t="s">
        <v>35</v>
      </c>
      <c r="F12" s="12" t="s">
        <v>36</v>
      </c>
      <c r="J12" s="12" t="s">
        <v>21</v>
      </c>
      <c r="L12" s="12" t="s">
        <v>37</v>
      </c>
      <c r="N12" s="9" t="s">
        <v>0</v>
      </c>
      <c r="P12" s="12" t="s">
        <v>0</v>
      </c>
      <c r="R12" s="12" t="s">
        <v>38</v>
      </c>
      <c r="T12" s="12" t="s">
        <v>39</v>
      </c>
      <c r="V12" s="12" t="s">
        <v>35</v>
      </c>
      <c r="X12" s="12" t="s">
        <v>35</v>
      </c>
    </row>
    <row r="13" spans="1:25" ht="23.25" customHeight="1" x14ac:dyDescent="0.35">
      <c r="D13" s="12" t="s">
        <v>40</v>
      </c>
      <c r="F13" s="12" t="s">
        <v>41</v>
      </c>
      <c r="H13" s="12" t="s">
        <v>42</v>
      </c>
      <c r="J13" s="12" t="s">
        <v>22</v>
      </c>
      <c r="L13" s="12" t="s">
        <v>43</v>
      </c>
      <c r="N13" s="12" t="s">
        <v>44</v>
      </c>
      <c r="P13" s="12" t="s">
        <v>45</v>
      </c>
      <c r="R13" s="12" t="s">
        <v>45</v>
      </c>
      <c r="T13" s="12" t="s">
        <v>46</v>
      </c>
      <c r="V13" s="12" t="s">
        <v>47</v>
      </c>
      <c r="X13" s="12" t="s">
        <v>48</v>
      </c>
    </row>
    <row r="14" spans="1:25" ht="2.25" customHeight="1" x14ac:dyDescent="0.35">
      <c r="D14" s="13"/>
      <c r="F14" s="13"/>
      <c r="H14" s="13"/>
      <c r="J14" s="13"/>
      <c r="L14" s="13"/>
      <c r="N14" s="13"/>
      <c r="P14" s="13"/>
      <c r="R14" s="13"/>
      <c r="T14" s="13"/>
      <c r="V14" s="13"/>
      <c r="X14" s="13"/>
    </row>
    <row r="16" spans="1:25" ht="23.25" customHeight="1" x14ac:dyDescent="0.35">
      <c r="A16" s="9" t="s">
        <v>23</v>
      </c>
      <c r="D16" s="2">
        <v>11573415363.219997</v>
      </c>
      <c r="F16" s="4">
        <v>4207255041.6599998</v>
      </c>
      <c r="H16" s="4">
        <v>1611291372.4600003</v>
      </c>
      <c r="J16" s="4">
        <v>1530045214.9400001</v>
      </c>
      <c r="L16" s="4">
        <v>1210132356.6699998</v>
      </c>
      <c r="N16" s="4">
        <v>450776055</v>
      </c>
      <c r="P16" s="4">
        <v>514928784</v>
      </c>
      <c r="R16" s="4">
        <v>192033</v>
      </c>
      <c r="T16" s="4">
        <v>-5971776.0899999999</v>
      </c>
      <c r="V16" s="4">
        <f>SUM(F16:T16)</f>
        <v>9518649081.6399994</v>
      </c>
      <c r="X16" s="2">
        <f>D16-V16</f>
        <v>2054766281.579998</v>
      </c>
    </row>
    <row r="17" spans="1:24" ht="23.25" customHeight="1" x14ac:dyDescent="0.35">
      <c r="D17" s="3"/>
      <c r="F17" s="14"/>
      <c r="H17" s="14"/>
      <c r="J17" s="14"/>
      <c r="L17" s="14"/>
      <c r="N17" s="14"/>
      <c r="P17" s="14"/>
      <c r="R17" s="14"/>
      <c r="T17" s="14"/>
      <c r="V17" s="14"/>
      <c r="X17" s="3"/>
    </row>
    <row r="18" spans="1:24" ht="23.25" customHeight="1" x14ac:dyDescent="0.35">
      <c r="A18" s="9" t="s">
        <v>24</v>
      </c>
      <c r="D18" s="2">
        <v>11105360282.258163</v>
      </c>
      <c r="F18" s="4">
        <v>3988025649.5580955</v>
      </c>
      <c r="H18" s="4">
        <v>1552646625.1557291</v>
      </c>
      <c r="J18" s="4">
        <v>1476390704.5796492</v>
      </c>
      <c r="L18" s="4">
        <v>1192479623.749624</v>
      </c>
      <c r="N18" s="4">
        <v>433147617.14386576</v>
      </c>
      <c r="P18" s="4">
        <v>494823832.82386643</v>
      </c>
      <c r="R18" s="4">
        <v>184904.63357249257</v>
      </c>
      <c r="T18" s="4">
        <v>-5959735.6505454937</v>
      </c>
      <c r="V18" s="4">
        <f>SUM(F18:T18)</f>
        <v>9131739221.9938564</v>
      </c>
      <c r="X18" s="2">
        <f>D18-V18</f>
        <v>1973621060.264307</v>
      </c>
    </row>
    <row r="19" spans="1:24" ht="23.25" customHeight="1" x14ac:dyDescent="0.35">
      <c r="D19" s="14"/>
      <c r="F19" s="14"/>
      <c r="H19" s="14"/>
      <c r="J19" s="14"/>
      <c r="L19" s="14"/>
      <c r="N19" s="14"/>
      <c r="P19" s="14"/>
      <c r="R19" s="14"/>
      <c r="T19" s="14"/>
      <c r="V19" s="14"/>
      <c r="X19" s="14"/>
    </row>
    <row r="20" spans="1:24" ht="23.25" customHeight="1" x14ac:dyDescent="0.35">
      <c r="A20" s="13" t="s">
        <v>25</v>
      </c>
      <c r="B20" s="13"/>
      <c r="C20" s="15"/>
      <c r="D20" s="14"/>
      <c r="F20" s="14"/>
      <c r="H20" s="14"/>
      <c r="J20" s="14"/>
      <c r="L20" s="14"/>
      <c r="N20" s="14"/>
      <c r="P20" s="14"/>
      <c r="R20" s="14"/>
      <c r="T20" s="14"/>
      <c r="V20" s="14"/>
      <c r="X20" s="14"/>
    </row>
    <row r="21" spans="1:24" ht="23.25" customHeight="1" x14ac:dyDescent="0.35">
      <c r="B21" s="3" t="s">
        <v>9</v>
      </c>
      <c r="D21" s="6">
        <v>-466254263.48000002</v>
      </c>
      <c r="F21" s="7">
        <v>0</v>
      </c>
      <c r="H21" s="7">
        <v>0</v>
      </c>
      <c r="J21" s="7">
        <v>0</v>
      </c>
      <c r="L21" s="7">
        <v>-11992059.656705599</v>
      </c>
      <c r="N21" s="7">
        <v>-175231645.12483582</v>
      </c>
      <c r="P21" s="7">
        <v>0</v>
      </c>
      <c r="R21" s="7">
        <v>0</v>
      </c>
      <c r="T21" s="7">
        <v>0</v>
      </c>
      <c r="V21" s="7">
        <f>SUM(F21:T21)</f>
        <v>-187223704.78154141</v>
      </c>
      <c r="X21" s="6">
        <f t="shared" ref="X21:X37" si="0">D21-V21</f>
        <v>-279030558.69845861</v>
      </c>
    </row>
    <row r="22" spans="1:24" ht="23.25" customHeight="1" x14ac:dyDescent="0.35">
      <c r="B22" s="3" t="s">
        <v>8</v>
      </c>
      <c r="D22" s="7">
        <v>0</v>
      </c>
      <c r="F22" s="7">
        <v>0</v>
      </c>
      <c r="H22" s="7">
        <v>0</v>
      </c>
      <c r="J22" s="7">
        <v>0</v>
      </c>
      <c r="L22" s="7">
        <v>-454262209.56999999</v>
      </c>
      <c r="N22" s="7">
        <v>175231647.34162748</v>
      </c>
      <c r="P22" s="7">
        <v>0</v>
      </c>
      <c r="R22" s="7">
        <v>0</v>
      </c>
      <c r="T22" s="7">
        <v>0</v>
      </c>
      <c r="V22" s="7">
        <f t="shared" ref="V22:V37" si="1">SUM(F22:T22)</f>
        <v>-279030562.22837251</v>
      </c>
      <c r="X22" s="7">
        <f t="shared" si="0"/>
        <v>279030562.22837251</v>
      </c>
    </row>
    <row r="23" spans="1:24" ht="23.25" customHeight="1" x14ac:dyDescent="0.35">
      <c r="B23" s="3" t="s">
        <v>10</v>
      </c>
      <c r="D23" s="7">
        <v>-255626275.72000006</v>
      </c>
      <c r="F23" s="7">
        <v>0</v>
      </c>
      <c r="H23" s="7">
        <v>0</v>
      </c>
      <c r="J23" s="7">
        <v>0</v>
      </c>
      <c r="L23" s="7">
        <v>-255430715.123</v>
      </c>
      <c r="N23" s="7">
        <v>-75437.500292778015</v>
      </c>
      <c r="P23" s="7">
        <v>0</v>
      </c>
      <c r="R23" s="7">
        <v>0</v>
      </c>
      <c r="T23" s="7">
        <v>0</v>
      </c>
      <c r="V23" s="7">
        <f t="shared" si="1"/>
        <v>-255506152.62329277</v>
      </c>
      <c r="X23" s="7">
        <f t="shared" si="0"/>
        <v>-120123.09670728445</v>
      </c>
    </row>
    <row r="24" spans="1:24" ht="23.25" customHeight="1" x14ac:dyDescent="0.35">
      <c r="B24" s="3" t="s">
        <v>7</v>
      </c>
      <c r="D24" s="7">
        <v>0</v>
      </c>
      <c r="F24" s="7">
        <v>0</v>
      </c>
      <c r="H24" s="7">
        <v>-418892.12432551652</v>
      </c>
      <c r="J24" s="7">
        <v>0</v>
      </c>
      <c r="L24" s="7">
        <v>0</v>
      </c>
      <c r="N24" s="7">
        <v>161587.63695856798</v>
      </c>
      <c r="P24" s="7">
        <v>0</v>
      </c>
      <c r="R24" s="7">
        <v>0</v>
      </c>
      <c r="T24" s="7">
        <v>0</v>
      </c>
      <c r="V24" s="7">
        <f t="shared" si="1"/>
        <v>-257304.48736694854</v>
      </c>
      <c r="X24" s="7">
        <f t="shared" si="0"/>
        <v>257304.48736694854</v>
      </c>
    </row>
    <row r="25" spans="1:24" ht="23.25" customHeight="1" x14ac:dyDescent="0.35">
      <c r="B25" s="3" t="s">
        <v>11</v>
      </c>
      <c r="D25" s="7">
        <v>0</v>
      </c>
      <c r="F25" s="7">
        <v>0</v>
      </c>
      <c r="H25" s="7">
        <v>-1844666.2269902343</v>
      </c>
      <c r="J25" s="7">
        <v>0</v>
      </c>
      <c r="L25" s="7">
        <v>0</v>
      </c>
      <c r="N25" s="7">
        <v>711579.99706148298</v>
      </c>
      <c r="P25" s="7">
        <v>0</v>
      </c>
      <c r="R25" s="7">
        <v>0</v>
      </c>
      <c r="T25" s="7">
        <v>0</v>
      </c>
      <c r="V25" s="7">
        <f t="shared" si="1"/>
        <v>-1133086.2299287515</v>
      </c>
      <c r="X25" s="7">
        <f t="shared" si="0"/>
        <v>1133086.2299287515</v>
      </c>
    </row>
    <row r="26" spans="1:24" ht="23.25" customHeight="1" x14ac:dyDescent="0.35">
      <c r="B26" s="3" t="s">
        <v>4</v>
      </c>
      <c r="D26" s="7">
        <v>0</v>
      </c>
      <c r="F26" s="7">
        <v>0</v>
      </c>
      <c r="H26" s="7">
        <v>-110723.45004868289</v>
      </c>
      <c r="J26" s="7">
        <v>0</v>
      </c>
      <c r="L26" s="7">
        <v>0</v>
      </c>
      <c r="N26" s="7">
        <v>42711.570856279424</v>
      </c>
      <c r="P26" s="7">
        <v>0</v>
      </c>
      <c r="R26" s="7">
        <v>0</v>
      </c>
      <c r="T26" s="7">
        <v>0</v>
      </c>
      <c r="V26" s="7">
        <f t="shared" si="1"/>
        <v>-68011.879192403459</v>
      </c>
      <c r="X26" s="7">
        <f t="shared" si="0"/>
        <v>68011.879192403459</v>
      </c>
    </row>
    <row r="27" spans="1:24" ht="23.25" customHeight="1" x14ac:dyDescent="0.35">
      <c r="B27" s="3" t="s">
        <v>1</v>
      </c>
      <c r="D27" s="7">
        <v>0</v>
      </c>
      <c r="F27" s="7">
        <v>0</v>
      </c>
      <c r="H27" s="7">
        <v>-164642.75711653789</v>
      </c>
      <c r="J27" s="7">
        <v>0</v>
      </c>
      <c r="L27" s="7">
        <v>0</v>
      </c>
      <c r="N27" s="7">
        <v>63510.943557704493</v>
      </c>
      <c r="P27" s="7">
        <v>0</v>
      </c>
      <c r="R27" s="7">
        <v>0</v>
      </c>
      <c r="T27" s="7">
        <v>0</v>
      </c>
      <c r="V27" s="7">
        <f t="shared" si="1"/>
        <v>-101131.8135588334</v>
      </c>
      <c r="X27" s="7">
        <f t="shared" si="0"/>
        <v>101131.8135588334</v>
      </c>
    </row>
    <row r="28" spans="1:24" ht="23.25" customHeight="1" x14ac:dyDescent="0.35">
      <c r="B28" s="3" t="s">
        <v>6</v>
      </c>
      <c r="D28" s="7">
        <v>0</v>
      </c>
      <c r="F28" s="7">
        <v>0</v>
      </c>
      <c r="H28" s="7">
        <v>-29211365.747705672</v>
      </c>
      <c r="J28" s="7">
        <v>0</v>
      </c>
      <c r="L28" s="7">
        <v>0</v>
      </c>
      <c r="N28" s="7">
        <v>11268284.337177463</v>
      </c>
      <c r="P28" s="7">
        <v>0</v>
      </c>
      <c r="R28" s="7">
        <v>0</v>
      </c>
      <c r="T28" s="7">
        <v>0</v>
      </c>
      <c r="V28" s="7">
        <f t="shared" si="1"/>
        <v>-17943081.410528209</v>
      </c>
      <c r="X28" s="7">
        <f t="shared" si="0"/>
        <v>17943081.410528209</v>
      </c>
    </row>
    <row r="29" spans="1:24" ht="23.25" customHeight="1" x14ac:dyDescent="0.35">
      <c r="B29" s="3" t="s">
        <v>49</v>
      </c>
      <c r="D29" s="7">
        <v>-3612150495.3071928</v>
      </c>
      <c r="F29" s="7">
        <v>-3544089805.5979676</v>
      </c>
      <c r="H29" s="7">
        <v>-12426623.476017389</v>
      </c>
      <c r="J29" s="7">
        <v>-7650410.1022490775</v>
      </c>
      <c r="L29" s="7">
        <v>-2750241.9315288388</v>
      </c>
      <c r="N29" s="7">
        <v>-102078839.41908495</v>
      </c>
      <c r="P29" s="7">
        <v>84680171.069937497</v>
      </c>
      <c r="R29" s="7">
        <v>0</v>
      </c>
      <c r="T29" s="7">
        <v>0</v>
      </c>
      <c r="V29" s="7">
        <f>SUM(F29:T29)</f>
        <v>-3584315749.4569106</v>
      </c>
      <c r="X29" s="7">
        <f>D29-V29</f>
        <v>-27834745.850282192</v>
      </c>
    </row>
    <row r="30" spans="1:24" ht="23.25" customHeight="1" x14ac:dyDescent="0.35">
      <c r="B30" s="3" t="s">
        <v>3</v>
      </c>
      <c r="D30" s="7">
        <v>-100978832.95000002</v>
      </c>
      <c r="F30" s="7">
        <v>0</v>
      </c>
      <c r="H30" s="7">
        <v>-87700259.679999992</v>
      </c>
      <c r="J30" s="7">
        <v>-9466536.8499999996</v>
      </c>
      <c r="L30" s="7">
        <v>-1488206.8297239998</v>
      </c>
      <c r="N30" s="7">
        <v>227310.82910102018</v>
      </c>
      <c r="P30" s="7">
        <v>-1123728.0935500001</v>
      </c>
      <c r="R30" s="7">
        <v>0</v>
      </c>
      <c r="T30" s="7">
        <v>0</v>
      </c>
      <c r="V30" s="7">
        <f t="shared" si="1"/>
        <v>-99551420.624172956</v>
      </c>
      <c r="X30" s="7">
        <f t="shared" si="0"/>
        <v>-1427412.3258270621</v>
      </c>
    </row>
    <row r="31" spans="1:24" ht="23.25" customHeight="1" x14ac:dyDescent="0.35">
      <c r="B31" s="3" t="s">
        <v>2</v>
      </c>
      <c r="D31" s="7">
        <v>-497803188.72165877</v>
      </c>
      <c r="F31" s="7">
        <v>-414994850.93582284</v>
      </c>
      <c r="H31" s="7">
        <v>-54450197.860787153</v>
      </c>
      <c r="J31" s="7">
        <v>-14401711.355601376</v>
      </c>
      <c r="L31" s="7">
        <v>-513371.78647696797</v>
      </c>
      <c r="N31" s="7">
        <v>-1659647.9620258217</v>
      </c>
      <c r="P31" s="7">
        <v>-3526011.1920049996</v>
      </c>
      <c r="R31" s="7">
        <v>0</v>
      </c>
      <c r="T31" s="7">
        <v>0</v>
      </c>
      <c r="V31" s="7">
        <f t="shared" si="1"/>
        <v>-489545791.09271914</v>
      </c>
      <c r="X31" s="7">
        <f t="shared" si="0"/>
        <v>-8257397.6289396286</v>
      </c>
    </row>
    <row r="32" spans="1:24" ht="23.25" customHeight="1" x14ac:dyDescent="0.35">
      <c r="B32" s="3" t="s">
        <v>5</v>
      </c>
      <c r="D32" s="7">
        <v>-208991136.66</v>
      </c>
      <c r="F32" s="7">
        <v>0</v>
      </c>
      <c r="H32" s="7">
        <v>-26072356.008415628</v>
      </c>
      <c r="J32" s="7">
        <v>-51883349.164362349</v>
      </c>
      <c r="L32" s="7">
        <v>-309744.57983448223</v>
      </c>
      <c r="N32" s="7">
        <v>-41393286.285905153</v>
      </c>
      <c r="P32" s="7">
        <v>-9122672.6084174998</v>
      </c>
      <c r="R32" s="7">
        <v>0</v>
      </c>
      <c r="T32" s="7">
        <v>229488.4505454936</v>
      </c>
      <c r="V32" s="7">
        <f t="shared" si="1"/>
        <v>-128551920.19638962</v>
      </c>
      <c r="X32" s="7">
        <f t="shared" si="0"/>
        <v>-80439216.463610381</v>
      </c>
    </row>
    <row r="33" spans="1:24" ht="23.25" customHeight="1" x14ac:dyDescent="0.35">
      <c r="B33" s="3" t="s">
        <v>50</v>
      </c>
      <c r="D33" s="7">
        <v>0</v>
      </c>
      <c r="F33" s="7">
        <v>0</v>
      </c>
      <c r="H33" s="7">
        <v>0</v>
      </c>
      <c r="J33" s="7">
        <v>-315641.15070739819</v>
      </c>
      <c r="L33" s="7">
        <v>0</v>
      </c>
      <c r="N33" s="7">
        <v>121758.57388537884</v>
      </c>
      <c r="P33" s="7">
        <v>0</v>
      </c>
      <c r="R33" s="7">
        <v>0</v>
      </c>
      <c r="T33" s="7">
        <v>0</v>
      </c>
      <c r="V33" s="7">
        <f>SUM(F33:T33)</f>
        <v>-193882.57682201936</v>
      </c>
      <c r="X33" s="7">
        <f>D33-V33</f>
        <v>193882.57682201936</v>
      </c>
    </row>
    <row r="34" spans="1:24" ht="23.25" customHeight="1" x14ac:dyDescent="0.35">
      <c r="B34" s="3" t="s">
        <v>13</v>
      </c>
      <c r="D34" s="7">
        <v>-114876947.63</v>
      </c>
      <c r="F34" s="7">
        <v>0</v>
      </c>
      <c r="H34" s="7">
        <v>-610399.24984894949</v>
      </c>
      <c r="J34" s="7">
        <v>-98628499.98999998</v>
      </c>
      <c r="L34" s="7">
        <v>0</v>
      </c>
      <c r="N34" s="7">
        <v>-6032377.1665007714</v>
      </c>
      <c r="P34" s="7">
        <v>0</v>
      </c>
      <c r="R34" s="7">
        <v>0</v>
      </c>
      <c r="T34" s="7">
        <v>0</v>
      </c>
      <c r="V34" s="7">
        <f t="shared" si="1"/>
        <v>-105271276.4063497</v>
      </c>
      <c r="X34" s="7">
        <f>D34-V34</f>
        <v>-9605671.2236502916</v>
      </c>
    </row>
    <row r="35" spans="1:24" ht="23.25" customHeight="1" x14ac:dyDescent="0.35">
      <c r="B35" s="3" t="s">
        <v>51</v>
      </c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  <c r="P35" s="7">
        <v>0</v>
      </c>
      <c r="R35" s="7">
        <v>0</v>
      </c>
      <c r="T35" s="7">
        <v>0</v>
      </c>
      <c r="V35" s="7">
        <f t="shared" si="1"/>
        <v>0</v>
      </c>
      <c r="X35" s="7">
        <f t="shared" si="0"/>
        <v>0</v>
      </c>
    </row>
    <row r="36" spans="1:24" ht="23.25" customHeight="1" x14ac:dyDescent="0.35">
      <c r="B36" s="3" t="s">
        <v>12</v>
      </c>
      <c r="D36" s="7">
        <v>0</v>
      </c>
      <c r="F36" s="7">
        <v>0</v>
      </c>
      <c r="H36" s="7">
        <v>-137230.67115687358</v>
      </c>
      <c r="J36" s="7">
        <v>0</v>
      </c>
      <c r="L36" s="7">
        <v>0</v>
      </c>
      <c r="N36" s="7">
        <v>52936.731398763979</v>
      </c>
      <c r="P36" s="7">
        <v>0</v>
      </c>
      <c r="R36" s="7">
        <v>0</v>
      </c>
      <c r="T36" s="7">
        <v>0</v>
      </c>
      <c r="V36" s="7">
        <f t="shared" si="1"/>
        <v>-84293.939758109598</v>
      </c>
      <c r="X36" s="7">
        <f t="shared" si="0"/>
        <v>84293.939758109598</v>
      </c>
    </row>
    <row r="37" spans="1:24" ht="23.25" customHeight="1" x14ac:dyDescent="0.35">
      <c r="B37" s="3" t="s">
        <v>52</v>
      </c>
      <c r="D37" s="7">
        <v>0</v>
      </c>
      <c r="F37" s="7">
        <v>0</v>
      </c>
      <c r="H37" s="7">
        <v>0</v>
      </c>
      <c r="J37" s="7">
        <v>0</v>
      </c>
      <c r="L37" s="7">
        <v>0</v>
      </c>
      <c r="N37" s="7">
        <v>22661772.372176446</v>
      </c>
      <c r="P37" s="7">
        <v>-7677475.5860720333</v>
      </c>
      <c r="R37" s="7">
        <v>0</v>
      </c>
      <c r="T37" s="7">
        <v>0</v>
      </c>
      <c r="V37" s="7">
        <f t="shared" si="1"/>
        <v>14984296.786104413</v>
      </c>
      <c r="X37" s="7">
        <f t="shared" si="0"/>
        <v>-14984296.786104413</v>
      </c>
    </row>
    <row r="38" spans="1:24" ht="23.25" customHeight="1" x14ac:dyDescent="0.35">
      <c r="D38" s="16"/>
      <c r="F38" s="17"/>
      <c r="H38" s="17"/>
      <c r="J38" s="17"/>
      <c r="L38" s="17"/>
      <c r="N38" s="17"/>
      <c r="P38" s="17"/>
      <c r="R38" s="17"/>
      <c r="T38" s="17"/>
      <c r="V38" s="17"/>
      <c r="X38" s="16"/>
    </row>
    <row r="39" spans="1:24" ht="7.2" customHeight="1" x14ac:dyDescent="0.35">
      <c r="A39" s="9" t="s">
        <v>53</v>
      </c>
      <c r="D39" s="8">
        <f>SUM(D21:D37)</f>
        <v>-5256681140.4688511</v>
      </c>
      <c r="F39" s="5">
        <f>SUM(F21:F37)</f>
        <v>-3959084656.5337906</v>
      </c>
      <c r="H39" s="5">
        <f>SUM(H21:H37)</f>
        <v>-213147357.25241268</v>
      </c>
      <c r="J39" s="5">
        <f>SUM(J21:J37)</f>
        <v>-182346148.61292017</v>
      </c>
      <c r="L39" s="5">
        <f>SUM(L21:L37)</f>
        <v>-726746549.47726977</v>
      </c>
      <c r="N39" s="5">
        <f>SUM(N21:N37)</f>
        <v>-115928133.1248447</v>
      </c>
      <c r="P39" s="5">
        <f>SUM(P21:P37)</f>
        <v>63230283.589892976</v>
      </c>
      <c r="R39" s="5">
        <f>SUM(R21:R37)</f>
        <v>0</v>
      </c>
      <c r="T39" s="5">
        <f>SUM(T21:T37)</f>
        <v>229488.4505454936</v>
      </c>
      <c r="V39" s="5">
        <f>SUM(V21:V37)</f>
        <v>-5133793072.9608002</v>
      </c>
      <c r="X39" s="8">
        <f>SUM(X21:X37)</f>
        <v>-122888067.50805208</v>
      </c>
    </row>
    <row r="40" spans="1:24" ht="23.25" customHeight="1" x14ac:dyDescent="0.35">
      <c r="D40" s="3"/>
      <c r="F40" s="3"/>
      <c r="H40" s="3"/>
      <c r="J40" s="3"/>
      <c r="L40" s="3"/>
      <c r="N40" s="3"/>
      <c r="P40" s="3"/>
      <c r="R40" s="3"/>
      <c r="T40" s="3"/>
      <c r="V40" s="3"/>
      <c r="X40" s="3"/>
    </row>
    <row r="41" spans="1:24" ht="23.25" customHeight="1" x14ac:dyDescent="0.35">
      <c r="A41" s="9" t="s">
        <v>54</v>
      </c>
      <c r="D41" s="2">
        <f>D18+D39</f>
        <v>5848679141.7893124</v>
      </c>
      <c r="F41" s="4">
        <f>F18+F39</f>
        <v>28940993.024304867</v>
      </c>
      <c r="H41" s="4">
        <f>H18+H39</f>
        <v>1339499267.9033165</v>
      </c>
      <c r="J41" s="4">
        <f>J18+J39</f>
        <v>1294044555.9667292</v>
      </c>
      <c r="L41" s="4">
        <f>L18+L39</f>
        <v>465733074.27235425</v>
      </c>
      <c r="N41" s="4">
        <f>N18+N39</f>
        <v>317219484.01902103</v>
      </c>
      <c r="P41" s="4">
        <f>P18+P39</f>
        <v>558054116.41375935</v>
      </c>
      <c r="R41" s="4">
        <f>R18+R39</f>
        <v>184904.63357249257</v>
      </c>
      <c r="T41" s="4">
        <f>T18+T39</f>
        <v>-5730247.2000000002</v>
      </c>
      <c r="V41" s="4">
        <f>V18+V39</f>
        <v>3997946149.0330563</v>
      </c>
      <c r="X41" s="2">
        <f>X18+X39</f>
        <v>1850732992.7562549</v>
      </c>
    </row>
    <row r="42" spans="1:24" ht="23.25" customHeight="1" x14ac:dyDescent="0.35">
      <c r="D42" s="3"/>
      <c r="F42" s="3"/>
      <c r="H42" s="3"/>
      <c r="J42" s="3"/>
      <c r="L42" s="3"/>
      <c r="N42" s="3"/>
      <c r="P42" s="3"/>
      <c r="R42" s="3"/>
      <c r="T42" s="3"/>
      <c r="V42" s="3"/>
      <c r="X42" s="3"/>
    </row>
    <row r="43" spans="1:24" ht="90.75" customHeight="1" x14ac:dyDescent="0.35">
      <c r="A43" s="9" t="s">
        <v>26</v>
      </c>
      <c r="D43" s="6">
        <v>-198874840.88999999</v>
      </c>
      <c r="F43" s="7">
        <v>0</v>
      </c>
      <c r="H43" s="7">
        <v>0</v>
      </c>
      <c r="J43" s="7">
        <v>0</v>
      </c>
      <c r="L43" s="7">
        <v>-143189.89000000001</v>
      </c>
      <c r="N43" s="7">
        <v>-76660734.370000005</v>
      </c>
      <c r="P43" s="7">
        <v>0</v>
      </c>
      <c r="R43" s="7">
        <v>0</v>
      </c>
      <c r="T43" s="7">
        <v>0</v>
      </c>
      <c r="V43" s="7">
        <f>SUM(F43:T43)</f>
        <v>-76803924.260000005</v>
      </c>
      <c r="X43" s="6">
        <f>D43-V43</f>
        <v>-122070916.62999998</v>
      </c>
    </row>
    <row r="44" spans="1:24" ht="23.25" customHeight="1" x14ac:dyDescent="0.35">
      <c r="A44" s="9" t="s">
        <v>55</v>
      </c>
      <c r="D44" s="3"/>
      <c r="F44" s="3"/>
      <c r="H44" s="3"/>
      <c r="J44" s="3"/>
      <c r="L44" s="3"/>
      <c r="N44" s="3"/>
      <c r="P44" s="3"/>
      <c r="R44" s="3"/>
      <c r="T44" s="3"/>
      <c r="V44" s="3"/>
      <c r="X44" s="3"/>
    </row>
    <row r="45" spans="1:24" ht="23.25" customHeight="1" x14ac:dyDescent="0.35">
      <c r="A45" s="9" t="s">
        <v>56</v>
      </c>
      <c r="D45" s="8">
        <f t="shared" ref="D45:X45" si="2">D41+D43</f>
        <v>5649804300.899312</v>
      </c>
      <c r="F45" s="5">
        <f t="shared" si="2"/>
        <v>28940993.024304867</v>
      </c>
      <c r="H45" s="5">
        <f t="shared" si="2"/>
        <v>1339499267.9033165</v>
      </c>
      <c r="J45" s="5">
        <f t="shared" si="2"/>
        <v>1294044555.9667292</v>
      </c>
      <c r="L45" s="5">
        <f t="shared" si="2"/>
        <v>465589884.38235426</v>
      </c>
      <c r="N45" s="5">
        <f t="shared" si="2"/>
        <v>240558749.64902103</v>
      </c>
      <c r="P45" s="5">
        <f t="shared" si="2"/>
        <v>558054116.41375935</v>
      </c>
      <c r="R45" s="5">
        <f t="shared" si="2"/>
        <v>184904.63357249257</v>
      </c>
      <c r="T45" s="5">
        <f t="shared" si="2"/>
        <v>-5730247.2000000002</v>
      </c>
      <c r="V45" s="5">
        <f t="shared" si="2"/>
        <v>3921142224.773056</v>
      </c>
      <c r="X45" s="8">
        <f t="shared" si="2"/>
        <v>1728662076.126255</v>
      </c>
    </row>
    <row r="46" spans="1:24" ht="23.25" customHeight="1" x14ac:dyDescent="0.35">
      <c r="D46" s="1"/>
      <c r="F46" s="1"/>
      <c r="H46" s="1"/>
      <c r="J46" s="1"/>
      <c r="L46" s="1"/>
      <c r="N46" s="1"/>
      <c r="P46" s="1"/>
      <c r="R46" s="1"/>
      <c r="T46" s="1"/>
      <c r="V46" s="1"/>
      <c r="X46" s="1"/>
    </row>
    <row r="47" spans="1:24" ht="95.25" customHeight="1" x14ac:dyDescent="0.35">
      <c r="A47" s="9" t="s">
        <v>57</v>
      </c>
      <c r="D47" s="1"/>
      <c r="F47" s="1"/>
      <c r="J47" s="1"/>
      <c r="L47" s="1"/>
      <c r="N47" s="1"/>
      <c r="P47" s="1"/>
      <c r="R47" s="1"/>
      <c r="T47" s="1"/>
      <c r="V47" s="1"/>
      <c r="X47" s="1"/>
    </row>
    <row r="48" spans="1:24" ht="23.25" customHeight="1" x14ac:dyDescent="0.35">
      <c r="B48" s="9" t="s">
        <v>58</v>
      </c>
      <c r="D48" s="6">
        <v>88405891.549999997</v>
      </c>
      <c r="F48" s="7"/>
      <c r="H48" s="7"/>
      <c r="J48" s="7"/>
      <c r="L48" s="7"/>
      <c r="N48" s="7"/>
      <c r="P48" s="7"/>
      <c r="R48" s="7"/>
      <c r="T48" s="7"/>
      <c r="V48" s="7"/>
      <c r="X48" s="6"/>
    </row>
    <row r="49" spans="1:24" ht="23.25" customHeight="1" x14ac:dyDescent="0.35">
      <c r="B49" s="9" t="s">
        <v>59</v>
      </c>
      <c r="D49" s="6">
        <v>84847428.19746913</v>
      </c>
      <c r="F49" s="7"/>
      <c r="H49" s="7"/>
      <c r="J49" s="7"/>
      <c r="L49" s="7"/>
      <c r="N49" s="7"/>
      <c r="P49" s="7"/>
      <c r="R49" s="7"/>
      <c r="T49" s="7"/>
      <c r="V49" s="7"/>
      <c r="X49" s="6"/>
    </row>
    <row r="50" spans="1:24" ht="23.25" customHeight="1" x14ac:dyDescent="0.35">
      <c r="D50" s="1"/>
      <c r="F50" s="1"/>
      <c r="H50" s="1"/>
      <c r="J50" s="1"/>
      <c r="L50" s="1"/>
      <c r="N50" s="1"/>
      <c r="P50" s="1"/>
      <c r="R50" s="1"/>
      <c r="T50" s="1"/>
      <c r="V50" s="1"/>
      <c r="X50" s="1"/>
    </row>
    <row r="51" spans="1:24" ht="23.25" customHeight="1" x14ac:dyDescent="0.35">
      <c r="A51" s="9" t="s">
        <v>60</v>
      </c>
      <c r="D51" s="1"/>
      <c r="N51" s="1"/>
      <c r="P51" s="1"/>
      <c r="R51" s="1"/>
      <c r="T51" s="1"/>
      <c r="V51" s="1"/>
      <c r="X51" s="1"/>
    </row>
    <row r="52" spans="1:24" ht="23.25" customHeight="1" x14ac:dyDescent="0.35">
      <c r="B52" s="9" t="s">
        <v>61</v>
      </c>
      <c r="D52" s="1"/>
      <c r="N52" s="1"/>
      <c r="P52" s="1"/>
      <c r="R52" s="1"/>
      <c r="T52" s="1"/>
      <c r="V52" s="1"/>
      <c r="X52" s="1"/>
    </row>
    <row r="53" spans="1:24" ht="23.25" customHeight="1" x14ac:dyDescent="0.35">
      <c r="B53" s="1" t="s">
        <v>62</v>
      </c>
      <c r="D53" s="6">
        <v>2291847.8600000003</v>
      </c>
      <c r="F53" s="7"/>
      <c r="H53" s="7"/>
      <c r="J53" s="7"/>
      <c r="L53" s="7"/>
      <c r="N53" s="7"/>
      <c r="P53" s="7"/>
      <c r="R53" s="7"/>
      <c r="T53" s="7"/>
      <c r="V53" s="7"/>
      <c r="X53" s="6"/>
    </row>
    <row r="54" spans="1:24" ht="23.25" customHeight="1" x14ac:dyDescent="0.35">
      <c r="B54" s="1" t="s">
        <v>63</v>
      </c>
      <c r="D54" s="6">
        <v>2214469.0009736577</v>
      </c>
      <c r="F54" s="7"/>
      <c r="H54" s="7"/>
      <c r="J54" s="7"/>
      <c r="L54" s="7"/>
      <c r="N54" s="7"/>
      <c r="P54" s="7"/>
      <c r="R54" s="7"/>
      <c r="T54" s="7"/>
      <c r="V54" s="7"/>
      <c r="X54" s="6"/>
    </row>
    <row r="55" spans="1:24" ht="23.25" customHeight="1" x14ac:dyDescent="0.35">
      <c r="D55" s="1"/>
      <c r="F55" s="1"/>
      <c r="H55" s="1"/>
      <c r="J55" s="1"/>
      <c r="L55" s="1"/>
      <c r="N55" s="1"/>
      <c r="P55" s="1"/>
      <c r="R55" s="1"/>
      <c r="T55" s="1"/>
      <c r="V55" s="1"/>
      <c r="X55" s="1"/>
    </row>
    <row r="56" spans="1:24" ht="23.25" customHeight="1" x14ac:dyDescent="0.35">
      <c r="A56" s="13" t="s">
        <v>64</v>
      </c>
      <c r="B56" s="13"/>
      <c r="C56" s="15"/>
      <c r="D56" s="1"/>
      <c r="F56" s="1"/>
      <c r="H56" s="1"/>
      <c r="J56" s="1"/>
      <c r="L56" s="1"/>
      <c r="N56" s="1"/>
      <c r="P56" s="1"/>
      <c r="R56" s="1"/>
      <c r="T56" s="1"/>
      <c r="V56" s="1"/>
      <c r="X56" s="1"/>
    </row>
    <row r="57" spans="1:24" ht="23.25" customHeight="1" x14ac:dyDescent="0.35">
      <c r="B57" s="9" t="s">
        <v>23</v>
      </c>
      <c r="D57" s="6">
        <v>930099683.47999966</v>
      </c>
      <c r="F57" s="7">
        <v>313911558.36000001</v>
      </c>
      <c r="H57" s="7">
        <v>187341911.93999997</v>
      </c>
      <c r="J57" s="7">
        <v>109070308.48999999</v>
      </c>
      <c r="L57" s="7">
        <v>96821211.339999989</v>
      </c>
      <c r="N57" s="7">
        <v>-295577335</v>
      </c>
      <c r="P57" s="7">
        <v>376991093</v>
      </c>
      <c r="R57" s="7">
        <v>737675</v>
      </c>
      <c r="T57" s="7">
        <v>-497733.35</v>
      </c>
      <c r="V57" s="7">
        <f>SUM(F57:T57)</f>
        <v>788798689.77999997</v>
      </c>
      <c r="X57" s="6">
        <f>D57-V57</f>
        <v>141300993.69999969</v>
      </c>
    </row>
    <row r="58" spans="1:24" ht="23.25" customHeight="1" x14ac:dyDescent="0.35">
      <c r="B58" s="9" t="s">
        <v>24</v>
      </c>
      <c r="D58" s="6">
        <v>895696722.24060094</v>
      </c>
      <c r="F58" s="7">
        <v>298672561.6141907</v>
      </c>
      <c r="H58" s="7">
        <v>180251546.08758178</v>
      </c>
      <c r="J58" s="7">
        <v>104381391.9215966</v>
      </c>
      <c r="L58" s="7">
        <v>95359336.410110116</v>
      </c>
      <c r="N58" s="7">
        <v>-288770814.88643169</v>
      </c>
      <c r="P58" s="7">
        <v>368146114.35160595</v>
      </c>
      <c r="R58" s="7">
        <v>710292.11422301619</v>
      </c>
      <c r="T58" s="7">
        <v>-496729.1234818768</v>
      </c>
      <c r="V58" s="7">
        <f>SUM(F58:T58)</f>
        <v>758253698.48939455</v>
      </c>
      <c r="X58" s="6">
        <f>D58-V58</f>
        <v>137443023.7512064</v>
      </c>
    </row>
    <row r="59" spans="1:24" ht="23.25" customHeight="1" x14ac:dyDescent="0.35">
      <c r="D59" s="1"/>
      <c r="F59" s="1"/>
      <c r="H59" s="1"/>
      <c r="J59" s="1"/>
      <c r="L59" s="1"/>
      <c r="N59" s="1"/>
      <c r="P59" s="1"/>
      <c r="R59" s="1"/>
      <c r="T59" s="1"/>
      <c r="V59" s="1"/>
      <c r="X59" s="1"/>
    </row>
    <row r="60" spans="1:24" ht="23.25" customHeight="1" x14ac:dyDescent="0.35">
      <c r="A60" s="1" t="s">
        <v>27</v>
      </c>
      <c r="D60" s="1"/>
      <c r="F60" s="1"/>
      <c r="H60" s="1"/>
      <c r="J60" s="1"/>
      <c r="L60" s="1"/>
      <c r="N60" s="1"/>
      <c r="P60" s="1"/>
      <c r="R60" s="1"/>
      <c r="T60" s="1"/>
      <c r="V60" s="1"/>
      <c r="X60" s="1"/>
    </row>
    <row r="61" spans="1:24" ht="23.25" customHeight="1" x14ac:dyDescent="0.35">
      <c r="A61" s="1" t="s">
        <v>65</v>
      </c>
    </row>
    <row r="62" spans="1:24" ht="23.25" customHeight="1" x14ac:dyDescent="0.35">
      <c r="A62" s="1"/>
    </row>
    <row r="63" spans="1:24" ht="23.25" customHeight="1" x14ac:dyDescent="0.35">
      <c r="A63" s="1" t="s">
        <v>66</v>
      </c>
    </row>
  </sheetData>
  <mergeCells count="6">
    <mergeCell ref="F11:H11"/>
    <mergeCell ref="A3:X3"/>
    <mergeCell ref="A4:X4"/>
    <mergeCell ref="A5:X5"/>
    <mergeCell ref="A6:X6"/>
    <mergeCell ref="A7:X7"/>
  </mergeCells>
  <pageMargins left="0.31" right="0.2" top="0.75" bottom="0.36" header="0.25" footer="0.25"/>
  <pageSetup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30F7A-1A64-4B50-B3F9-C6DCACD2381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c85253b9-0a55-49a1-98ad-b5b6252d70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472B58-89A5-40D7-9DE9-57A2E970AB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89624-19C5-4A83-BF6C-4B169E766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SCHED_2_2</vt:lpstr>
      <vt:lpstr>SCHED_2_2!Print_Area</vt:lpstr>
      <vt:lpstr>SCHED_2_2!REPORT_DATE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2016-04-11T16:26:53Z</dcterms:created>
  <dcterms:modified xsi:type="dcterms:W3CDTF">2016-04-14T16:04:16Z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