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588" windowWidth="14736" windowHeight="7752"/>
  </bookViews>
  <sheets>
    <sheet name="Walk" sheetId="3" r:id="rId1"/>
    <sheet name="RAF_Detailed_Juris_COS_ID_NOI" sheetId="1" r:id="rId2"/>
    <sheet name="RAF_Summary_Juris_Rate_Base" sheetId="2" r:id="rId3"/>
  </sheets>
  <definedNames>
    <definedName name="_xlnm.Print_Area" localSheetId="2">RAF_Summary_Juris_Rate_Base!$A$1:$J$90</definedName>
    <definedName name="_xlnm.Print_Area" localSheetId="0">Walk!$A$1:$G$15</definedName>
    <definedName name="_xlnm.Print_Titles" localSheetId="1">RAF_Detailed_Juris_COS_ID_NOI!$A:$A,RAF_Detailed_Juris_COS_ID_NOI!$1:$2</definedName>
    <definedName name="_xlnm.Print_Titles" localSheetId="2">RAF_Summary_Juris_Rate_Base!$A:$A,RAF_Summary_Juris_Rate_Base!$1:$2</definedName>
  </definedNames>
  <calcPr calcId="145621"/>
</workbook>
</file>

<file path=xl/calcChain.xml><?xml version="1.0" encoding="utf-8"?>
<calcChain xmlns="http://schemas.openxmlformats.org/spreadsheetml/2006/main">
  <c r="E206" i="1" l="1"/>
  <c r="E82" i="2" l="1"/>
  <c r="E84" i="2" s="1"/>
  <c r="E216" i="1"/>
  <c r="E218" i="1" s="1"/>
  <c r="B6" i="3" s="1"/>
  <c r="E86" i="2" l="1"/>
  <c r="B4" i="3"/>
  <c r="E202" i="1"/>
  <c r="B5" i="3"/>
  <c r="B7" i="3" l="1"/>
</calcChain>
</file>

<file path=xl/sharedStrings.xml><?xml version="1.0" encoding="utf-8"?>
<sst xmlns="http://schemas.openxmlformats.org/spreadsheetml/2006/main" count="308" uniqueCount="262">
  <si>
    <t>RAF: Detailed Juris COS ID NOI</t>
  </si>
  <si>
    <t>Dec - 2016</t>
  </si>
  <si>
    <t>Dec - 2017</t>
  </si>
  <si>
    <t>10: Juris Adj Utility</t>
  </si>
  <si>
    <t>NET OPERATING INCOME</t>
  </si>
  <si>
    <t>TOTAL OPERATING REVENUE</t>
  </si>
  <si>
    <t>REVENUE FROM SALES</t>
  </si>
  <si>
    <t>INC040000: INC040000: RETAIL SALES - BASE REVENUES</t>
  </si>
  <si>
    <t>INC040420: INC040420: CILC INCENTIVES OFFSET</t>
  </si>
  <si>
    <t>INC047215: INC047215: INTERCHANGE SALES NON RECOVERABLE</t>
  </si>
  <si>
    <t>INC056920: INC056920: OTH ELECTRIC REVENUES - UNBILLED REVENUES - FPSC</t>
  </si>
  <si>
    <t>OTHER OPERATING REVENUES</t>
  </si>
  <si>
    <t>INC050400: INC050400: FIELD COLLECTION  LATE PAYMENT CHARGES</t>
  </si>
  <si>
    <t>INC051010: INC051010: MISC SERVICE REVENUES - INITIAL CONNECTION</t>
  </si>
  <si>
    <t>INC051020: INC051020: MISC SERVICE REVENUES - RECONNECT AFTER NON PAYMENT</t>
  </si>
  <si>
    <t>INC051030: INC051030: MISC SERVICE REVENUES - CONNECT / DISCONNECT</t>
  </si>
  <si>
    <t>INC051040: INC051040: MISC SERVICE REVENUES - RETURNED CUSTOMER CHECKS</t>
  </si>
  <si>
    <t>INC051050: INC051050: MISC SERVICE REVENUES - CURRENT DIVERSION PENALTY</t>
  </si>
  <si>
    <t>INC051060: INC051060: MISC SERVICE REVENUES - OTHER BILLINGS</t>
  </si>
  <si>
    <t>INC051100: INC051100: MISC SERVICE REVENUES - REIMBURSEMENTS - OTHER</t>
  </si>
  <si>
    <t>INC054000: INC054000: RENT FROM ELECTRIC PROPERTY - GENERAL</t>
  </si>
  <si>
    <t>INC054100: INC054100: RENT FROM ELECTRIC PROPERTY - FUT USE &amp; PLT IN SERV &amp; STORAGE TANKS</t>
  </si>
  <si>
    <t>INC054400: INC054400: RENT FROM ELECTRIC PROPERTY - POLE ATTACHMENTS</t>
  </si>
  <si>
    <t>INC056213: INC056213: OTH ELECTRIC REVENUES - TRANS. SERVICE DEMAND (SHORT-TERM FIRM &amp; NON</t>
  </si>
  <si>
    <t>INC056222: INC056222: OTH ELECTRIC REVENUES - ANCILLARY SERVICES (REACTIVE &amp; VOLTAGE CNTL S</t>
  </si>
  <si>
    <t>INC056224: INC056224: OTH ELECTRIC REVENUES - ANCILLARY SERVICES (REG, SPINNING &amp; SUPPLEMEN</t>
  </si>
  <si>
    <t>INC056249: INC056249: OTH ELECTRIC REVENUES - WHOLESALE DISTRIBUTION WHEELING</t>
  </si>
  <si>
    <t>INC056400: INC056400: OTH ELECTRIC REVENUES - USE CHARGE RECOVERIES PSL 2</t>
  </si>
  <si>
    <t>INC056700: INC056700: OTH ELECTRIC REVENUES - MISC</t>
  </si>
  <si>
    <t>TOTAL O&amp;M EXPENSE</t>
  </si>
  <si>
    <t>STEAM POWER GENERATION</t>
  </si>
  <si>
    <t>INC100000: INC100000: STEAM POWER - OPERATION SUPERVISION &amp; ENGINEERING</t>
  </si>
  <si>
    <t>INC101210: INC101210: STEAM POWER - FUEL - NON RECV EXP</t>
  </si>
  <si>
    <t>INC102000: INC102000: STEAM POWER - STEAM EXPENSES</t>
  </si>
  <si>
    <t>INC105000: INC105000: STEAM POWER - ELECTRIC EXPENSES</t>
  </si>
  <si>
    <t>INC106000: INC106000: STEAM POWER - MISCELLANEOUS STEAM POWER EXPENSES</t>
  </si>
  <si>
    <t>INC107000: INC107000: STEAM POWER - RENTS</t>
  </si>
  <si>
    <t>INC110000: INC110000: STEAM POWER - MAINTENANCE SUPERVISION &amp; ENGINEERING</t>
  </si>
  <si>
    <t>INC111000: INC111000: STEAM POWER - MAINTENANCE OF STRUCTURES</t>
  </si>
  <si>
    <t>INC112000: INC112000: STEAM POWER - MAINTENANCE OF BOILER PLANT</t>
  </si>
  <si>
    <t>INC113000: INC113000: STEAM POWER - MAINTENANCE OF ELECTRIC PLANT</t>
  </si>
  <si>
    <t>INC114000: INC114000: STEAM POWER - MAINTENANCE OF MISCELLANEOUS STEAM PLT</t>
  </si>
  <si>
    <t>NUCLEAR POWER GENERATION</t>
  </si>
  <si>
    <t>INC117000: INC117000: NUCLEAR POWER - OPERATION SUPERVISION &amp; ENGINEERING</t>
  </si>
  <si>
    <t>INC118210: INC118210: NUCLEAR POWER - NUCL FUEL EXP - NON RECOV FUEL EXP</t>
  </si>
  <si>
    <t>INC119000: INC119000: NUCLEAR POWER - COOLANTS AND WATER</t>
  </si>
  <si>
    <t>INC120000: INC120000: NUCLEAR POWER - STEAM EXPENSES</t>
  </si>
  <si>
    <t>INC123000: INC123000: NUCLEAR POWER - ELECTRIC EXPENSES</t>
  </si>
  <si>
    <t>INC124000: INC124000: NUCLEAR POWER - MISCELLANEOUS NUCLEAR POWER EXPENSES</t>
  </si>
  <si>
    <t>INC128000: INC128000: NUCLEAR POWER - MAINTENANCE SUPERVISION &amp; ENGINEERING</t>
  </si>
  <si>
    <t>INC129000: INC129000: NUCLEAR POWER - MAINTENANCE OF STRUCTURES</t>
  </si>
  <si>
    <t>INC130000: INC130000: NUCLEAR POWER - MAINTENANCE OF REACTOR PLANT</t>
  </si>
  <si>
    <t>INC131000: INC131000: NUCLEAR POWER - MAINTENANCE OF ELECTRIC PLANT</t>
  </si>
  <si>
    <t>INC132000: INC132000: NUCLEAR POWER - MAINTENANCE OF MISC NUCLEAR PLANT</t>
  </si>
  <si>
    <t>OTHER POWER GENERATION</t>
  </si>
  <si>
    <t>INC146000: INC146000: OTHER POWER - OPERATION SUPERVISION &amp; ENGINEERING</t>
  </si>
  <si>
    <t>INC147200: INC147200: OTHER POWER - FUEL -NON RECOV ANNUAL EMISSIONS FEE</t>
  </si>
  <si>
    <t>INC148000: INC148000: OTHER POWER - GENERATION EXPENSES</t>
  </si>
  <si>
    <t>INC149000: INC149000: OTHER POWER - MISC OTHER POWER GENERATION EXPENSES</t>
  </si>
  <si>
    <t>INC149111: INC149111: OTHER POWER - WC H20 RECLAMATION</t>
  </si>
  <si>
    <t>INC151000: INC151000: OTHER POWER - MAINTENANCE SUPERVISION &amp; ENGINEERING</t>
  </si>
  <si>
    <t>INC152000: INC152000: OTHER POWER - MAINTENANCE OF STRUCTURES</t>
  </si>
  <si>
    <t>INC153000: INC153000: OTHER POWER - MAINTENANCE GENERATING &amp; ELECTRIC PLANT</t>
  </si>
  <si>
    <t>INC154000: INC154000: OTHER POWER - MAINTENANCE MISC OTHER POWER GENERATION</t>
  </si>
  <si>
    <t>INC156000: INC156000: OTHER POWER - SYSTEM CONTROL AND LOAD DISPATCHING</t>
  </si>
  <si>
    <t>INC157000: INC157000: OTHER POWER - OTHER EXPENSES</t>
  </si>
  <si>
    <t>INC607303: OTHER EXP - DEFERRED EXPENSE - CEDAR BAY BASE</t>
  </si>
  <si>
    <t>TRANSMISSION EXPENSES</t>
  </si>
  <si>
    <t>INC260010: INC260010: TRANS EXP - OPERATION SUPERV &amp; ENGINEERING</t>
  </si>
  <si>
    <t>INC261000: INC261000: TRANS EXP - LOAD DISPATCHING</t>
  </si>
  <si>
    <t>INC262000: INC262000: TRANS EXP - STATION EXPENSES</t>
  </si>
  <si>
    <t>INC263000: INC263000: TRANS EXP - OVERHEAD LINE EXPENSES</t>
  </si>
  <si>
    <t>INC265000: INC265000: TRANS EXP - TRANSMISSION OF ELECTRICITY BY OTHERS</t>
  </si>
  <si>
    <t>INC266000: INC266000: TRANS EXP - MISC TRANSMISSION EXPENSES</t>
  </si>
  <si>
    <t>INC267000: INC267000: TRANS EXP - RENTS</t>
  </si>
  <si>
    <t>INC268010: INC268010: TRANS EXP - MAINTENANCE SUPERV &amp; ENGINEERING</t>
  </si>
  <si>
    <t>INC269000: INC269000: TRANS EXP - MAINTENANCE OF STRUCTURES</t>
  </si>
  <si>
    <t>INC270000: INC270000: TRANS EXP - MAINTENANCE OF STATION EQUIPMENT</t>
  </si>
  <si>
    <t>INC271000: INC271000: TRANS EXP - MAINTENANCE OF OVERHEAD LINES</t>
  </si>
  <si>
    <t>INC272000: INC272000: TRANS EXP - MAINTENANCE OF UNDERGROUND LINES</t>
  </si>
  <si>
    <t>INC273000: INC273000: TRANS EXP - MAINTENANCE OF MISC TRANS PLANT</t>
  </si>
  <si>
    <t>DISTRIBUTION EXPENSES</t>
  </si>
  <si>
    <t>INC380000: INC380000: DIST EXP - OPERATION SUPERVISION AND ENGINEERING</t>
  </si>
  <si>
    <t>INC381000: INC381000: DIST EXP - LOAD DISPATCHING</t>
  </si>
  <si>
    <t>INC382000: INC382000: DIST EXP - SUBSTATION EXPENSES</t>
  </si>
  <si>
    <t>INC383000: INC383000: DIST EXP - OVERHEAD LINE EXPENSES</t>
  </si>
  <si>
    <t>INC384000: INC384000: DIST EXP - UNDERGROUND LINE EXPENSES</t>
  </si>
  <si>
    <t>INC385000: INC385000: DIST EXP - STREET LIGHTING AND SIGNAL SYSTEM EXPENSES</t>
  </si>
  <si>
    <t>INC386000: INC386000: DIST EXP - METER EXPENSES</t>
  </si>
  <si>
    <t>INC387000: INC387000: DIST EXP - CUSTOMER INSTALLATIONS EXPENSES</t>
  </si>
  <si>
    <t>INC388000: INC388000: DIST EXP - MISCELLANEOUS DISTRIBUTION EXPENSES</t>
  </si>
  <si>
    <t>INC389000: INC389000: DIST EXP - RENTS</t>
  </si>
  <si>
    <t>INC390000: INC390000: DIST EXP - MAINTENANCE SUPERVISION AND ENGINEERING</t>
  </si>
  <si>
    <t>INC392000: INC392000: DIST EXP - MAINTENANCE OF STATION EQUIPMENT</t>
  </si>
  <si>
    <t>INC393000: INC393000: DIST EXP - MAINTENANCE OF OVERHEAD LINES</t>
  </si>
  <si>
    <t>INC394000: INC394000: DIST EXP - MAINTENANCE OF UNDERGROUND LINES</t>
  </si>
  <si>
    <t>INC395000: INC395000: DIST EXP - MAINTENANCE OF LINE TRANSFORMERS</t>
  </si>
  <si>
    <t>INC396000: INC396000: DIST EXP - MAINT OF STREET LIGHTING &amp; SIGNAL SYSTEMS</t>
  </si>
  <si>
    <t>INC397000: INC397000: DIST EXP - MAINTENANCE OF METERS</t>
  </si>
  <si>
    <t>INC398000: INC398000: DIST EXP - MAINTENANCE OF MISC DISTRIBUTION PLANT</t>
  </si>
  <si>
    <t>CUSTOMER ACCOUNTS EXPENSES</t>
  </si>
  <si>
    <t>INC401000: INC401000: CUST ACCT EXP - SUPERVISION</t>
  </si>
  <si>
    <t>INC402000: INC402000: CUST ACCT EXP - METER READING EXPENSES</t>
  </si>
  <si>
    <t>INC403000: INC403000: CUST ACCT EXP - CUSTOMER RECORDS AND COLLECTION EXP</t>
  </si>
  <si>
    <t>INC404000: INC404000: CUST ACCT EXP - UNCOLLECTIBLE ACCOUNTS</t>
  </si>
  <si>
    <t>CUSTOMER SERVICE &amp; INFO EXPENSE</t>
  </si>
  <si>
    <t>INC407000: INC407000: CUST SERV &amp; INFO - SUPERVISION</t>
  </si>
  <si>
    <t>INC408000: INC408000: CUST SERV &amp; INFO - CUST ASSISTANCE EXP</t>
  </si>
  <si>
    <t>INC409000: INC409000: CUST SERV &amp; INFO - INFO &amp; INST ADV - GENERAL</t>
  </si>
  <si>
    <t>INC410000: INC410000: CUST SERV &amp; INFO - MISC CUST SERV &amp; INFO EXP</t>
  </si>
  <si>
    <t>DEMONSTRATING &amp; SELLING EXPENSES</t>
  </si>
  <si>
    <t>INC516000: INC516000: MISCELLANEOUS AND SELLING EXPENSES</t>
  </si>
  <si>
    <t>ADMINISTRATIVE &amp; GENERAL EXPENSES</t>
  </si>
  <si>
    <t>INC520010: INC520010: A&amp;G EXP - ADMINISTRATIVE &amp; GENERAL SALARIES</t>
  </si>
  <si>
    <t>INC521000: INC521000: A&amp;G EXP - OFFICE SUPPLIES AND EXPENSES</t>
  </si>
  <si>
    <t>INC522000: INC522000: A&amp;G EXP - ADMINISTRATIVE EXPENSES TRANSFERRED CR.</t>
  </si>
  <si>
    <t>INC523000: INC523000: A&amp;G EXP - OUTSIDE SERVICES EMPLOYED</t>
  </si>
  <si>
    <t>INC524000: INC524000: A&amp;G EXP - PROPERTY INSURANCE</t>
  </si>
  <si>
    <t>INC524100: INC524100: A&amp;G EXP - PROPERTY INSURANCE - NUCLEAR OUTAGE</t>
  </si>
  <si>
    <t>INC525000: INC525000: A&amp;G EXP - INJURIES AND DAMAGES</t>
  </si>
  <si>
    <t>INC526100: INC526100: A&amp;G EXP - EMP PENSIONS &amp; BENEFITS</t>
  </si>
  <si>
    <t>INC528010: INC528010: A&amp;G EXP - REGULATORY COMMISSION EXPENSE - FPSC</t>
  </si>
  <si>
    <t>INC530000: INC530000: A&amp;G EXP - MISC GENERAL EXPENSES</t>
  </si>
  <si>
    <t>INC531000: INC531000: A&amp;G EXP - RENTS</t>
  </si>
  <si>
    <t>INC535000: INC535000: A&amp;G EXP - MAINTENANCE OF GENERAL PLANT</t>
  </si>
  <si>
    <t>TOTAL DEPRECIATION EXPENSE</t>
  </si>
  <si>
    <t>INTANG DEPRECIATION</t>
  </si>
  <si>
    <t>INC603000: INC603000: DEPR &amp; AMORT EXP - INTANGIBLE</t>
  </si>
  <si>
    <t>INC603001: INC603001: DEPR &amp; AMORT  EXP - INTANGIBLE ARO</t>
  </si>
  <si>
    <t>STEAM DEPRECIATION PRODUCTION</t>
  </si>
  <si>
    <t>INC603010: INC603010: DEPR &amp; AMORT EXP - STEAM</t>
  </si>
  <si>
    <t>INC603011: INC603011: DEPR &amp; AMORT EXP - FOSSIL DECOMM</t>
  </si>
  <si>
    <t>INC603015: INC603015: DEPR &amp; AMORT EXP - SURPLUS DISMANTLEMENT DEPR</t>
  </si>
  <si>
    <t>INC603980: INC603980: DEPR EXP - AMORT ELECT PLT  - ACQUI ADJ</t>
  </si>
  <si>
    <t>NUCLEAR DEPRECIATION PRODUCTION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</si>
  <si>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</si>
  <si>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</si>
  <si>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</si>
  <si>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</si>
  <si>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INC603029: INC603029: DEPR &amp; AMORT EXP - NUCLEAR FLOWBACK</t>
  </si>
  <si>
    <t>OTHER DEPRECIATION PRODUCTION</t>
  </si>
  <si>
    <t>INC603030: INC603030: DEPR &amp; AMORT EXP - OTHER PRODUCTION</t>
  </si>
  <si>
    <t>INC603036: INC603036: DEPR &amp; AMORT EXP - DISMANTLEMENT - OTHER PROD</t>
  </si>
  <si>
    <t>TRANSMISSION DEPRECIATION EXPENSE</t>
  </si>
  <si>
    <t>INC603041: INC603041: DEPR &amp; AMORT EXP - TRANSMISSION</t>
  </si>
  <si>
    <t>INC603047: INC603047: DEPR &amp; AMORT EXP - TRANSMISSION - GSU</t>
  </si>
  <si>
    <t>INC603048: INC603048: DEPR &amp; AMORT EXP - TRANSMISSION - OTHER RETAIL</t>
  </si>
  <si>
    <t>DISTRIBUTION DEPRECIATION EXPENSE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</si>
  <si>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</si>
  <si>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</si>
  <si>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</si>
  <si>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</si>
  <si>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</si>
  <si>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</si>
  <si>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</si>
  <si>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</si>
  <si>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</si>
  <si>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</si>
  <si>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</si>
  <si>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INC603089: INC603089: DEPR &amp; AMORT EXP - DISTRIBUTION FLOWBACK</t>
  </si>
  <si>
    <t>GENERAL DEPRECIATION EXPENSE</t>
  </si>
  <si>
    <t>INC603091: INC603091: DEPR &amp; AMORT EXP - GENERAL STRUCTURES</t>
  </si>
  <si>
    <t>INC603093: INC603093: DEPR &amp; AMORT EXP - GENERAL OTHER (EXC ECCR &amp; FERC)</t>
  </si>
  <si>
    <t>AMORT REGULATORY ASSET &amp; LIABILITY</t>
  </si>
  <si>
    <t>INC605000: INC605000: ACCRETION EXPENSE - ARO REG DEBIT</t>
  </si>
  <si>
    <t>INC607000: INC607000: AMORT OF PROP LOSSES, UNRECOV PLT &amp; REGUL STUDY COSTS</t>
  </si>
  <si>
    <t>INC607143: INC607143: REGULATORY CREDIT - ASSET RET OBLIGATION</t>
  </si>
  <si>
    <t>INC607360: INC607360: AMORTIZATION OF NUCLEAR RESERVE</t>
  </si>
  <si>
    <t>INC607371: INC607371: AMORT NCRC BASE RATE REV REQ</t>
  </si>
  <si>
    <t>INC607411: INC607411: AMORT OF PROP GAINS-AVIAT TRF-FPL GROUP</t>
  </si>
  <si>
    <t>TAXES OTHER THAN INCOME TAXES</t>
  </si>
  <si>
    <t>INC608100: INC608100: TAX OTH TH INC TAX - UTILITY OPERAT INCOME CLEARING</t>
  </si>
  <si>
    <t>INC608105: INC608105: TAX OTH TH INC TAX - REAL &amp; PERS PROPERTY TAX</t>
  </si>
  <si>
    <t>INC608135: INC608135: TAX OTH TH INC TAX - REG ASSESS FEE - RETAIL BASE</t>
  </si>
  <si>
    <t>INC608150: INC608150: TAX OTH TH INC TAX - OCCUPATIONAL LICENCES</t>
  </si>
  <si>
    <t>TOTAL OPERATING INCOME TAX</t>
  </si>
  <si>
    <t>INCOME TAXES CURRENT</t>
  </si>
  <si>
    <t>INC609100: INC609100: INCOME TAXES - UTILITY OPER INCOME - CURRENT FEDERAL</t>
  </si>
  <si>
    <t>INC609110: INC609110: INCOME TAXES - UTILITY OPER INCOME - CURRENT STATE</t>
  </si>
  <si>
    <t>DEFERRED TAXES</t>
  </si>
  <si>
    <t>INC610000: INC610000: INCOME TAXES - DEFERRED FEDERAL</t>
  </si>
  <si>
    <t>INC611000: INC611000: INCOME TAXES - DEFERRED STATE</t>
  </si>
  <si>
    <t>INVESTMENT TAX CREDIT</t>
  </si>
  <si>
    <t>INC611450: INC611450: AMORTIZATION OF ITC</t>
  </si>
  <si>
    <t>GAIN LOSS ON SALE OF PLANT</t>
  </si>
  <si>
    <t>INC611600: INC611600: GAIN FROM DISP OF UTILITY PLANT - FUTURE USE</t>
  </si>
  <si>
    <t>RAF: Summary Juris Rate Base</t>
  </si>
  <si>
    <t>RATE BASE</t>
  </si>
  <si>
    <t>NET UTILITY PLANT</t>
  </si>
  <si>
    <t>TOTAL PLANT IN SERVICE</t>
  </si>
  <si>
    <t>INTANGIBLE</t>
  </si>
  <si>
    <t>STEAM PRODUCTION</t>
  </si>
  <si>
    <t>NUCLEAR PRODUCTION</t>
  </si>
  <si>
    <t>OTHER PRODUCTION</t>
  </si>
  <si>
    <t>TRANSMISSION</t>
  </si>
  <si>
    <t>DISTRIBUTION EXCL ECCR</t>
  </si>
  <si>
    <t>GENERAL PLANT</t>
  </si>
  <si>
    <t>FUTURE USE PLANT</t>
  </si>
  <si>
    <t>CONSTRUCTION WORK IN PROGRESS</t>
  </si>
  <si>
    <t>TOTAL ACCUM DEPRECIATION</t>
  </si>
  <si>
    <t>ACCUM DEPR INTANGIBLE</t>
  </si>
  <si>
    <t>ACCUM DEPR STEAM PRODUCTION</t>
  </si>
  <si>
    <t>ACCUM DEPR NUCLEAR PRODUCTION</t>
  </si>
  <si>
    <t>ACCUM DEPR OTHER PRODUCTION</t>
  </si>
  <si>
    <t>ACCUM DEPR TRANSMISSION</t>
  </si>
  <si>
    <t>ACCUM DEPR DISTRIB EXCL ECCR</t>
  </si>
  <si>
    <t>ACCUM DEPR GENERAL PLANT</t>
  </si>
  <si>
    <t>NUCLEAR FUEL</t>
  </si>
  <si>
    <t>TOTAL WORKING CAPITAL ASSETS</t>
  </si>
  <si>
    <t>CURRENT ASSETS</t>
  </si>
  <si>
    <t>CASH</t>
  </si>
  <si>
    <t>SPECIAL DEPOSITS</t>
  </si>
  <si>
    <t>WORKING FUNDS</t>
  </si>
  <si>
    <t>ACCOUNTS RECEIVABLE</t>
  </si>
  <si>
    <t>OTHER ACCTS RECEIVABLE</t>
  </si>
  <si>
    <t>ACCUM PROV FR UNCOLLECT ACCTS</t>
  </si>
  <si>
    <t>FUEL STOCK</t>
  </si>
  <si>
    <t>PLT MAT &amp; OPER SUPPLIES</t>
  </si>
  <si>
    <t>STORES EXPENSE</t>
  </si>
  <si>
    <t>PREPAYMENTS</t>
  </si>
  <si>
    <t>RENTS RECEIVABLE</t>
  </si>
  <si>
    <t>ACCRUED REVENUES</t>
  </si>
  <si>
    <t>MISC CUR &amp; ACCR ASSETS</t>
  </si>
  <si>
    <t>OTHER DEFERRED DEBITS</t>
  </si>
  <si>
    <t>OTHER REG ASSETS</t>
  </si>
  <si>
    <t>STUDIES &amp; ANALYSIS</t>
  </si>
  <si>
    <t>CLEARING ACCOUNTS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</si>
  <si>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</si>
  <si>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</si>
  <si>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</si>
  <si>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</si>
  <si>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</si>
  <si>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</si>
  <si>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</si>
  <si>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</si>
  <si>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</si>
  <si>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</si>
  <si>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</si>
  <si>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</si>
  <si>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CUSTOMER ADVANCES CONSTRUCTION</t>
  </si>
  <si>
    <t>OTHER DEFERRED CREDITS</t>
  </si>
  <si>
    <t>OTHER REGULATORY LIABILITY</t>
  </si>
  <si>
    <t>DEFERRED GAINS PROPERTY</t>
  </si>
  <si>
    <t>Return on Rate Base</t>
  </si>
  <si>
    <t>Depr Exp</t>
  </si>
  <si>
    <t>Property Taxes</t>
  </si>
  <si>
    <t>PEEC Property Taxes</t>
  </si>
  <si>
    <t>Reserve Amort used in 2016</t>
  </si>
  <si>
    <t xml:space="preserve">   Capital</t>
  </si>
  <si>
    <t>Reserve Amortization</t>
  </si>
  <si>
    <t>Depr/Dismantle Study</t>
  </si>
  <si>
    <t>Other</t>
  </si>
  <si>
    <t>PEEC Incremental Rate Base from 2016 to 2017</t>
  </si>
  <si>
    <t>Change from 2016 to 2017</t>
  </si>
  <si>
    <t>Net Rate Base</t>
  </si>
  <si>
    <t>WAAC in 2017</t>
  </si>
  <si>
    <t>Walk from 2016 to 2017</t>
  </si>
  <si>
    <t>Depreciation Study</t>
  </si>
  <si>
    <t>PEEC Depr Exp</t>
  </si>
  <si>
    <t>OPC 002112  FPL RC-16</t>
  </si>
  <si>
    <t>OPC 002113     FPL RC-16</t>
  </si>
  <si>
    <t>OPC 002114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</si>
</sst>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#,##0_);[Red]\(#,##0\);&quot; &quot;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7" fillId="2" borderId="3"/>
    <xf numFmtId="41" fontId="17" fillId="0" borderId="0" applyFont="0" applyFill="0" applyBorder="0" applyAlignment="0" applyProtection="0"/>
    <xf numFmtId="0" fontId="1" fillId="2" borderId="3"/>
    <xf numFmtId="43" fontId="1" fillId="2" borderId="3" applyFont="0" applyFill="0" applyBorder="0" applyAlignment="0" applyProtection="0"/>
    <xf numFmtId="0" fontId="17" fillId="2" borderId="3"/>
    <xf numFmtId="0" fontId="17" fillId="2" borderId="3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164" fontId="14" fillId="0" borderId="1" xfId="0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164" fontId="16" fillId="0" borderId="1" xfId="0" applyNumberFormat="1" applyFont="1" applyBorder="1" applyAlignment="1">
      <alignment horizontal="right"/>
    </xf>
    <xf numFmtId="164" fontId="0" fillId="0" borderId="0" xfId="0" applyNumberFormat="1"/>
    <xf numFmtId="164" fontId="0" fillId="0" borderId="6" xfId="0" applyNumberFormat="1" applyBorder="1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Alignment="1">
      <alignment horizontal="left"/>
    </xf>
    <xf numFmtId="164" fontId="2" fillId="2" borderId="3" xfId="1" applyNumberFormat="1" applyFont="1" applyAlignment="1">
      <alignment horizontal="right"/>
    </xf>
    <xf numFmtId="0" fontId="2" fillId="2" borderId="3" xfId="1" applyFont="1" applyAlignment="1">
      <alignment horizontal="left" indent="1"/>
    </xf>
    <xf numFmtId="0" fontId="2" fillId="2" borderId="3" xfId="1" applyFont="1" applyAlignment="1">
      <alignment horizontal="left" indent="2"/>
    </xf>
    <xf numFmtId="0" fontId="2" fillId="2" borderId="3" xfId="1" applyFont="1" applyAlignment="1">
      <alignment horizontal="left" indent="3"/>
    </xf>
    <xf numFmtId="41" fontId="0" fillId="0" borderId="0" xfId="2" applyFont="1"/>
    <xf numFmtId="41" fontId="0" fillId="0" borderId="6" xfId="2" applyFont="1" applyBorder="1"/>
    <xf numFmtId="164" fontId="0" fillId="0" borderId="3" xfId="0" applyNumberFormat="1" applyBorder="1"/>
    <xf numFmtId="41" fontId="0" fillId="0" borderId="0" xfId="0" applyNumberFormat="1"/>
    <xf numFmtId="164" fontId="2" fillId="2" borderId="3" xfId="5" applyNumberFormat="1" applyFont="1" applyAlignment="1">
      <alignment horizontal="right"/>
    </xf>
    <xf numFmtId="164" fontId="2" fillId="2" borderId="4" xfId="5" applyNumberFormat="1" applyFont="1" applyBorder="1" applyAlignment="1">
      <alignment horizontal="right"/>
    </xf>
    <xf numFmtId="164" fontId="2" fillId="2" borderId="5" xfId="5" applyNumberFormat="1" applyFont="1" applyBorder="1" applyAlignment="1">
      <alignment horizontal="right"/>
    </xf>
    <xf numFmtId="164" fontId="2" fillId="2" borderId="3" xfId="6" applyNumberFormat="1" applyFont="1" applyAlignment="1">
      <alignment horizontal="right"/>
    </xf>
    <xf numFmtId="164" fontId="2" fillId="2" borderId="4" xfId="6" applyNumberFormat="1" applyFont="1" applyBorder="1" applyAlignment="1">
      <alignment horizontal="right"/>
    </xf>
    <xf numFmtId="164" fontId="2" fillId="2" borderId="5" xfId="6" applyNumberFormat="1" applyFont="1" applyBorder="1" applyAlignment="1">
      <alignment horizontal="right"/>
    </xf>
    <xf numFmtId="10" fontId="0" fillId="0" borderId="0" xfId="7" applyNumberFormat="1" applyFont="1"/>
    <xf numFmtId="0" fontId="5" fillId="0" borderId="0" xfId="0" applyFont="1" applyFill="1" applyAlignment="1">
      <alignment horizontal="left" indent="1"/>
    </xf>
    <xf numFmtId="164" fontId="2" fillId="0" borderId="3" xfId="6" applyNumberFormat="1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left" indent="3"/>
    </xf>
    <xf numFmtId="0" fontId="8" fillId="0" borderId="0" xfId="0" applyFont="1" applyFill="1" applyAlignment="1">
      <alignment horizontal="left" indent="2"/>
    </xf>
    <xf numFmtId="164" fontId="2" fillId="0" borderId="4" xfId="6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Fill="1" applyAlignment="1">
      <alignment horizontal="left" indent="1"/>
    </xf>
    <xf numFmtId="0" fontId="18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19" fillId="0" borderId="0" xfId="0" applyFont="1" applyAlignment="1">
      <alignment wrapText="1"/>
    </xf>
  </cellXfs>
  <cellStyles count="8">
    <cellStyle name="Comma [0]" xfId="2" builtinId="6"/>
    <cellStyle name="Comma 2" xfId="4"/>
    <cellStyle name="Normal" xfId="0" builtinId="0"/>
    <cellStyle name="Normal 2" xfId="1"/>
    <cellStyle name="Normal 3" xfId="3"/>
    <cellStyle name="Normal 4" xfId="5"/>
    <cellStyle name="Normal 5" xfId="6"/>
    <cellStyle name="Percent" xfId="7" builtinId="5"/>
  </cellStyles>
  <dxfs count="0"/>
  <tableStyles count="0" defaultTableStyle="TableStyleMedium2" defaultPivotStyle="PivotStyleLight16"/>
  <colors>
    <mruColors>
      <color rgb="FF004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zoomScaleNormal="100" workbookViewId="0">
      <selection activeCell="D1" sqref="D1"/>
    </sheetView>
  </sheetViews>
  <sheetFormatPr defaultRowHeight="14.4" outlineLevelRow="1" x14ac:dyDescent="0.3"/>
  <cols>
    <col min="1" max="1" width="35" customWidth="1"/>
    <col min="2" max="2" width="12.5546875" bestFit="1" customWidth="1"/>
    <col min="4" max="4" width="11.44140625" customWidth="1"/>
  </cols>
  <sheetData>
    <row r="1" spans="1:4" ht="29.4" x14ac:dyDescent="0.35">
      <c r="A1" s="43" t="s">
        <v>256</v>
      </c>
      <c r="D1" s="46" t="s">
        <v>259</v>
      </c>
    </row>
    <row r="4" spans="1:4" x14ac:dyDescent="0.3">
      <c r="A4" t="s">
        <v>243</v>
      </c>
      <c r="B4" s="24">
        <f>+RAF_Summary_Juris_Rate_Base!E84*0.0987</f>
        <v>244973270.63891262</v>
      </c>
    </row>
    <row r="5" spans="1:4" x14ac:dyDescent="0.3">
      <c r="A5" t="s">
        <v>244</v>
      </c>
      <c r="B5" s="24">
        <f>+RAF_Detailed_Juris_COS_ID_NOI!E206</f>
        <v>120153479.99136972</v>
      </c>
    </row>
    <row r="6" spans="1:4" x14ac:dyDescent="0.3">
      <c r="A6" t="s">
        <v>245</v>
      </c>
      <c r="B6" s="25">
        <f>+RAF_Detailed_Juris_COS_ID_NOI!E218</f>
        <v>54124749.92497015</v>
      </c>
    </row>
    <row r="7" spans="1:4" x14ac:dyDescent="0.3">
      <c r="A7" t="s">
        <v>248</v>
      </c>
      <c r="B7" s="27">
        <f>SUM(B4:B6)</f>
        <v>419251500.55525249</v>
      </c>
    </row>
    <row r="9" spans="1:4" x14ac:dyDescent="0.3">
      <c r="A9" t="s">
        <v>257</v>
      </c>
      <c r="B9" s="24">
        <v>187000000</v>
      </c>
    </row>
    <row r="10" spans="1:4" x14ac:dyDescent="0.3">
      <c r="A10" t="s">
        <v>249</v>
      </c>
      <c r="B10" s="24">
        <v>205000000</v>
      </c>
    </row>
    <row r="12" spans="1:4" x14ac:dyDescent="0.3">
      <c r="A12" t="s">
        <v>251</v>
      </c>
      <c r="B12" s="24">
        <v>55000000</v>
      </c>
    </row>
    <row r="16" spans="1:4" outlineLevel="1" x14ac:dyDescent="0.3"/>
  </sheetData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E1" sqref="E1"/>
    </sheetView>
  </sheetViews>
  <sheetFormatPr defaultRowHeight="14.4" x14ac:dyDescent="0.3"/>
  <cols>
    <col min="1" max="1" width="103.109375" bestFit="1" customWidth="1"/>
    <col min="2" max="3" width="17.5546875" customWidth="1"/>
    <col min="4" max="4" width="6.5546875" customWidth="1"/>
    <col min="5" max="5" width="15.33203125" bestFit="1" customWidth="1"/>
  </cols>
  <sheetData>
    <row r="1" spans="1:5" ht="28.8" x14ac:dyDescent="0.3">
      <c r="A1" s="44" t="s">
        <v>0</v>
      </c>
      <c r="B1" s="44" t="s">
        <v>1</v>
      </c>
      <c r="C1" s="44" t="s">
        <v>2</v>
      </c>
      <c r="E1" s="46" t="s">
        <v>260</v>
      </c>
    </row>
    <row r="2" spans="1:5" x14ac:dyDescent="0.3">
      <c r="A2" s="44"/>
      <c r="B2" s="1" t="s">
        <v>3</v>
      </c>
      <c r="C2" s="1" t="s">
        <v>3</v>
      </c>
    </row>
    <row r="3" spans="1:5" x14ac:dyDescent="0.3">
      <c r="A3" s="2" t="s">
        <v>4</v>
      </c>
      <c r="B3" s="3"/>
      <c r="C3" s="3"/>
    </row>
    <row r="4" spans="1:5" x14ac:dyDescent="0.3">
      <c r="A4" s="4" t="s">
        <v>5</v>
      </c>
      <c r="B4" s="3"/>
      <c r="C4" s="3"/>
    </row>
    <row r="5" spans="1:5" x14ac:dyDescent="0.3">
      <c r="A5" s="5" t="s">
        <v>6</v>
      </c>
      <c r="B5" s="3"/>
      <c r="C5" s="3"/>
    </row>
    <row r="6" spans="1:5" x14ac:dyDescent="0.3">
      <c r="A6" s="6" t="s">
        <v>7</v>
      </c>
      <c r="B6" s="31">
        <v>-5621234238.66924</v>
      </c>
      <c r="C6" s="31">
        <v>-5661800495.7011261</v>
      </c>
    </row>
    <row r="7" spans="1:5" x14ac:dyDescent="0.3">
      <c r="A7" s="6" t="s">
        <v>8</v>
      </c>
      <c r="B7" s="31">
        <v>-60871960.840071902</v>
      </c>
      <c r="C7" s="31">
        <v>-62386998.586679436</v>
      </c>
    </row>
    <row r="8" spans="1:5" x14ac:dyDescent="0.3">
      <c r="A8" s="6" t="s">
        <v>9</v>
      </c>
      <c r="B8" s="31">
        <v>-3120621.8085160097</v>
      </c>
      <c r="C8" s="31">
        <v>-3136980.9145756569</v>
      </c>
    </row>
    <row r="9" spans="1:5" ht="15" thickBot="1" x14ac:dyDescent="0.35">
      <c r="A9" s="6" t="s">
        <v>10</v>
      </c>
      <c r="B9" s="31">
        <v>-15113100.259210736</v>
      </c>
      <c r="C9" s="31">
        <v>-1004441.7279492915</v>
      </c>
    </row>
    <row r="10" spans="1:5" x14ac:dyDescent="0.3">
      <c r="A10" s="7" t="s">
        <v>6</v>
      </c>
      <c r="B10" s="32">
        <v>-5700339921.5770378</v>
      </c>
      <c r="C10" s="32">
        <v>-5728328916.9303303</v>
      </c>
    </row>
    <row r="12" spans="1:5" x14ac:dyDescent="0.3">
      <c r="A12" s="5" t="s">
        <v>11</v>
      </c>
      <c r="B12" s="31"/>
      <c r="C12" s="31"/>
    </row>
    <row r="13" spans="1:5" x14ac:dyDescent="0.3">
      <c r="A13" s="6" t="s">
        <v>12</v>
      </c>
      <c r="B13" s="31">
        <v>-59439028.348698989</v>
      </c>
      <c r="C13" s="31">
        <v>-59902438.385227382</v>
      </c>
    </row>
    <row r="14" spans="1:5" x14ac:dyDescent="0.3">
      <c r="A14" s="6" t="s">
        <v>13</v>
      </c>
      <c r="B14" s="31">
        <v>-841974.38683068182</v>
      </c>
      <c r="C14" s="31">
        <v>-1002948.7879780806</v>
      </c>
    </row>
    <row r="15" spans="1:5" x14ac:dyDescent="0.3">
      <c r="A15" s="6" t="s">
        <v>14</v>
      </c>
      <c r="B15" s="31">
        <v>-14693791</v>
      </c>
      <c r="C15" s="31">
        <v>-14693791</v>
      </c>
    </row>
    <row r="16" spans="1:5" x14ac:dyDescent="0.3">
      <c r="A16" s="6" t="s">
        <v>15</v>
      </c>
      <c r="B16" s="31">
        <v>-17541660</v>
      </c>
      <c r="C16" s="31">
        <v>-17541660</v>
      </c>
    </row>
    <row r="17" spans="1:5" x14ac:dyDescent="0.3">
      <c r="A17" s="6" t="s">
        <v>16</v>
      </c>
      <c r="B17" s="31">
        <v>-5968234.5648137005</v>
      </c>
      <c r="C17" s="31">
        <v>-6046323.6905591143</v>
      </c>
    </row>
    <row r="18" spans="1:5" x14ac:dyDescent="0.3">
      <c r="A18" s="6" t="s">
        <v>17</v>
      </c>
      <c r="B18" s="31">
        <v>-1267915.8799999997</v>
      </c>
      <c r="C18" s="31">
        <v>-1398331.4659101004</v>
      </c>
    </row>
    <row r="19" spans="1:5" x14ac:dyDescent="0.3">
      <c r="A19" s="6" t="s">
        <v>18</v>
      </c>
      <c r="B19" s="31">
        <v>-1811268.4800000002</v>
      </c>
      <c r="C19" s="31">
        <v>-1811268.4800000002</v>
      </c>
    </row>
    <row r="20" spans="1:5" x14ac:dyDescent="0.3">
      <c r="A20" s="6" t="s">
        <v>19</v>
      </c>
      <c r="B20" s="31">
        <v>1426032.1199999999</v>
      </c>
      <c r="C20" s="31">
        <v>1426032.1199999999</v>
      </c>
    </row>
    <row r="21" spans="1:5" x14ac:dyDescent="0.3">
      <c r="A21" s="6" t="s">
        <v>20</v>
      </c>
      <c r="B21" s="31">
        <v>-21058377.344543669</v>
      </c>
      <c r="C21" s="31">
        <v>-22700823.015399534</v>
      </c>
    </row>
    <row r="22" spans="1:5" x14ac:dyDescent="0.3">
      <c r="A22" s="6" t="s">
        <v>21</v>
      </c>
      <c r="B22" s="31">
        <v>-1886560.6491920243</v>
      </c>
      <c r="C22" s="31">
        <v>-1909706.7992541243</v>
      </c>
    </row>
    <row r="23" spans="1:5" x14ac:dyDescent="0.3">
      <c r="A23" s="6" t="s">
        <v>22</v>
      </c>
      <c r="B23" s="31">
        <v>-32262000</v>
      </c>
      <c r="C23" s="31">
        <v>-33211000</v>
      </c>
    </row>
    <row r="24" spans="1:5" x14ac:dyDescent="0.3">
      <c r="A24" s="6" t="s">
        <v>23</v>
      </c>
      <c r="B24" s="31">
        <v>-3276244.8099580039</v>
      </c>
      <c r="C24" s="31">
        <v>-3287126.4607947641</v>
      </c>
    </row>
    <row r="25" spans="1:5" x14ac:dyDescent="0.3">
      <c r="A25" s="6" t="s">
        <v>24</v>
      </c>
      <c r="B25" s="31">
        <v>-1114100.3117183009</v>
      </c>
      <c r="C25" s="31">
        <v>-1096591.0103724923</v>
      </c>
    </row>
    <row r="26" spans="1:5" x14ac:dyDescent="0.3">
      <c r="A26" s="6" t="s">
        <v>25</v>
      </c>
      <c r="B26" s="31">
        <v>-396297.7456983559</v>
      </c>
      <c r="C26" s="31">
        <v>-402936.70663440175</v>
      </c>
    </row>
    <row r="27" spans="1:5" x14ac:dyDescent="0.3">
      <c r="A27" s="6" t="s">
        <v>26</v>
      </c>
      <c r="B27" s="31">
        <v>-274418.04161997058</v>
      </c>
      <c r="C27" s="31">
        <v>-256054.48356263476</v>
      </c>
    </row>
    <row r="28" spans="1:5" x14ac:dyDescent="0.3">
      <c r="A28" s="6" t="s">
        <v>27</v>
      </c>
      <c r="B28" s="31">
        <v>-1592934.2440516376</v>
      </c>
      <c r="C28" s="31">
        <v>-1601284.8170603155</v>
      </c>
    </row>
    <row r="29" spans="1:5" ht="15" thickBot="1" x14ac:dyDescent="0.35">
      <c r="A29" s="6" t="s">
        <v>28</v>
      </c>
      <c r="B29" s="31">
        <v>-28101886.019999996</v>
      </c>
      <c r="C29" s="31">
        <v>-28439892.170000002</v>
      </c>
    </row>
    <row r="30" spans="1:5" x14ac:dyDescent="0.3">
      <c r="A30" s="7" t="s">
        <v>11</v>
      </c>
      <c r="B30" s="32">
        <v>-190100659.70712531</v>
      </c>
      <c r="C30" s="32">
        <v>-193876145.152753</v>
      </c>
    </row>
    <row r="31" spans="1:5" ht="15" thickBot="1" x14ac:dyDescent="0.35"/>
    <row r="32" spans="1:5" x14ac:dyDescent="0.3">
      <c r="A32" s="8" t="s">
        <v>5</v>
      </c>
      <c r="B32" s="32">
        <v>-5890440581.2841635</v>
      </c>
      <c r="C32" s="32">
        <v>-5922205062.0830832</v>
      </c>
      <c r="E32" s="16"/>
    </row>
    <row r="34" spans="1:3" x14ac:dyDescent="0.3">
      <c r="A34" s="4" t="s">
        <v>29</v>
      </c>
      <c r="B34" s="31"/>
      <c r="C34" s="31"/>
    </row>
    <row r="35" spans="1:3" x14ac:dyDescent="0.3">
      <c r="A35" s="5" t="s">
        <v>30</v>
      </c>
      <c r="B35" s="31"/>
      <c r="C35" s="31"/>
    </row>
    <row r="36" spans="1:3" x14ac:dyDescent="0.3">
      <c r="A36" s="6" t="s">
        <v>31</v>
      </c>
      <c r="B36" s="31">
        <v>4584687.0439883815</v>
      </c>
      <c r="C36" s="31">
        <v>6661503.9328618962</v>
      </c>
    </row>
    <row r="37" spans="1:3" x14ac:dyDescent="0.3">
      <c r="A37" s="6" t="s">
        <v>32</v>
      </c>
      <c r="B37" s="31">
        <v>8972846.0463366788</v>
      </c>
      <c r="C37" s="31">
        <v>9145466.2859270982</v>
      </c>
    </row>
    <row r="38" spans="1:3" x14ac:dyDescent="0.3">
      <c r="A38" s="6" t="s">
        <v>33</v>
      </c>
      <c r="B38" s="31">
        <v>8190128.3745742571</v>
      </c>
      <c r="C38" s="31">
        <v>5592644.3779510213</v>
      </c>
    </row>
    <row r="39" spans="1:3" x14ac:dyDescent="0.3">
      <c r="A39" s="6" t="s">
        <v>34</v>
      </c>
      <c r="B39" s="31">
        <v>1801229.6590983835</v>
      </c>
      <c r="C39" s="31">
        <v>1624151.1750174193</v>
      </c>
    </row>
    <row r="40" spans="1:3" x14ac:dyDescent="0.3">
      <c r="A40" s="6" t="s">
        <v>35</v>
      </c>
      <c r="B40" s="31">
        <v>28306719.411691867</v>
      </c>
      <c r="C40" s="31">
        <v>16552293.397553977</v>
      </c>
    </row>
    <row r="41" spans="1:3" x14ac:dyDescent="0.3">
      <c r="A41" s="6" t="s">
        <v>36</v>
      </c>
      <c r="B41" s="31">
        <v>61860.378625453988</v>
      </c>
      <c r="C41" s="31">
        <v>62833.352870087117</v>
      </c>
    </row>
    <row r="42" spans="1:3" x14ac:dyDescent="0.3">
      <c r="A42" s="6" t="s">
        <v>37</v>
      </c>
      <c r="B42" s="31">
        <v>5068037.4657825865</v>
      </c>
      <c r="C42" s="31">
        <v>7163752.4453566698</v>
      </c>
    </row>
    <row r="43" spans="1:3" x14ac:dyDescent="0.3">
      <c r="A43" s="6" t="s">
        <v>38</v>
      </c>
      <c r="B43" s="31">
        <v>6185560.1735586552</v>
      </c>
      <c r="C43" s="31">
        <v>5259454.835164153</v>
      </c>
    </row>
    <row r="44" spans="1:3" x14ac:dyDescent="0.3">
      <c r="A44" s="6" t="s">
        <v>39</v>
      </c>
      <c r="B44" s="31">
        <v>26577563.322045278</v>
      </c>
      <c r="C44" s="31">
        <v>16404832.651414165</v>
      </c>
    </row>
    <row r="45" spans="1:3" x14ac:dyDescent="0.3">
      <c r="A45" s="6" t="s">
        <v>40</v>
      </c>
      <c r="B45" s="31">
        <v>6755087.878860631</v>
      </c>
      <c r="C45" s="31">
        <v>4453462.1004592115</v>
      </c>
    </row>
    <row r="46" spans="1:3" ht="15" thickBot="1" x14ac:dyDescent="0.35">
      <c r="A46" s="6" t="s">
        <v>41</v>
      </c>
      <c r="B46" s="31">
        <v>2036666.1111885149</v>
      </c>
      <c r="C46" s="31">
        <v>1640827.2941116174</v>
      </c>
    </row>
    <row r="47" spans="1:3" x14ac:dyDescent="0.3">
      <c r="A47" s="7" t="s">
        <v>30</v>
      </c>
      <c r="B47" s="32">
        <v>98540385.865750685</v>
      </c>
      <c r="C47" s="32">
        <v>74561221.848687321</v>
      </c>
    </row>
    <row r="49" spans="1:3" x14ac:dyDescent="0.3">
      <c r="A49" s="5" t="s">
        <v>42</v>
      </c>
      <c r="B49" s="31"/>
      <c r="C49" s="31"/>
    </row>
    <row r="50" spans="1:3" x14ac:dyDescent="0.3">
      <c r="A50" s="6" t="s">
        <v>43</v>
      </c>
      <c r="B50" s="31">
        <v>70499863.701188326</v>
      </c>
      <c r="C50" s="31">
        <v>74127161.733496457</v>
      </c>
    </row>
    <row r="51" spans="1:3" x14ac:dyDescent="0.3">
      <c r="A51" s="6" t="s">
        <v>44</v>
      </c>
      <c r="B51" s="31">
        <v>11099096.239020642</v>
      </c>
      <c r="C51" s="31">
        <v>11149407.959918568</v>
      </c>
    </row>
    <row r="52" spans="1:3" x14ac:dyDescent="0.3">
      <c r="A52" s="6" t="s">
        <v>45</v>
      </c>
      <c r="B52" s="31">
        <v>9327377.5667726956</v>
      </c>
      <c r="C52" s="31">
        <v>9260002.516369747</v>
      </c>
    </row>
    <row r="53" spans="1:3" x14ac:dyDescent="0.3">
      <c r="A53" s="6" t="s">
        <v>46</v>
      </c>
      <c r="B53" s="31">
        <v>45066446.287108757</v>
      </c>
      <c r="C53" s="31">
        <v>46901704.216674909</v>
      </c>
    </row>
    <row r="54" spans="1:3" x14ac:dyDescent="0.3">
      <c r="A54" s="6" t="s">
        <v>47</v>
      </c>
      <c r="B54" s="31">
        <v>362629.93225524976</v>
      </c>
      <c r="C54" s="31">
        <v>98882.545790635719</v>
      </c>
    </row>
    <row r="55" spans="1:3" x14ac:dyDescent="0.3">
      <c r="A55" s="6" t="s">
        <v>48</v>
      </c>
      <c r="B55" s="31">
        <v>76299795.773366466</v>
      </c>
      <c r="C55" s="31">
        <v>83336806.346555337</v>
      </c>
    </row>
    <row r="56" spans="1:3" x14ac:dyDescent="0.3">
      <c r="A56" s="6" t="s">
        <v>49</v>
      </c>
      <c r="B56" s="31">
        <v>97173612.122861654</v>
      </c>
      <c r="C56" s="31">
        <v>42116200.387610488</v>
      </c>
    </row>
    <row r="57" spans="1:3" x14ac:dyDescent="0.3">
      <c r="A57" s="6" t="s">
        <v>50</v>
      </c>
      <c r="B57" s="31">
        <v>9726861.9301322997</v>
      </c>
      <c r="C57" s="31">
        <v>7872879.88284689</v>
      </c>
    </row>
    <row r="58" spans="1:3" x14ac:dyDescent="0.3">
      <c r="A58" s="6" t="s">
        <v>51</v>
      </c>
      <c r="B58" s="31">
        <v>9112855.0825570729</v>
      </c>
      <c r="C58" s="31">
        <v>19904076.01338499</v>
      </c>
    </row>
    <row r="59" spans="1:3" x14ac:dyDescent="0.3">
      <c r="A59" s="6" t="s">
        <v>52</v>
      </c>
      <c r="B59" s="31">
        <v>7768582.7256358713</v>
      </c>
      <c r="C59" s="31">
        <v>7002278.6929720249</v>
      </c>
    </row>
    <row r="60" spans="1:3" ht="15" thickBot="1" x14ac:dyDescent="0.35">
      <c r="A60" s="6" t="s">
        <v>53</v>
      </c>
      <c r="B60" s="31">
        <v>9317791.5797791965</v>
      </c>
      <c r="C60" s="31">
        <v>17088652.236482054</v>
      </c>
    </row>
    <row r="61" spans="1:3" x14ac:dyDescent="0.3">
      <c r="A61" s="7" t="s">
        <v>42</v>
      </c>
      <c r="B61" s="32">
        <v>345754912.94067818</v>
      </c>
      <c r="C61" s="32">
        <v>318858052.53210211</v>
      </c>
    </row>
    <row r="63" spans="1:3" x14ac:dyDescent="0.3">
      <c r="A63" s="5" t="s">
        <v>54</v>
      </c>
      <c r="B63" s="31"/>
      <c r="C63" s="31"/>
    </row>
    <row r="64" spans="1:3" x14ac:dyDescent="0.3">
      <c r="A64" s="6" t="s">
        <v>55</v>
      </c>
      <c r="B64" s="31">
        <v>14116035.491287706</v>
      </c>
      <c r="C64" s="31">
        <v>15432469.877868416</v>
      </c>
    </row>
    <row r="65" spans="1:3" x14ac:dyDescent="0.3">
      <c r="A65" s="6" t="s">
        <v>56</v>
      </c>
      <c r="B65" s="31">
        <v>4109355.1073170402</v>
      </c>
      <c r="C65" s="31">
        <v>4171275.0304544922</v>
      </c>
    </row>
    <row r="66" spans="1:3" x14ac:dyDescent="0.3">
      <c r="A66" s="6" t="s">
        <v>57</v>
      </c>
      <c r="B66" s="31">
        <v>18438280.016831607</v>
      </c>
      <c r="C66" s="31">
        <v>18727480.206943795</v>
      </c>
    </row>
    <row r="67" spans="1:3" x14ac:dyDescent="0.3">
      <c r="A67" s="6" t="s">
        <v>58</v>
      </c>
      <c r="B67" s="31">
        <v>26487339.273245431</v>
      </c>
      <c r="C67" s="31">
        <v>27956976.365342043</v>
      </c>
    </row>
    <row r="68" spans="1:3" x14ac:dyDescent="0.3">
      <c r="A68" s="6" t="s">
        <v>59</v>
      </c>
      <c r="B68" s="31">
        <v>4014193.3000099231</v>
      </c>
      <c r="C68" s="31">
        <v>4033520.9144733576</v>
      </c>
    </row>
    <row r="69" spans="1:3" x14ac:dyDescent="0.3">
      <c r="A69" s="6" t="s">
        <v>60</v>
      </c>
      <c r="B69" s="31">
        <v>9473906.1400565729</v>
      </c>
      <c r="C69" s="31">
        <v>9779454.1414331943</v>
      </c>
    </row>
    <row r="70" spans="1:3" x14ac:dyDescent="0.3">
      <c r="A70" s="6" t="s">
        <v>61</v>
      </c>
      <c r="B70" s="31">
        <v>12801951.82208474</v>
      </c>
      <c r="C70" s="31">
        <v>14252904.996753246</v>
      </c>
    </row>
    <row r="71" spans="1:3" x14ac:dyDescent="0.3">
      <c r="A71" s="6" t="s">
        <v>62</v>
      </c>
      <c r="B71" s="31">
        <v>45011088.572048828</v>
      </c>
      <c r="C71" s="31">
        <v>59624977.578832112</v>
      </c>
    </row>
    <row r="72" spans="1:3" x14ac:dyDescent="0.3">
      <c r="A72" s="6" t="s">
        <v>63</v>
      </c>
      <c r="B72" s="31">
        <v>6544276.1584867025</v>
      </c>
      <c r="C72" s="31">
        <v>7430481.5516976854</v>
      </c>
    </row>
    <row r="73" spans="1:3" x14ac:dyDescent="0.3">
      <c r="A73" s="6" t="s">
        <v>64</v>
      </c>
      <c r="B73" s="31">
        <v>3372646.1585311685</v>
      </c>
      <c r="C73" s="31">
        <v>3758752.5132573317</v>
      </c>
    </row>
    <row r="74" spans="1:3" x14ac:dyDescent="0.3">
      <c r="A74" s="6" t="s">
        <v>65</v>
      </c>
      <c r="B74" s="31">
        <v>2353873.8493505209</v>
      </c>
      <c r="C74" s="31">
        <v>2442403.5161308073</v>
      </c>
    </row>
    <row r="75" spans="1:3" ht="15" thickBot="1" x14ac:dyDescent="0.35">
      <c r="A75" s="6" t="s">
        <v>66</v>
      </c>
      <c r="B75" s="31">
        <v>14020446.806461604</v>
      </c>
      <c r="C75" s="31">
        <v>0</v>
      </c>
    </row>
    <row r="76" spans="1:3" x14ac:dyDescent="0.3">
      <c r="A76" s="7" t="s">
        <v>54</v>
      </c>
      <c r="B76" s="32">
        <v>160743392.69571182</v>
      </c>
      <c r="C76" s="32">
        <v>167610696.69318646</v>
      </c>
    </row>
    <row r="78" spans="1:3" x14ac:dyDescent="0.3">
      <c r="A78" s="5" t="s">
        <v>67</v>
      </c>
      <c r="B78" s="31"/>
      <c r="C78" s="31"/>
    </row>
    <row r="79" spans="1:3" x14ac:dyDescent="0.3">
      <c r="A79" s="6" t="s">
        <v>68</v>
      </c>
      <c r="B79" s="31">
        <v>5956137.0121131707</v>
      </c>
      <c r="C79" s="31">
        <v>6203256.493015605</v>
      </c>
    </row>
    <row r="80" spans="1:3" x14ac:dyDescent="0.3">
      <c r="A80" s="6" t="s">
        <v>69</v>
      </c>
      <c r="B80" s="31">
        <v>9541592.9070019815</v>
      </c>
      <c r="C80" s="31">
        <v>9705619.4939041082</v>
      </c>
    </row>
    <row r="81" spans="1:3" x14ac:dyDescent="0.3">
      <c r="A81" s="6" t="s">
        <v>70</v>
      </c>
      <c r="B81" s="31">
        <v>1906049.7761509002</v>
      </c>
      <c r="C81" s="31">
        <v>2981705.3556734193</v>
      </c>
    </row>
    <row r="82" spans="1:3" x14ac:dyDescent="0.3">
      <c r="A82" s="6" t="s">
        <v>71</v>
      </c>
      <c r="B82" s="31">
        <v>335164.61498756963</v>
      </c>
      <c r="C82" s="31">
        <v>336277.82371423335</v>
      </c>
    </row>
    <row r="83" spans="1:3" x14ac:dyDescent="0.3">
      <c r="A83" s="6" t="s">
        <v>72</v>
      </c>
      <c r="B83" s="31">
        <v>20500987.647599347</v>
      </c>
      <c r="C83" s="31">
        <v>16582018.282220909</v>
      </c>
    </row>
    <row r="84" spans="1:3" x14ac:dyDescent="0.3">
      <c r="A84" s="6" t="s">
        <v>73</v>
      </c>
      <c r="B84" s="31">
        <v>3588573.041998595</v>
      </c>
      <c r="C84" s="31">
        <v>3684226.6930708331</v>
      </c>
    </row>
    <row r="85" spans="1:3" x14ac:dyDescent="0.3">
      <c r="A85" s="6" t="s">
        <v>74</v>
      </c>
      <c r="B85" s="31">
        <v>10725.267679602228</v>
      </c>
      <c r="C85" s="31">
        <v>10760.890358855466</v>
      </c>
    </row>
    <row r="86" spans="1:3" x14ac:dyDescent="0.3">
      <c r="A86" s="6" t="s">
        <v>75</v>
      </c>
      <c r="B86" s="31">
        <v>557981.09469493793</v>
      </c>
      <c r="C86" s="31">
        <v>546438.54149978992</v>
      </c>
    </row>
    <row r="87" spans="1:3" x14ac:dyDescent="0.3">
      <c r="A87" s="6" t="s">
        <v>76</v>
      </c>
      <c r="B87" s="31">
        <v>3419213.7900311002</v>
      </c>
      <c r="C87" s="31">
        <v>3699516.9677254534</v>
      </c>
    </row>
    <row r="88" spans="1:3" x14ac:dyDescent="0.3">
      <c r="A88" s="6" t="s">
        <v>77</v>
      </c>
      <c r="B88" s="31">
        <v>3592416.9332463508</v>
      </c>
      <c r="C88" s="31">
        <v>4210236.4733562963</v>
      </c>
    </row>
    <row r="89" spans="1:3" x14ac:dyDescent="0.3">
      <c r="A89" s="6" t="s">
        <v>78</v>
      </c>
      <c r="B89" s="31">
        <v>8725589.8291335646</v>
      </c>
      <c r="C89" s="31">
        <v>10240734.090424428</v>
      </c>
    </row>
    <row r="90" spans="1:3" x14ac:dyDescent="0.3">
      <c r="A90" s="6" t="s">
        <v>79</v>
      </c>
      <c r="B90" s="31">
        <v>1120790.4725184329</v>
      </c>
      <c r="C90" s="31">
        <v>1124513.0425003963</v>
      </c>
    </row>
    <row r="91" spans="1:3" ht="15" thickBot="1" x14ac:dyDescent="0.35">
      <c r="A91" s="6" t="s">
        <v>80</v>
      </c>
      <c r="B91" s="31">
        <v>527265.77816923184</v>
      </c>
      <c r="C91" s="31">
        <v>577307.01636539563</v>
      </c>
    </row>
    <row r="92" spans="1:3" x14ac:dyDescent="0.3">
      <c r="A92" s="7" t="s">
        <v>67</v>
      </c>
      <c r="B92" s="32">
        <v>59782488.165324777</v>
      </c>
      <c r="C92" s="32">
        <v>59902611.163829736</v>
      </c>
    </row>
    <row r="94" spans="1:3" x14ac:dyDescent="0.3">
      <c r="A94" s="5" t="s">
        <v>81</v>
      </c>
      <c r="B94" s="31"/>
      <c r="C94" s="31"/>
    </row>
    <row r="95" spans="1:3" x14ac:dyDescent="0.3">
      <c r="A95" s="6" t="s">
        <v>82</v>
      </c>
      <c r="B95" s="31">
        <v>22114789.750000011</v>
      </c>
      <c r="C95" s="31">
        <v>21701549.749999996</v>
      </c>
    </row>
    <row r="96" spans="1:3" x14ac:dyDescent="0.3">
      <c r="A96" s="6" t="s">
        <v>83</v>
      </c>
      <c r="B96" s="31">
        <v>5107529.8</v>
      </c>
      <c r="C96" s="31">
        <v>5768134.9100000001</v>
      </c>
    </row>
    <row r="97" spans="1:3" x14ac:dyDescent="0.3">
      <c r="A97" s="6" t="s">
        <v>84</v>
      </c>
      <c r="B97" s="31">
        <v>2776859.5599999996</v>
      </c>
      <c r="C97" s="31">
        <v>2696034.77</v>
      </c>
    </row>
    <row r="98" spans="1:3" x14ac:dyDescent="0.3">
      <c r="A98" s="6" t="s">
        <v>85</v>
      </c>
      <c r="B98" s="31">
        <v>13244936.040000018</v>
      </c>
      <c r="C98" s="31">
        <v>14426977.470000025</v>
      </c>
    </row>
    <row r="99" spans="1:3" x14ac:dyDescent="0.3">
      <c r="A99" s="6" t="s">
        <v>86</v>
      </c>
      <c r="B99" s="31">
        <v>5530044.0100000016</v>
      </c>
      <c r="C99" s="31">
        <v>5792958.2099999981</v>
      </c>
    </row>
    <row r="100" spans="1:3" x14ac:dyDescent="0.3">
      <c r="A100" s="6" t="s">
        <v>87</v>
      </c>
      <c r="B100" s="31">
        <v>261127.54</v>
      </c>
      <c r="C100" s="31">
        <v>267528.5</v>
      </c>
    </row>
    <row r="101" spans="1:3" x14ac:dyDescent="0.3">
      <c r="A101" s="6" t="s">
        <v>88</v>
      </c>
      <c r="B101" s="31">
        <v>5093499.4235040816</v>
      </c>
      <c r="C101" s="31">
        <v>3462498.7355810548</v>
      </c>
    </row>
    <row r="102" spans="1:3" x14ac:dyDescent="0.3">
      <c r="A102" s="6" t="s">
        <v>89</v>
      </c>
      <c r="B102" s="31">
        <v>2334640.1900000009</v>
      </c>
      <c r="C102" s="31">
        <v>2442656.8100000005</v>
      </c>
    </row>
    <row r="103" spans="1:3" x14ac:dyDescent="0.3">
      <c r="A103" s="6" t="s">
        <v>90</v>
      </c>
      <c r="B103" s="31">
        <v>32276384.919999998</v>
      </c>
      <c r="C103" s="31">
        <v>37628020.389999963</v>
      </c>
    </row>
    <row r="104" spans="1:3" x14ac:dyDescent="0.3">
      <c r="A104" s="6" t="s">
        <v>91</v>
      </c>
      <c r="B104" s="31">
        <v>10106000</v>
      </c>
      <c r="C104" s="31">
        <v>10358000</v>
      </c>
    </row>
    <row r="105" spans="1:3" x14ac:dyDescent="0.3">
      <c r="A105" s="6" t="s">
        <v>92</v>
      </c>
      <c r="B105" s="31">
        <v>15658665.590000007</v>
      </c>
      <c r="C105" s="31">
        <v>16097705.640000006</v>
      </c>
    </row>
    <row r="106" spans="1:3" x14ac:dyDescent="0.3">
      <c r="A106" s="6" t="s">
        <v>93</v>
      </c>
      <c r="B106" s="31">
        <v>11171998.870000003</v>
      </c>
      <c r="C106" s="31">
        <v>11073958.000000002</v>
      </c>
    </row>
    <row r="107" spans="1:3" x14ac:dyDescent="0.3">
      <c r="A107" s="6" t="s">
        <v>94</v>
      </c>
      <c r="B107" s="31">
        <v>108911781.06999987</v>
      </c>
      <c r="C107" s="31">
        <v>116078114.41000012</v>
      </c>
    </row>
    <row r="108" spans="1:3" x14ac:dyDescent="0.3">
      <c r="A108" s="6" t="s">
        <v>95</v>
      </c>
      <c r="B108" s="31">
        <v>23419464.089999996</v>
      </c>
      <c r="C108" s="31">
        <v>25091133.760000002</v>
      </c>
    </row>
    <row r="109" spans="1:3" x14ac:dyDescent="0.3">
      <c r="A109" s="6" t="s">
        <v>96</v>
      </c>
      <c r="B109" s="31">
        <v>37968.849999999991</v>
      </c>
      <c r="C109" s="31">
        <v>39032.089999999997</v>
      </c>
    </row>
    <row r="110" spans="1:3" x14ac:dyDescent="0.3">
      <c r="A110" s="6" t="s">
        <v>97</v>
      </c>
      <c r="B110" s="31">
        <v>10744701.690000005</v>
      </c>
      <c r="C110" s="31">
        <v>11158299.170000015</v>
      </c>
    </row>
    <row r="111" spans="1:3" x14ac:dyDescent="0.3">
      <c r="A111" s="6" t="s">
        <v>98</v>
      </c>
      <c r="B111" s="31">
        <v>3764659.6723988676</v>
      </c>
      <c r="C111" s="31">
        <v>3989504.6522181924</v>
      </c>
    </row>
    <row r="112" spans="1:3" ht="15" thickBot="1" x14ac:dyDescent="0.35">
      <c r="A112" s="6" t="s">
        <v>99</v>
      </c>
      <c r="B112" s="31">
        <v>5438577.6900000023</v>
      </c>
      <c r="C112" s="31">
        <v>6170583.2400000058</v>
      </c>
    </row>
    <row r="113" spans="1:3" x14ac:dyDescent="0.3">
      <c r="A113" s="7" t="s">
        <v>81</v>
      </c>
      <c r="B113" s="32">
        <v>277993628.75590283</v>
      </c>
      <c r="C113" s="32">
        <v>294242690.50779933</v>
      </c>
    </row>
    <row r="115" spans="1:3" x14ac:dyDescent="0.3">
      <c r="A115" s="5" t="s">
        <v>100</v>
      </c>
      <c r="B115" s="31"/>
      <c r="C115" s="31"/>
    </row>
    <row r="116" spans="1:3" x14ac:dyDescent="0.3">
      <c r="A116" s="6" t="s">
        <v>101</v>
      </c>
      <c r="B116" s="31">
        <v>6449189.5782638956</v>
      </c>
      <c r="C116" s="31">
        <v>6379919.5490102563</v>
      </c>
    </row>
    <row r="117" spans="1:3" x14ac:dyDescent="0.3">
      <c r="A117" s="6" t="s">
        <v>102</v>
      </c>
      <c r="B117" s="31">
        <v>11848386.322173314</v>
      </c>
      <c r="C117" s="31">
        <v>12031007.314114474</v>
      </c>
    </row>
    <row r="118" spans="1:3" x14ac:dyDescent="0.3">
      <c r="A118" s="6" t="s">
        <v>103</v>
      </c>
      <c r="B118" s="31">
        <v>82573557.489999905</v>
      </c>
      <c r="C118" s="31">
        <v>83759406.650000006</v>
      </c>
    </row>
    <row r="119" spans="1:3" ht="15" thickBot="1" x14ac:dyDescent="0.35">
      <c r="A119" s="6" t="s">
        <v>104</v>
      </c>
      <c r="B119" s="31">
        <v>6601652.9299999997</v>
      </c>
      <c r="C119" s="31">
        <v>6445711.3699999992</v>
      </c>
    </row>
    <row r="120" spans="1:3" x14ac:dyDescent="0.3">
      <c r="A120" s="7" t="s">
        <v>100</v>
      </c>
      <c r="B120" s="32">
        <v>107472786.3204371</v>
      </c>
      <c r="C120" s="32">
        <v>108616044.88312474</v>
      </c>
    </row>
    <row r="122" spans="1:3" x14ac:dyDescent="0.3">
      <c r="A122" s="5" t="s">
        <v>105</v>
      </c>
      <c r="B122" s="31"/>
      <c r="C122" s="31"/>
    </row>
    <row r="123" spans="1:3" x14ac:dyDescent="0.3">
      <c r="A123" s="6" t="s">
        <v>106</v>
      </c>
      <c r="B123" s="31">
        <v>2785097.7300000009</v>
      </c>
      <c r="C123" s="31">
        <v>2874460.1099999994</v>
      </c>
    </row>
    <row r="124" spans="1:3" x14ac:dyDescent="0.3">
      <c r="A124" s="6" t="s">
        <v>107</v>
      </c>
      <c r="B124" s="31">
        <v>2983822.8099999996</v>
      </c>
      <c r="C124" s="31">
        <v>2786728.2600000007</v>
      </c>
    </row>
    <row r="125" spans="1:3" x14ac:dyDescent="0.3">
      <c r="A125" s="6" t="s">
        <v>108</v>
      </c>
      <c r="B125" s="31">
        <v>82829.72</v>
      </c>
      <c r="C125" s="31">
        <v>82829.72</v>
      </c>
    </row>
    <row r="126" spans="1:3" ht="15" thickBot="1" x14ac:dyDescent="0.35">
      <c r="A126" s="6" t="s">
        <v>109</v>
      </c>
      <c r="B126" s="31">
        <v>7986422.7200000016</v>
      </c>
      <c r="C126" s="31">
        <v>8193602.8599999985</v>
      </c>
    </row>
    <row r="127" spans="1:3" x14ac:dyDescent="0.3">
      <c r="A127" s="7" t="s">
        <v>105</v>
      </c>
      <c r="B127" s="32">
        <v>13838172.980000002</v>
      </c>
      <c r="C127" s="32">
        <v>13937620.949999999</v>
      </c>
    </row>
    <row r="129" spans="1:3" x14ac:dyDescent="0.3">
      <c r="A129" s="5" t="s">
        <v>110</v>
      </c>
      <c r="B129" s="31"/>
      <c r="C129" s="31"/>
    </row>
    <row r="130" spans="1:3" ht="15" thickBot="1" x14ac:dyDescent="0.35">
      <c r="A130" s="6" t="s">
        <v>111</v>
      </c>
      <c r="B130" s="31">
        <v>18084320.77</v>
      </c>
      <c r="C130" s="31">
        <v>14241782.479999999</v>
      </c>
    </row>
    <row r="131" spans="1:3" x14ac:dyDescent="0.3">
      <c r="A131" s="7" t="s">
        <v>110</v>
      </c>
      <c r="B131" s="32">
        <v>18084320.77</v>
      </c>
      <c r="C131" s="32">
        <v>14241782.479999999</v>
      </c>
    </row>
    <row r="133" spans="1:3" x14ac:dyDescent="0.3">
      <c r="A133" s="5" t="s">
        <v>112</v>
      </c>
      <c r="B133" s="31"/>
      <c r="C133" s="31"/>
    </row>
    <row r="134" spans="1:3" x14ac:dyDescent="0.3">
      <c r="A134" s="6" t="s">
        <v>113</v>
      </c>
      <c r="B134" s="31">
        <v>177156263.68401542</v>
      </c>
      <c r="C134" s="31">
        <v>180111694.12119538</v>
      </c>
    </row>
    <row r="135" spans="1:3" x14ac:dyDescent="0.3">
      <c r="A135" s="6" t="s">
        <v>114</v>
      </c>
      <c r="B135" s="31">
        <v>45718977.739854857</v>
      </c>
      <c r="C135" s="31">
        <v>43022372.28076189</v>
      </c>
    </row>
    <row r="136" spans="1:3" x14ac:dyDescent="0.3">
      <c r="A136" s="6" t="s">
        <v>115</v>
      </c>
      <c r="B136" s="31">
        <v>-96758666.452195376</v>
      </c>
      <c r="C136" s="31">
        <v>-95994401.560423926</v>
      </c>
    </row>
    <row r="137" spans="1:3" x14ac:dyDescent="0.3">
      <c r="A137" s="6" t="s">
        <v>116</v>
      </c>
      <c r="B137" s="31">
        <v>38329666.021726385</v>
      </c>
      <c r="C137" s="31">
        <v>37732630.396865122</v>
      </c>
    </row>
    <row r="138" spans="1:3" x14ac:dyDescent="0.3">
      <c r="A138" s="6" t="s">
        <v>117</v>
      </c>
      <c r="B138" s="31">
        <v>11673713.200004119</v>
      </c>
      <c r="C138" s="31">
        <v>13994172.594325539</v>
      </c>
    </row>
    <row r="139" spans="1:3" x14ac:dyDescent="0.3">
      <c r="A139" s="6" t="s">
        <v>118</v>
      </c>
      <c r="B139" s="31">
        <v>980092.14443318511</v>
      </c>
      <c r="C139" s="31">
        <v>1055190.0437324196</v>
      </c>
    </row>
    <row r="140" spans="1:3" x14ac:dyDescent="0.3">
      <c r="A140" s="6" t="s">
        <v>119</v>
      </c>
      <c r="B140" s="31">
        <v>26240222.318280086</v>
      </c>
      <c r="C140" s="31">
        <v>27223568.092794765</v>
      </c>
    </row>
    <row r="141" spans="1:3" x14ac:dyDescent="0.3">
      <c r="A141" s="6" t="s">
        <v>120</v>
      </c>
      <c r="B141" s="31">
        <v>55506348.836315177</v>
      </c>
      <c r="C141" s="31">
        <v>58198226.843141146</v>
      </c>
    </row>
    <row r="142" spans="1:3" x14ac:dyDescent="0.3">
      <c r="A142" s="6" t="s">
        <v>121</v>
      </c>
      <c r="B142" s="31">
        <v>2181041.2200000002</v>
      </c>
      <c r="C142" s="31">
        <v>3089113.1000000034</v>
      </c>
    </row>
    <row r="143" spans="1:3" x14ac:dyDescent="0.3">
      <c r="A143" s="6" t="s">
        <v>122</v>
      </c>
      <c r="B143" s="31">
        <v>11282529.839918353</v>
      </c>
      <c r="C143" s="31">
        <v>10678302.833085665</v>
      </c>
    </row>
    <row r="144" spans="1:3" x14ac:dyDescent="0.3">
      <c r="A144" s="6" t="s">
        <v>123</v>
      </c>
      <c r="B144" s="31">
        <v>9318115.0238105655</v>
      </c>
      <c r="C144" s="31">
        <v>9789355.872413436</v>
      </c>
    </row>
    <row r="145" spans="1:5" ht="15" thickBot="1" x14ac:dyDescent="0.35">
      <c r="A145" s="6" t="s">
        <v>124</v>
      </c>
      <c r="B145" s="31">
        <v>12702353.33028575</v>
      </c>
      <c r="C145" s="31">
        <v>13735446.634428147</v>
      </c>
    </row>
    <row r="146" spans="1:5" x14ac:dyDescent="0.3">
      <c r="A146" s="7" t="s">
        <v>112</v>
      </c>
      <c r="B146" s="32">
        <v>294330656.90644854</v>
      </c>
      <c r="C146" s="32">
        <v>302635671.25231963</v>
      </c>
    </row>
    <row r="147" spans="1:5" ht="15" thickBot="1" x14ac:dyDescent="0.35"/>
    <row r="148" spans="1:5" x14ac:dyDescent="0.3">
      <c r="A148" s="8" t="s">
        <v>29</v>
      </c>
      <c r="B148" s="32">
        <v>1376540745.400254</v>
      </c>
      <c r="C148" s="32">
        <v>1354606392.3110492</v>
      </c>
      <c r="E148" s="16"/>
    </row>
    <row r="150" spans="1:5" x14ac:dyDescent="0.3">
      <c r="A150" s="4" t="s">
        <v>125</v>
      </c>
      <c r="B150" s="31"/>
      <c r="C150" s="31"/>
    </row>
    <row r="151" spans="1:5" x14ac:dyDescent="0.3">
      <c r="A151" s="5" t="s">
        <v>126</v>
      </c>
      <c r="B151" s="31"/>
      <c r="C151" s="31"/>
    </row>
    <row r="152" spans="1:5" x14ac:dyDescent="0.3">
      <c r="A152" s="6" t="s">
        <v>127</v>
      </c>
      <c r="B152" s="31">
        <v>82816527.47497569</v>
      </c>
      <c r="C152" s="31">
        <v>99010226.331678122</v>
      </c>
    </row>
    <row r="153" spans="1:5" ht="15" thickBot="1" x14ac:dyDescent="0.35">
      <c r="A153" s="6" t="s">
        <v>128</v>
      </c>
      <c r="B153" s="31">
        <v>-834257.42979877698</v>
      </c>
      <c r="C153" s="31">
        <v>-836135.04707492772</v>
      </c>
    </row>
    <row r="154" spans="1:5" x14ac:dyDescent="0.3">
      <c r="A154" s="7" t="s">
        <v>126</v>
      </c>
      <c r="B154" s="32">
        <v>81982270.045176908</v>
      </c>
      <c r="C154" s="32">
        <v>98174091.284603193</v>
      </c>
    </row>
    <row r="156" spans="1:5" x14ac:dyDescent="0.3">
      <c r="A156" s="5" t="s">
        <v>129</v>
      </c>
      <c r="B156" s="31"/>
      <c r="C156" s="31"/>
    </row>
    <row r="157" spans="1:5" x14ac:dyDescent="0.3">
      <c r="A157" s="6" t="s">
        <v>130</v>
      </c>
      <c r="B157" s="31">
        <v>39926202.97568322</v>
      </c>
      <c r="C157" s="31">
        <v>84346973.214526862</v>
      </c>
    </row>
    <row r="158" spans="1:5" x14ac:dyDescent="0.3">
      <c r="A158" s="6" t="s">
        <v>131</v>
      </c>
      <c r="B158" s="31">
        <v>9183747.8408419378</v>
      </c>
      <c r="C158" s="31">
        <v>11978218.936909167</v>
      </c>
    </row>
    <row r="159" spans="1:5" x14ac:dyDescent="0.3">
      <c r="A159" s="6" t="s">
        <v>132</v>
      </c>
      <c r="B159" s="31">
        <v>-138076594.3535147</v>
      </c>
      <c r="C159" s="31">
        <v>0</v>
      </c>
    </row>
    <row r="160" spans="1:5" ht="15" thickBot="1" x14ac:dyDescent="0.35">
      <c r="A160" s="6" t="s">
        <v>133</v>
      </c>
      <c r="B160" s="31">
        <v>1656000</v>
      </c>
      <c r="C160" s="31">
        <v>1656000</v>
      </c>
    </row>
    <row r="161" spans="1:3" x14ac:dyDescent="0.3">
      <c r="A161" s="7" t="s">
        <v>129</v>
      </c>
      <c r="B161" s="32">
        <v>-87310643.53698954</v>
      </c>
      <c r="C161" s="32">
        <v>97981192.151436031</v>
      </c>
    </row>
    <row r="163" spans="1:3" x14ac:dyDescent="0.3">
      <c r="A163" s="5" t="s">
        <v>134</v>
      </c>
      <c r="B163" s="31"/>
      <c r="C163" s="31"/>
    </row>
    <row r="164" spans="1:3" x14ac:dyDescent="0.3">
      <c r="A164" s="6" t="s">
        <v>135</v>
      </c>
      <c r="B164" s="31">
        <v>73642002.973077476</v>
      </c>
      <c r="C164" s="31">
        <v>224969789.47403598</v>
      </c>
    </row>
    <row r="165" spans="1:3" x14ac:dyDescent="0.3">
      <c r="A165" s="6" t="s">
        <v>136</v>
      </c>
      <c r="B165" s="31">
        <v>29916380.063732911</v>
      </c>
      <c r="C165" s="31">
        <v>29865992.097151432</v>
      </c>
    </row>
    <row r="166" spans="1:3" x14ac:dyDescent="0.3">
      <c r="A166" s="6" t="s">
        <v>137</v>
      </c>
      <c r="B166" s="31">
        <v>13077959.304235226</v>
      </c>
      <c r="C166" s="31">
        <v>12977107.455674049</v>
      </c>
    </row>
    <row r="167" spans="1:3" x14ac:dyDescent="0.3">
      <c r="A167" s="6" t="s">
        <v>138</v>
      </c>
      <c r="B167" s="31">
        <v>36724046.846782722</v>
      </c>
      <c r="C167" s="31">
        <v>37967749.416832902</v>
      </c>
    </row>
    <row r="168" spans="1:3" ht="15" thickBot="1" x14ac:dyDescent="0.35">
      <c r="A168" s="6" t="s">
        <v>139</v>
      </c>
      <c r="B168" s="31">
        <v>2645977.3121117083</v>
      </c>
      <c r="C168" s="31">
        <v>0</v>
      </c>
    </row>
    <row r="169" spans="1:3" x14ac:dyDescent="0.3">
      <c r="A169" s="7" t="s">
        <v>134</v>
      </c>
      <c r="B169" s="32">
        <v>156006366.49994004</v>
      </c>
      <c r="C169" s="32">
        <v>305780638.44369435</v>
      </c>
    </row>
    <row r="171" spans="1:3" x14ac:dyDescent="0.3">
      <c r="A171" s="5" t="s">
        <v>140</v>
      </c>
      <c r="B171" s="31"/>
      <c r="C171" s="31"/>
    </row>
    <row r="172" spans="1:3" x14ac:dyDescent="0.3">
      <c r="A172" s="6" t="s">
        <v>141</v>
      </c>
      <c r="B172" s="31">
        <v>342092839.93485999</v>
      </c>
      <c r="C172" s="31">
        <v>493392477.70257324</v>
      </c>
    </row>
    <row r="173" spans="1:3" ht="15" thickBot="1" x14ac:dyDescent="0.35">
      <c r="A173" s="6" t="s">
        <v>142</v>
      </c>
      <c r="B173" s="31">
        <v>7823084.5922989417</v>
      </c>
      <c r="C173" s="31">
        <v>13504110.930556059</v>
      </c>
    </row>
    <row r="174" spans="1:3" x14ac:dyDescent="0.3">
      <c r="A174" s="7" t="s">
        <v>140</v>
      </c>
      <c r="B174" s="32">
        <v>349915924.52715892</v>
      </c>
      <c r="C174" s="32">
        <v>506896588.6331293</v>
      </c>
    </row>
    <row r="176" spans="1:3" x14ac:dyDescent="0.3">
      <c r="A176" s="5" t="s">
        <v>143</v>
      </c>
      <c r="B176" s="31"/>
      <c r="C176" s="31"/>
    </row>
    <row r="177" spans="1:3" x14ac:dyDescent="0.3">
      <c r="A177" s="6" t="s">
        <v>144</v>
      </c>
      <c r="B177" s="31">
        <v>98344759.780692965</v>
      </c>
      <c r="C177" s="31">
        <v>109571277.49136107</v>
      </c>
    </row>
    <row r="178" spans="1:3" x14ac:dyDescent="0.3">
      <c r="A178" s="6" t="s">
        <v>145</v>
      </c>
      <c r="B178" s="31">
        <v>11607633.576983513</v>
      </c>
      <c r="C178" s="31">
        <v>11497272.372061208</v>
      </c>
    </row>
    <row r="179" spans="1:3" ht="15" thickBot="1" x14ac:dyDescent="0.35">
      <c r="A179" s="6" t="s">
        <v>146</v>
      </c>
      <c r="B179" s="31">
        <v>1923815.9706914639</v>
      </c>
      <c r="C179" s="31">
        <v>1916365.2569913475</v>
      </c>
    </row>
    <row r="180" spans="1:3" x14ac:dyDescent="0.3">
      <c r="A180" s="7" t="s">
        <v>143</v>
      </c>
      <c r="B180" s="32">
        <v>111876209.32836793</v>
      </c>
      <c r="C180" s="32">
        <v>122984915.12041362</v>
      </c>
    </row>
    <row r="182" spans="1:3" x14ac:dyDescent="0.3">
      <c r="A182" s="5" t="s">
        <v>147</v>
      </c>
      <c r="B182" s="31"/>
      <c r="C182" s="31"/>
    </row>
    <row r="183" spans="1:3" x14ac:dyDescent="0.3">
      <c r="A183" s="6" t="s">
        <v>148</v>
      </c>
      <c r="B183" s="31">
        <v>3612942.248989162</v>
      </c>
      <c r="C183" s="31">
        <v>3726393.1823173692</v>
      </c>
    </row>
    <row r="184" spans="1:3" x14ac:dyDescent="0.3">
      <c r="A184" s="6" t="s">
        <v>149</v>
      </c>
      <c r="B184" s="31">
        <v>42733169.667201325</v>
      </c>
      <c r="C184" s="31">
        <v>46984233.825812265</v>
      </c>
    </row>
    <row r="185" spans="1:3" x14ac:dyDescent="0.3">
      <c r="A185" s="6" t="s">
        <v>150</v>
      </c>
      <c r="B185" s="31">
        <v>67796653.507829785</v>
      </c>
      <c r="C185" s="31">
        <v>79301413.862068877</v>
      </c>
    </row>
    <row r="186" spans="1:3" x14ac:dyDescent="0.3">
      <c r="A186" s="6" t="s">
        <v>151</v>
      </c>
      <c r="B186" s="31">
        <v>73257224.59024632</v>
      </c>
      <c r="C186" s="31">
        <v>82277943.767491296</v>
      </c>
    </row>
    <row r="187" spans="1:3" x14ac:dyDescent="0.3">
      <c r="A187" s="6" t="s">
        <v>152</v>
      </c>
      <c r="B187" s="31">
        <v>25577536.249019306</v>
      </c>
      <c r="C187" s="31">
        <v>26899389.312896844</v>
      </c>
    </row>
    <row r="188" spans="1:3" x14ac:dyDescent="0.3">
      <c r="A188" s="6" t="s">
        <v>153</v>
      </c>
      <c r="B188" s="31">
        <v>63346928.985662192</v>
      </c>
      <c r="C188" s="31">
        <v>68296922.011014655</v>
      </c>
    </row>
    <row r="189" spans="1:3" x14ac:dyDescent="0.3">
      <c r="A189" s="6" t="s">
        <v>154</v>
      </c>
      <c r="B189" s="31">
        <v>81704010.685551837</v>
      </c>
      <c r="C189" s="31">
        <v>61587078.08098951</v>
      </c>
    </row>
    <row r="190" spans="1:3" x14ac:dyDescent="0.3">
      <c r="A190" s="6" t="s">
        <v>155</v>
      </c>
      <c r="B190" s="31">
        <v>35449332.07690686</v>
      </c>
      <c r="C190" s="31">
        <v>39338326.450008981</v>
      </c>
    </row>
    <row r="191" spans="1:3" x14ac:dyDescent="0.3">
      <c r="A191" s="6" t="s">
        <v>156</v>
      </c>
      <c r="B191" s="31">
        <v>49329273.752837829</v>
      </c>
      <c r="C191" s="31">
        <v>54823065.135589369</v>
      </c>
    </row>
    <row r="192" spans="1:3" x14ac:dyDescent="0.3">
      <c r="A192" s="6" t="s">
        <v>157</v>
      </c>
      <c r="B192" s="31">
        <v>3193483.5568636418</v>
      </c>
      <c r="C192" s="31">
        <v>3356096.0031430372</v>
      </c>
    </row>
    <row r="193" spans="1:6" x14ac:dyDescent="0.3">
      <c r="A193" s="6" t="s">
        <v>158</v>
      </c>
      <c r="B193" s="31">
        <v>18120307.457010247</v>
      </c>
      <c r="C193" s="31">
        <v>18999919.082505837</v>
      </c>
    </row>
    <row r="194" spans="1:6" ht="15" thickBot="1" x14ac:dyDescent="0.35">
      <c r="A194" s="6" t="s">
        <v>159</v>
      </c>
      <c r="B194" s="31">
        <v>-28540489.436266594</v>
      </c>
      <c r="C194" s="31">
        <v>0</v>
      </c>
    </row>
    <row r="195" spans="1:6" x14ac:dyDescent="0.3">
      <c r="A195" s="7" t="s">
        <v>147</v>
      </c>
      <c r="B195" s="32">
        <v>435580373.34185195</v>
      </c>
      <c r="C195" s="32">
        <v>485590780.71383804</v>
      </c>
    </row>
    <row r="197" spans="1:6" x14ac:dyDescent="0.3">
      <c r="A197" s="5" t="s">
        <v>160</v>
      </c>
      <c r="B197" s="31"/>
      <c r="C197" s="31"/>
    </row>
    <row r="198" spans="1:6" x14ac:dyDescent="0.3">
      <c r="A198" s="6" t="s">
        <v>161</v>
      </c>
      <c r="B198" s="31">
        <v>8822038.8190968372</v>
      </c>
      <c r="C198" s="31">
        <v>9862138.0834208</v>
      </c>
    </row>
    <row r="199" spans="1:6" ht="15" thickBot="1" x14ac:dyDescent="0.35">
      <c r="A199" s="6" t="s">
        <v>162</v>
      </c>
      <c r="B199" s="31">
        <v>49037278.851066798</v>
      </c>
      <c r="C199" s="31">
        <v>44836953.436504267</v>
      </c>
    </row>
    <row r="200" spans="1:6" x14ac:dyDescent="0.3">
      <c r="A200" s="7" t="s">
        <v>160</v>
      </c>
      <c r="B200" s="32">
        <v>57859317.670163631</v>
      </c>
      <c r="C200" s="32">
        <v>54699091.519925065</v>
      </c>
    </row>
    <row r="201" spans="1:6" ht="15" thickBot="1" x14ac:dyDescent="0.35"/>
    <row r="202" spans="1:6" x14ac:dyDescent="0.3">
      <c r="A202" s="8" t="s">
        <v>125</v>
      </c>
      <c r="B202" s="32">
        <v>1105909817.87567</v>
      </c>
      <c r="C202" s="32">
        <v>1672107297.8670397</v>
      </c>
      <c r="E202" s="16">
        <f>+C202-B202</f>
        <v>566197479.99136972</v>
      </c>
    </row>
    <row r="203" spans="1:6" x14ac:dyDescent="0.3">
      <c r="E203" s="16">
        <v>-202000000</v>
      </c>
      <c r="F203" t="s">
        <v>247</v>
      </c>
    </row>
    <row r="204" spans="1:6" x14ac:dyDescent="0.3">
      <c r="A204" s="4" t="s">
        <v>163</v>
      </c>
      <c r="B204" s="31"/>
      <c r="C204" s="31"/>
      <c r="E204" s="26">
        <v>-204000000</v>
      </c>
      <c r="F204" t="s">
        <v>250</v>
      </c>
    </row>
    <row r="205" spans="1:6" x14ac:dyDescent="0.3">
      <c r="A205" s="6" t="s">
        <v>164</v>
      </c>
      <c r="B205" s="31">
        <v>75549585.350377351</v>
      </c>
      <c r="C205" s="31">
        <v>79866253.654557645</v>
      </c>
      <c r="E205" s="17">
        <v>-40044000</v>
      </c>
      <c r="F205" t="s">
        <v>258</v>
      </c>
    </row>
    <row r="206" spans="1:6" x14ac:dyDescent="0.3">
      <c r="A206" s="6" t="s">
        <v>165</v>
      </c>
      <c r="B206" s="31">
        <v>-10159736.57665797</v>
      </c>
      <c r="C206" s="31">
        <v>-10220885.249371288</v>
      </c>
      <c r="E206" s="16">
        <f>SUM(E202:E205)</f>
        <v>120153479.99136972</v>
      </c>
    </row>
    <row r="207" spans="1:6" x14ac:dyDescent="0.3">
      <c r="A207" s="6" t="s">
        <v>166</v>
      </c>
      <c r="B207" s="31">
        <v>-74715327.492435217</v>
      </c>
      <c r="C207" s="31">
        <v>-79030118.178375766</v>
      </c>
    </row>
    <row r="208" spans="1:6" x14ac:dyDescent="0.3">
      <c r="A208" s="6" t="s">
        <v>167</v>
      </c>
      <c r="B208" s="31">
        <v>-4347063</v>
      </c>
      <c r="C208" s="31">
        <v>0</v>
      </c>
    </row>
    <row r="209" spans="1:6" x14ac:dyDescent="0.3">
      <c r="A209" s="6" t="s">
        <v>168</v>
      </c>
      <c r="B209" s="31">
        <v>4392095.76</v>
      </c>
      <c r="C209" s="31">
        <v>4392095.76</v>
      </c>
    </row>
    <row r="210" spans="1:6" ht="15" thickBot="1" x14ac:dyDescent="0.35">
      <c r="A210" s="6" t="s">
        <v>169</v>
      </c>
      <c r="B210" s="31">
        <v>-1187016.1347454225</v>
      </c>
      <c r="C210" s="31">
        <v>-1189687.686621448</v>
      </c>
    </row>
    <row r="211" spans="1:6" x14ac:dyDescent="0.3">
      <c r="A211" s="8" t="s">
        <v>163</v>
      </c>
      <c r="B211" s="32">
        <v>-10467462.093461255</v>
      </c>
      <c r="C211" s="32">
        <v>-6182341.6998108588</v>
      </c>
    </row>
    <row r="213" spans="1:6" x14ac:dyDescent="0.3">
      <c r="A213" s="4" t="s">
        <v>170</v>
      </c>
      <c r="B213" s="31"/>
      <c r="C213" s="31"/>
    </row>
    <row r="214" spans="1:6" x14ac:dyDescent="0.3">
      <c r="A214" s="6" t="s">
        <v>171</v>
      </c>
      <c r="B214" s="31">
        <v>45677468.179519281</v>
      </c>
      <c r="C214" s="31">
        <v>47053743.423265398</v>
      </c>
    </row>
    <row r="215" spans="1:6" x14ac:dyDescent="0.3">
      <c r="A215" s="6" t="s">
        <v>172</v>
      </c>
      <c r="B215" s="31">
        <v>452499359.51947063</v>
      </c>
      <c r="C215" s="31">
        <v>526624109.44444078</v>
      </c>
    </row>
    <row r="216" spans="1:6" x14ac:dyDescent="0.3">
      <c r="A216" s="6" t="s">
        <v>173</v>
      </c>
      <c r="B216" s="31">
        <v>4410187.2392763896</v>
      </c>
      <c r="C216" s="31">
        <v>4451080.3537645787</v>
      </c>
      <c r="E216" s="16">
        <f>+C215-B215</f>
        <v>74124749.92497015</v>
      </c>
    </row>
    <row r="217" spans="1:6" ht="15" thickBot="1" x14ac:dyDescent="0.35">
      <c r="A217" s="6" t="s">
        <v>174</v>
      </c>
      <c r="B217" s="31">
        <v>61520.679293272748</v>
      </c>
      <c r="C217" s="31">
        <v>61659.140499796747</v>
      </c>
      <c r="E217" s="25">
        <v>-20000000</v>
      </c>
      <c r="F217" t="s">
        <v>246</v>
      </c>
    </row>
    <row r="218" spans="1:6" x14ac:dyDescent="0.3">
      <c r="A218" s="8" t="s">
        <v>170</v>
      </c>
      <c r="B218" s="32">
        <v>502648535.61755961</v>
      </c>
      <c r="C218" s="32">
        <v>578190592.36197054</v>
      </c>
      <c r="E218" s="16">
        <f>SUM(E216:E217)</f>
        <v>54124749.92497015</v>
      </c>
    </row>
    <row r="220" spans="1:6" x14ac:dyDescent="0.3">
      <c r="A220" s="35" t="s">
        <v>175</v>
      </c>
      <c r="B220" s="36"/>
      <c r="C220" s="36"/>
    </row>
    <row r="221" spans="1:6" x14ac:dyDescent="0.3">
      <c r="A221" s="37" t="s">
        <v>176</v>
      </c>
      <c r="B221" s="36"/>
      <c r="C221" s="36"/>
    </row>
    <row r="222" spans="1:6" x14ac:dyDescent="0.3">
      <c r="A222" s="38" t="s">
        <v>177</v>
      </c>
      <c r="B222" s="36">
        <v>-171534967.28427288</v>
      </c>
      <c r="C222" s="36">
        <v>126038746.23342836</v>
      </c>
    </row>
    <row r="223" spans="1:6" ht="15" thickBot="1" x14ac:dyDescent="0.35">
      <c r="A223" s="38" t="s">
        <v>178</v>
      </c>
      <c r="B223" s="36">
        <v>53172773.875844672</v>
      </c>
      <c r="C223" s="36">
        <v>21010235.21646326</v>
      </c>
    </row>
    <row r="224" spans="1:6" x14ac:dyDescent="0.3">
      <c r="A224" s="39" t="s">
        <v>176</v>
      </c>
      <c r="B224" s="40">
        <v>-118362193.40842821</v>
      </c>
      <c r="C224" s="40">
        <v>147048981.44989163</v>
      </c>
    </row>
    <row r="225" spans="1:3" x14ac:dyDescent="0.3">
      <c r="A225" s="41"/>
      <c r="B225" s="41"/>
      <c r="C225" s="41"/>
    </row>
    <row r="226" spans="1:3" x14ac:dyDescent="0.3">
      <c r="A226" s="37" t="s">
        <v>179</v>
      </c>
      <c r="B226" s="36"/>
      <c r="C226" s="36"/>
    </row>
    <row r="227" spans="1:3" x14ac:dyDescent="0.3">
      <c r="A227" s="38" t="s">
        <v>180</v>
      </c>
      <c r="B227" s="36">
        <v>896663568.83366871</v>
      </c>
      <c r="C227" s="36">
        <v>486245279.33413172</v>
      </c>
    </row>
    <row r="228" spans="1:3" ht="15" thickBot="1" x14ac:dyDescent="0.35">
      <c r="A228" s="38" t="s">
        <v>181</v>
      </c>
      <c r="B228" s="36">
        <v>86298034.840221778</v>
      </c>
      <c r="C228" s="36">
        <v>81423326.791882619</v>
      </c>
    </row>
    <row r="229" spans="1:3" x14ac:dyDescent="0.3">
      <c r="A229" s="39" t="s">
        <v>179</v>
      </c>
      <c r="B229" s="40">
        <v>982961603.67389047</v>
      </c>
      <c r="C229" s="40">
        <v>567668606.12601435</v>
      </c>
    </row>
    <row r="230" spans="1:3" x14ac:dyDescent="0.3">
      <c r="A230" s="41"/>
      <c r="B230" s="41"/>
      <c r="C230" s="41"/>
    </row>
    <row r="231" spans="1:3" x14ac:dyDescent="0.3">
      <c r="A231" s="37" t="s">
        <v>182</v>
      </c>
      <c r="B231" s="36"/>
      <c r="C231" s="36"/>
    </row>
    <row r="232" spans="1:3" ht="15" thickBot="1" x14ac:dyDescent="0.35">
      <c r="A232" s="38" t="s">
        <v>183</v>
      </c>
      <c r="B232" s="36">
        <v>112504851.76969302</v>
      </c>
      <c r="C232" s="36">
        <v>-3666785.7063818849</v>
      </c>
    </row>
    <row r="233" spans="1:3" x14ac:dyDescent="0.3">
      <c r="A233" s="39" t="s">
        <v>182</v>
      </c>
      <c r="B233" s="40">
        <v>112504851.76969302</v>
      </c>
      <c r="C233" s="40">
        <v>-3666785.7063818849</v>
      </c>
    </row>
    <row r="234" spans="1:3" ht="15" thickBot="1" x14ac:dyDescent="0.35">
      <c r="A234" s="41"/>
      <c r="B234" s="41"/>
      <c r="C234" s="41"/>
    </row>
    <row r="235" spans="1:3" x14ac:dyDescent="0.3">
      <c r="A235" s="42" t="s">
        <v>175</v>
      </c>
      <c r="B235" s="40">
        <v>977104262.0351553</v>
      </c>
      <c r="C235" s="40">
        <v>711050801.86952412</v>
      </c>
    </row>
    <row r="236" spans="1:3" x14ac:dyDescent="0.3">
      <c r="A236" s="41"/>
      <c r="B236" s="41"/>
      <c r="C236" s="41"/>
    </row>
    <row r="237" spans="1:3" x14ac:dyDescent="0.3">
      <c r="A237" s="4" t="s">
        <v>184</v>
      </c>
      <c r="B237" s="31"/>
      <c r="C237" s="31"/>
    </row>
    <row r="238" spans="1:3" ht="15" thickBot="1" x14ac:dyDescent="0.35">
      <c r="A238" s="6" t="s">
        <v>185</v>
      </c>
      <c r="B238" s="31">
        <v>-5799865</v>
      </c>
      <c r="C238" s="31">
        <v>-5759289</v>
      </c>
    </row>
    <row r="239" spans="1:3" x14ac:dyDescent="0.3">
      <c r="A239" s="8" t="s">
        <v>184</v>
      </c>
      <c r="B239" s="32">
        <v>-5799865</v>
      </c>
      <c r="C239" s="32">
        <v>-5759289</v>
      </c>
    </row>
    <row r="240" spans="1:3" ht="15" thickBot="1" x14ac:dyDescent="0.35"/>
    <row r="241" spans="1:3" ht="15" thickBot="1" x14ac:dyDescent="0.35">
      <c r="A241" s="9" t="s">
        <v>4</v>
      </c>
      <c r="B241" s="33">
        <v>-1944504547.4489856</v>
      </c>
      <c r="C241" s="33">
        <v>-1618191608.3733106</v>
      </c>
    </row>
  </sheetData>
  <mergeCells count="3">
    <mergeCell ref="B1"/>
    <mergeCell ref="C1"/>
    <mergeCell ref="A1:A2"/>
  </mergeCells>
  <pageMargins left="0.7" right="0.7" top="0.75" bottom="0.75" header="0.3" footer="0.3"/>
  <pageSetup scale="44" orientation="portrait" r:id="rId1"/>
  <rowBreaks count="2" manualBreakCount="2">
    <brk id="93" max="16383" man="1"/>
    <brk id="1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zoomScaleNormal="100" workbookViewId="0">
      <pane xSplit="1" ySplit="2" topLeftCell="B66" activePane="bottomRight" state="frozen"/>
      <selection pane="topRight"/>
      <selection pane="bottomLeft"/>
      <selection pane="bottomRight" activeCell="E2" sqref="E2"/>
    </sheetView>
  </sheetViews>
  <sheetFormatPr defaultRowHeight="14.4" x14ac:dyDescent="0.3"/>
  <cols>
    <col min="1" max="1" width="45.33203125" customWidth="1"/>
    <col min="2" max="3" width="17.5546875" customWidth="1"/>
    <col min="5" max="5" width="14.33203125" bestFit="1" customWidth="1"/>
    <col min="7" max="7" width="13.5546875" bestFit="1" customWidth="1"/>
    <col min="9" max="9" width="9" customWidth="1"/>
    <col min="10" max="10" width="9.109375" customWidth="1"/>
  </cols>
  <sheetData>
    <row r="1" spans="1:5" ht="29.4" thickBot="1" x14ac:dyDescent="0.35">
      <c r="A1" s="45" t="s">
        <v>186</v>
      </c>
      <c r="B1" s="45" t="s">
        <v>1</v>
      </c>
      <c r="C1" s="45" t="s">
        <v>2</v>
      </c>
      <c r="E1" s="46" t="s">
        <v>261</v>
      </c>
    </row>
    <row r="2" spans="1:5" ht="15" thickBot="1" x14ac:dyDescent="0.35">
      <c r="A2" s="45"/>
      <c r="B2" s="18" t="s">
        <v>3</v>
      </c>
      <c r="C2" s="18" t="s">
        <v>3</v>
      </c>
    </row>
    <row r="3" spans="1:5" x14ac:dyDescent="0.3">
      <c r="A3" s="19" t="s">
        <v>187</v>
      </c>
      <c r="B3" s="20"/>
      <c r="C3" s="20"/>
    </row>
    <row r="4" spans="1:5" x14ac:dyDescent="0.3">
      <c r="A4" s="21" t="s">
        <v>188</v>
      </c>
      <c r="B4" s="20"/>
      <c r="C4" s="20"/>
    </row>
    <row r="5" spans="1:5" x14ac:dyDescent="0.3">
      <c r="A5" s="22" t="s">
        <v>189</v>
      </c>
      <c r="B5" s="20"/>
      <c r="C5" s="20"/>
    </row>
    <row r="6" spans="1:5" x14ac:dyDescent="0.3">
      <c r="A6" s="23" t="s">
        <v>190</v>
      </c>
      <c r="B6" s="28">
        <v>799208193.08554065</v>
      </c>
      <c r="C6" s="28">
        <v>940645365.12827313</v>
      </c>
    </row>
    <row r="7" spans="1:5" x14ac:dyDescent="0.3">
      <c r="A7" s="23" t="s">
        <v>191</v>
      </c>
      <c r="B7" s="28">
        <v>2365238660.7737951</v>
      </c>
      <c r="C7" s="28">
        <v>2306794005.9500742</v>
      </c>
    </row>
    <row r="8" spans="1:5" x14ac:dyDescent="0.3">
      <c r="A8" s="23" t="s">
        <v>192</v>
      </c>
      <c r="B8" s="28">
        <v>7239090624.8967733</v>
      </c>
      <c r="C8" s="28">
        <v>7346336275.5397844</v>
      </c>
    </row>
    <row r="9" spans="1:5" x14ac:dyDescent="0.3">
      <c r="A9" s="23" t="s">
        <v>193</v>
      </c>
      <c r="B9" s="28">
        <v>9394076504.9226608</v>
      </c>
      <c r="C9" s="28">
        <v>11011694372.442556</v>
      </c>
    </row>
    <row r="10" spans="1:5" x14ac:dyDescent="0.3">
      <c r="A10" s="23" t="s">
        <v>194</v>
      </c>
      <c r="B10" s="28">
        <v>4369456213.6906404</v>
      </c>
      <c r="C10" s="28">
        <v>4909587572.7330599</v>
      </c>
    </row>
    <row r="11" spans="1:5" x14ac:dyDescent="0.3">
      <c r="A11" s="23" t="s">
        <v>195</v>
      </c>
      <c r="B11" s="28">
        <v>14167268416.338848</v>
      </c>
      <c r="C11" s="28">
        <v>15419849498.450447</v>
      </c>
    </row>
    <row r="12" spans="1:5" ht="15" thickBot="1" x14ac:dyDescent="0.35">
      <c r="A12" s="23" t="s">
        <v>196</v>
      </c>
      <c r="B12" s="28">
        <v>1084839493.7524309</v>
      </c>
      <c r="C12" s="28">
        <v>1187390276.4232137</v>
      </c>
    </row>
    <row r="13" spans="1:5" ht="15" thickBot="1" x14ac:dyDescent="0.35">
      <c r="A13" s="22" t="s">
        <v>189</v>
      </c>
      <c r="B13" s="29">
        <v>39419178107.460693</v>
      </c>
      <c r="C13" s="29">
        <v>43122297366.667404</v>
      </c>
      <c r="E13" s="16"/>
    </row>
    <row r="14" spans="1:5" x14ac:dyDescent="0.3">
      <c r="A14" s="12"/>
      <c r="B14" s="13"/>
      <c r="C14" s="13"/>
      <c r="E14" s="16"/>
    </row>
    <row r="15" spans="1:5" x14ac:dyDescent="0.3">
      <c r="A15" s="22" t="s">
        <v>197</v>
      </c>
      <c r="B15" s="28">
        <v>220962509.49104416</v>
      </c>
      <c r="C15" s="28">
        <v>233315264.29952586</v>
      </c>
      <c r="E15" s="16"/>
    </row>
    <row r="16" spans="1:5" x14ac:dyDescent="0.3">
      <c r="A16" s="11"/>
      <c r="B16" s="10"/>
      <c r="C16" s="10"/>
      <c r="E16" s="16"/>
    </row>
    <row r="17" spans="1:7" x14ac:dyDescent="0.3">
      <c r="A17" s="22" t="s">
        <v>198</v>
      </c>
      <c r="B17" s="28">
        <v>705129021.82681108</v>
      </c>
      <c r="C17" s="28">
        <v>747986583.4566375</v>
      </c>
      <c r="E17" s="16"/>
    </row>
    <row r="18" spans="1:7" x14ac:dyDescent="0.3">
      <c r="A18" s="11"/>
      <c r="B18" s="10"/>
      <c r="C18" s="10"/>
      <c r="E18" s="16"/>
    </row>
    <row r="19" spans="1:7" x14ac:dyDescent="0.3">
      <c r="A19" s="22" t="s">
        <v>199</v>
      </c>
      <c r="B19" s="28"/>
      <c r="C19" s="28"/>
    </row>
    <row r="20" spans="1:7" x14ac:dyDescent="0.3">
      <c r="A20" s="23" t="s">
        <v>200</v>
      </c>
      <c r="B20" s="28">
        <v>-255182529.64330703</v>
      </c>
      <c r="C20" s="28">
        <v>-316670521.54787916</v>
      </c>
    </row>
    <row r="21" spans="1:7" x14ac:dyDescent="0.3">
      <c r="A21" s="23" t="s">
        <v>201</v>
      </c>
      <c r="B21" s="28">
        <v>-1448208744.1671603</v>
      </c>
      <c r="C21" s="28">
        <v>-1394583749.4358768</v>
      </c>
    </row>
    <row r="22" spans="1:7" x14ac:dyDescent="0.3">
      <c r="A22" s="23" t="s">
        <v>202</v>
      </c>
      <c r="B22" s="28">
        <v>-2316923995.0449476</v>
      </c>
      <c r="C22" s="28">
        <v>-2492457162.8063197</v>
      </c>
    </row>
    <row r="23" spans="1:7" x14ac:dyDescent="0.3">
      <c r="A23" s="23" t="s">
        <v>203</v>
      </c>
      <c r="B23" s="28">
        <v>-1537263443.6358325</v>
      </c>
      <c r="C23" s="28">
        <v>-1699260806.351912</v>
      </c>
    </row>
    <row r="24" spans="1:7" x14ac:dyDescent="0.3">
      <c r="A24" s="23" t="s">
        <v>204</v>
      </c>
      <c r="B24" s="28">
        <v>-1562912192.8525152</v>
      </c>
      <c r="C24" s="28">
        <v>-1650865612.0877943</v>
      </c>
    </row>
    <row r="25" spans="1:7" x14ac:dyDescent="0.3">
      <c r="A25" s="23" t="s">
        <v>205</v>
      </c>
      <c r="B25" s="28">
        <v>-4793527615.1703606</v>
      </c>
      <c r="C25" s="28">
        <v>-5081831334.1935825</v>
      </c>
    </row>
    <row r="26" spans="1:7" ht="15" thickBot="1" x14ac:dyDescent="0.35">
      <c r="A26" s="23" t="s">
        <v>206</v>
      </c>
      <c r="B26" s="28">
        <v>-402170841.16578543</v>
      </c>
      <c r="C26" s="28">
        <v>-438868843.47113609</v>
      </c>
    </row>
    <row r="27" spans="1:7" ht="15" thickBot="1" x14ac:dyDescent="0.35">
      <c r="A27" s="22" t="s">
        <v>199</v>
      </c>
      <c r="B27" s="29">
        <v>-12316189361.679907</v>
      </c>
      <c r="C27" s="29">
        <v>-13074538029.894501</v>
      </c>
      <c r="E27" s="16"/>
      <c r="G27" s="16"/>
    </row>
    <row r="28" spans="1:7" x14ac:dyDescent="0.3">
      <c r="A28" s="12"/>
      <c r="B28" s="13"/>
      <c r="C28" s="13"/>
      <c r="E28" s="16"/>
      <c r="G28" s="24"/>
    </row>
    <row r="29" spans="1:7" x14ac:dyDescent="0.3">
      <c r="A29" s="22" t="s">
        <v>207</v>
      </c>
      <c r="B29" s="28">
        <v>666141991.60020077</v>
      </c>
      <c r="C29" s="28">
        <v>630074743.49233317</v>
      </c>
      <c r="E29" s="16"/>
      <c r="G29" s="24"/>
    </row>
    <row r="30" spans="1:7" ht="15" thickBot="1" x14ac:dyDescent="0.35">
      <c r="A30" s="11"/>
      <c r="B30" s="10"/>
      <c r="C30" s="10"/>
      <c r="E30" s="16"/>
      <c r="G30" s="24"/>
    </row>
    <row r="31" spans="1:7" ht="15" thickBot="1" x14ac:dyDescent="0.35">
      <c r="A31" s="21" t="s">
        <v>188</v>
      </c>
      <c r="B31" s="29">
        <v>28695222268.698841</v>
      </c>
      <c r="C31" s="29">
        <v>31659135928.021393</v>
      </c>
    </row>
    <row r="32" spans="1:7" x14ac:dyDescent="0.3">
      <c r="A32" s="14"/>
      <c r="B32" s="15"/>
      <c r="C32" s="15"/>
    </row>
    <row r="33" spans="1:5" x14ac:dyDescent="0.3">
      <c r="A33" s="21" t="s">
        <v>208</v>
      </c>
      <c r="B33" s="28"/>
      <c r="C33" s="28"/>
    </row>
    <row r="34" spans="1:5" x14ac:dyDescent="0.3">
      <c r="A34" s="22" t="s">
        <v>209</v>
      </c>
      <c r="B34" s="28"/>
      <c r="C34" s="28"/>
    </row>
    <row r="35" spans="1:5" x14ac:dyDescent="0.3">
      <c r="A35" s="23" t="s">
        <v>210</v>
      </c>
      <c r="B35" s="28">
        <v>20438782.450014643</v>
      </c>
      <c r="C35" s="28">
        <v>824146.36897047737</v>
      </c>
    </row>
    <row r="36" spans="1:5" x14ac:dyDescent="0.3">
      <c r="A36" s="23" t="s">
        <v>211</v>
      </c>
      <c r="B36" s="28">
        <v>2067018.3946107584</v>
      </c>
      <c r="C36" s="28">
        <v>2073272.0170521045</v>
      </c>
    </row>
    <row r="37" spans="1:5" x14ac:dyDescent="0.3">
      <c r="A37" s="23" t="s">
        <v>212</v>
      </c>
      <c r="B37" s="28">
        <v>3178.6809239840554</v>
      </c>
      <c r="C37" s="28">
        <v>3188.2978051941759</v>
      </c>
    </row>
    <row r="38" spans="1:5" x14ac:dyDescent="0.3">
      <c r="A38" s="23" t="s">
        <v>213</v>
      </c>
      <c r="B38" s="28">
        <v>617002475.62840688</v>
      </c>
      <c r="C38" s="28">
        <v>647462256.91233623</v>
      </c>
    </row>
    <row r="39" spans="1:5" x14ac:dyDescent="0.3">
      <c r="A39" s="23" t="s">
        <v>214</v>
      </c>
      <c r="B39" s="28">
        <v>104728175.5351373</v>
      </c>
      <c r="C39" s="28">
        <v>110732693.98591425</v>
      </c>
    </row>
    <row r="40" spans="1:5" x14ac:dyDescent="0.3">
      <c r="A40" s="23" t="s">
        <v>215</v>
      </c>
      <c r="B40" s="28">
        <v>-5851921.455804754</v>
      </c>
      <c r="C40" s="28">
        <v>-6040759.5193076925</v>
      </c>
    </row>
    <row r="41" spans="1:5" x14ac:dyDescent="0.3">
      <c r="A41" s="23" t="s">
        <v>216</v>
      </c>
      <c r="B41" s="28">
        <v>341461975.69050562</v>
      </c>
      <c r="C41" s="28">
        <v>314252428.01099652</v>
      </c>
    </row>
    <row r="42" spans="1:5" x14ac:dyDescent="0.3">
      <c r="A42" s="23" t="s">
        <v>217</v>
      </c>
      <c r="B42" s="28">
        <v>460854607.60869765</v>
      </c>
      <c r="C42" s="28">
        <v>465699821.62258595</v>
      </c>
    </row>
    <row r="43" spans="1:5" x14ac:dyDescent="0.3">
      <c r="A43" s="23" t="s">
        <v>218</v>
      </c>
      <c r="B43" s="28">
        <v>1766383.5799859047</v>
      </c>
      <c r="C43" s="28">
        <v>1771231.9881638254</v>
      </c>
    </row>
    <row r="44" spans="1:5" x14ac:dyDescent="0.3">
      <c r="A44" s="23" t="s">
        <v>219</v>
      </c>
      <c r="B44" s="28">
        <v>77276622.650806695</v>
      </c>
      <c r="C44" s="28">
        <v>81449725.47485742</v>
      </c>
    </row>
    <row r="45" spans="1:5" x14ac:dyDescent="0.3">
      <c r="A45" s="23" t="s">
        <v>220</v>
      </c>
      <c r="B45" s="28">
        <v>5708816.00879048</v>
      </c>
      <c r="C45" s="28">
        <v>5785901.0247470234</v>
      </c>
    </row>
    <row r="46" spans="1:5" x14ac:dyDescent="0.3">
      <c r="A46" s="23" t="s">
        <v>221</v>
      </c>
      <c r="B46" s="28">
        <v>220936650.66875771</v>
      </c>
      <c r="C46" s="28">
        <v>228509849.76347876</v>
      </c>
    </row>
    <row r="47" spans="1:5" ht="15" thickBot="1" x14ac:dyDescent="0.35">
      <c r="A47" s="23" t="s">
        <v>222</v>
      </c>
      <c r="B47" s="28">
        <v>4955600.7112157419</v>
      </c>
      <c r="C47" s="28">
        <v>4978064.2338751545</v>
      </c>
    </row>
    <row r="48" spans="1:5" ht="15" thickBot="1" x14ac:dyDescent="0.35">
      <c r="A48" s="22" t="s">
        <v>209</v>
      </c>
      <c r="B48" s="29">
        <v>1851348366.1520486</v>
      </c>
      <c r="C48" s="29">
        <v>1857501820.1814749</v>
      </c>
      <c r="E48" s="16"/>
    </row>
    <row r="49" spans="1:5" x14ac:dyDescent="0.3">
      <c r="A49" s="12"/>
      <c r="B49" s="13"/>
      <c r="C49" s="13"/>
    </row>
    <row r="50" spans="1:5" x14ac:dyDescent="0.3">
      <c r="A50" s="22" t="s">
        <v>223</v>
      </c>
      <c r="B50" s="28"/>
      <c r="C50" s="28"/>
    </row>
    <row r="51" spans="1:5" x14ac:dyDescent="0.3">
      <c r="A51" s="23" t="s">
        <v>224</v>
      </c>
      <c r="B51" s="28">
        <v>368008087.83893871</v>
      </c>
      <c r="C51" s="28">
        <v>341555855.27396876</v>
      </c>
    </row>
    <row r="52" spans="1:5" x14ac:dyDescent="0.3">
      <c r="A52" s="23" t="s">
        <v>225</v>
      </c>
      <c r="B52" s="28">
        <v>82210694.467313632</v>
      </c>
      <c r="C52" s="28">
        <v>8605573.3469426427</v>
      </c>
    </row>
    <row r="53" spans="1:5" x14ac:dyDescent="0.3">
      <c r="A53" s="23" t="s">
        <v>226</v>
      </c>
      <c r="B53" s="28">
        <v>158.84735490127596</v>
      </c>
      <c r="C53" s="28">
        <v>159.32793668320352</v>
      </c>
    </row>
    <row r="54" spans="1:5" ht="15" thickBot="1" x14ac:dyDescent="0.35">
      <c r="A54" s="23" t="s">
        <v>227</v>
      </c>
      <c r="B54" s="28">
        <v>1297042242.454586</v>
      </c>
      <c r="C54" s="28">
        <v>1344959026.4159179</v>
      </c>
    </row>
    <row r="55" spans="1:5" ht="15" thickBot="1" x14ac:dyDescent="0.35">
      <c r="A55" s="22" t="s">
        <v>223</v>
      </c>
      <c r="B55" s="29">
        <v>1747261183.6081934</v>
      </c>
      <c r="C55" s="29">
        <v>1695120614.3647661</v>
      </c>
      <c r="E55" s="16"/>
    </row>
    <row r="56" spans="1:5" ht="15" thickBot="1" x14ac:dyDescent="0.35">
      <c r="A56" s="12"/>
      <c r="B56" s="13"/>
      <c r="C56" s="13"/>
    </row>
    <row r="57" spans="1:5" ht="15" thickBot="1" x14ac:dyDescent="0.35">
      <c r="A57" s="21" t="s">
        <v>208</v>
      </c>
      <c r="B57" s="29">
        <v>3598609549.760242</v>
      </c>
      <c r="C57" s="29">
        <v>3552622434.5462408</v>
      </c>
      <c r="E57" s="16"/>
    </row>
    <row r="58" spans="1:5" x14ac:dyDescent="0.3">
      <c r="A58" s="14"/>
      <c r="B58" s="15"/>
      <c r="C58" s="15"/>
    </row>
    <row r="59" spans="1:5" x14ac:dyDescent="0.3">
      <c r="A59" s="21" t="s">
        <v>228</v>
      </c>
      <c r="B59" s="28"/>
      <c r="C59" s="28"/>
    </row>
    <row r="60" spans="1:5" x14ac:dyDescent="0.3">
      <c r="A60" s="22" t="s">
        <v>229</v>
      </c>
      <c r="B60" s="28"/>
      <c r="C60" s="28"/>
    </row>
    <row r="61" spans="1:5" ht="15" thickBot="1" x14ac:dyDescent="0.35">
      <c r="A61" s="23" t="s">
        <v>230</v>
      </c>
      <c r="B61" s="28">
        <v>-408846340.55893928</v>
      </c>
      <c r="C61" s="28">
        <v>-366029642.65401912</v>
      </c>
    </row>
    <row r="62" spans="1:5" ht="15" thickBot="1" x14ac:dyDescent="0.35">
      <c r="A62" s="22" t="s">
        <v>229</v>
      </c>
      <c r="B62" s="29">
        <v>-408846340.55893928</v>
      </c>
      <c r="C62" s="29">
        <v>-366029642.65401912</v>
      </c>
    </row>
    <row r="63" spans="1:5" x14ac:dyDescent="0.3">
      <c r="A63" s="12"/>
      <c r="B63" s="13"/>
      <c r="C63" s="13"/>
    </row>
    <row r="64" spans="1:5" x14ac:dyDescent="0.3">
      <c r="A64" s="22" t="s">
        <v>231</v>
      </c>
      <c r="B64" s="28"/>
      <c r="C64" s="28"/>
    </row>
    <row r="65" spans="1:5" x14ac:dyDescent="0.3">
      <c r="A65" s="23" t="s">
        <v>232</v>
      </c>
      <c r="B65" s="28">
        <v>-507960353.42926967</v>
      </c>
      <c r="C65" s="28">
        <v>-537934697.05399489</v>
      </c>
    </row>
    <row r="66" spans="1:5" x14ac:dyDescent="0.3">
      <c r="A66" s="23" t="s">
        <v>233</v>
      </c>
      <c r="B66" s="28">
        <v>-29242220.09504981</v>
      </c>
      <c r="C66" s="28">
        <v>-29339226.55065091</v>
      </c>
    </row>
    <row r="67" spans="1:5" x14ac:dyDescent="0.3">
      <c r="A67" s="23" t="s">
        <v>234</v>
      </c>
      <c r="B67" s="28">
        <v>-326167169.30863643</v>
      </c>
      <c r="C67" s="28">
        <v>-384576988.53584117</v>
      </c>
    </row>
    <row r="68" spans="1:5" x14ac:dyDescent="0.3">
      <c r="A68" s="23" t="s">
        <v>235</v>
      </c>
      <c r="B68" s="28">
        <v>-114948049.45014252</v>
      </c>
      <c r="C68" s="28">
        <v>-120472206.21160111</v>
      </c>
    </row>
    <row r="69" spans="1:5" x14ac:dyDescent="0.3">
      <c r="A69" s="23" t="s">
        <v>236</v>
      </c>
      <c r="B69" s="28">
        <v>-81764572.571594551</v>
      </c>
      <c r="C69" s="28">
        <v>-84062244.322265148</v>
      </c>
    </row>
    <row r="70" spans="1:5" ht="15" thickBot="1" x14ac:dyDescent="0.35">
      <c r="A70" s="23" t="s">
        <v>237</v>
      </c>
      <c r="B70" s="28">
        <v>-672998615.5310179</v>
      </c>
      <c r="C70" s="28">
        <v>-665893304.01756752</v>
      </c>
    </row>
    <row r="71" spans="1:5" ht="15" thickBot="1" x14ac:dyDescent="0.35">
      <c r="A71" s="22" t="s">
        <v>231</v>
      </c>
      <c r="B71" s="29">
        <v>-1733080980.385711</v>
      </c>
      <c r="C71" s="29">
        <v>-1822278666.6919208</v>
      </c>
    </row>
    <row r="72" spans="1:5" x14ac:dyDescent="0.3">
      <c r="A72" s="12"/>
      <c r="B72" s="13"/>
      <c r="C72" s="13"/>
    </row>
    <row r="73" spans="1:5" x14ac:dyDescent="0.3">
      <c r="A73" s="22" t="s">
        <v>238</v>
      </c>
      <c r="B73" s="28"/>
      <c r="C73" s="28"/>
    </row>
    <row r="74" spans="1:5" x14ac:dyDescent="0.3">
      <c r="A74" s="23" t="s">
        <v>239</v>
      </c>
      <c r="B74" s="28">
        <v>-2748842.8270829134</v>
      </c>
      <c r="C74" s="28">
        <v>-2826088.2441648836</v>
      </c>
    </row>
    <row r="75" spans="1:5" x14ac:dyDescent="0.3">
      <c r="A75" s="23" t="s">
        <v>240</v>
      </c>
      <c r="B75" s="28">
        <v>-161994527.33351231</v>
      </c>
      <c r="C75" s="28">
        <v>-148744160.92087808</v>
      </c>
    </row>
    <row r="76" spans="1:5" x14ac:dyDescent="0.3">
      <c r="A76" s="23" t="s">
        <v>241</v>
      </c>
      <c r="B76" s="28">
        <v>-212008068.45680535</v>
      </c>
      <c r="C76" s="28">
        <v>-298176610.01798266</v>
      </c>
    </row>
    <row r="77" spans="1:5" ht="15" thickBot="1" x14ac:dyDescent="0.35">
      <c r="A77" s="23" t="s">
        <v>242</v>
      </c>
      <c r="B77" s="28">
        <v>-43035249.80795525</v>
      </c>
      <c r="C77" s="28">
        <v>-37586695.598908447</v>
      </c>
    </row>
    <row r="78" spans="1:5" ht="15" thickBot="1" x14ac:dyDescent="0.35">
      <c r="A78" s="22" t="s">
        <v>238</v>
      </c>
      <c r="B78" s="29">
        <v>-419786688.42535579</v>
      </c>
      <c r="C78" s="29">
        <v>-487333554.78193402</v>
      </c>
    </row>
    <row r="79" spans="1:5" ht="15" thickBot="1" x14ac:dyDescent="0.35">
      <c r="A79" s="12"/>
      <c r="B79" s="13"/>
      <c r="C79" s="13"/>
    </row>
    <row r="80" spans="1:5" ht="15" thickBot="1" x14ac:dyDescent="0.35">
      <c r="A80" s="21" t="s">
        <v>228</v>
      </c>
      <c r="B80" s="29">
        <v>-2561714009.3700061</v>
      </c>
      <c r="C80" s="29">
        <v>-2675641864.1278734</v>
      </c>
      <c r="E80" s="16"/>
    </row>
    <row r="81" spans="1:6" ht="15" thickBot="1" x14ac:dyDescent="0.35">
      <c r="A81" s="14"/>
      <c r="B81" s="15"/>
      <c r="C81" s="15"/>
    </row>
    <row r="82" spans="1:6" ht="15" thickBot="1" x14ac:dyDescent="0.35">
      <c r="A82" s="19" t="s">
        <v>187</v>
      </c>
      <c r="B82" s="30">
        <v>29732117809.089077</v>
      </c>
      <c r="C82" s="30">
        <v>32536116498.439762</v>
      </c>
      <c r="E82" s="16">
        <f>+C82-B82</f>
        <v>2803998689.3506851</v>
      </c>
      <c r="F82" t="s">
        <v>253</v>
      </c>
    </row>
    <row r="83" spans="1:6" ht="15" thickTop="1" x14ac:dyDescent="0.3">
      <c r="E83" s="25">
        <v>-322000000</v>
      </c>
      <c r="F83" t="s">
        <v>252</v>
      </c>
    </row>
    <row r="84" spans="1:6" x14ac:dyDescent="0.3">
      <c r="E84" s="16">
        <f>SUM(E82:E83)</f>
        <v>2481998689.3506851</v>
      </c>
      <c r="F84" t="s">
        <v>254</v>
      </c>
    </row>
    <row r="85" spans="1:6" x14ac:dyDescent="0.3">
      <c r="E85" s="34">
        <v>9.8699999999999996E-2</v>
      </c>
      <c r="F85" t="s">
        <v>255</v>
      </c>
    </row>
    <row r="86" spans="1:6" x14ac:dyDescent="0.3">
      <c r="E86" s="24">
        <f>+E84*E85</f>
        <v>244973270.63891262</v>
      </c>
      <c r="F86" t="s">
        <v>243</v>
      </c>
    </row>
    <row r="88" spans="1:6" x14ac:dyDescent="0.3">
      <c r="E88" s="24"/>
    </row>
    <row r="89" spans="1:6" x14ac:dyDescent="0.3">
      <c r="E89" s="24"/>
    </row>
  </sheetData>
  <mergeCells count="3">
    <mergeCell ref="B1"/>
    <mergeCell ref="C1"/>
    <mergeCell ref="A1:A2"/>
  </mergeCells>
  <pageMargins left="0.7" right="0.7" top="0.75" bottom="0.75" header="0.3" footer="0.3"/>
  <pageSetup scale="60" fitToWidth="0" fitToHeight="0" orientation="portrait" r:id="rId1"/>
  <rowBreaks count="1" manualBreakCount="1">
    <brk id="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Walk</vt:lpstr>
      <vt:lpstr>RAF_Detailed_Juris_COS_ID_NOI</vt:lpstr>
      <vt:lpstr>RAF_Summary_Juris_Rate_Base</vt:lpstr>
      <vt:lpstr>RAF_Summary_Juris_Rate_Base!Print_Area</vt:lpstr>
      <vt:lpstr>Walk!Print_Area</vt:lpstr>
      <vt:lpstr>RAF_Detailed_Juris_COS_ID_NOI!Print_Titles</vt:lpstr>
      <vt:lpstr>RAF_Summary_Juris_Rate_Base!Print_Titles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2016-04-06T17:13:57Z</dcterms:created>
  <dcterms:modified xsi:type="dcterms:W3CDTF">2016-04-06T17:16:42Z</dcterms:modified>
</cp:coreProperties>
</file>