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016"/>
  </bookViews>
  <sheets>
    <sheet name="Equip Cost - 2014" sheetId="1" r:id="rId1"/>
  </sheets>
  <calcPr calcId="145621"/>
</workbook>
</file>

<file path=xl/calcChain.xml><?xml version="1.0" encoding="utf-8"?>
<calcChain xmlns="http://schemas.openxmlformats.org/spreadsheetml/2006/main">
  <c r="B33" i="1" l="1"/>
  <c r="B11" i="1" s="1"/>
  <c r="B29" i="1"/>
  <c r="B24" i="1"/>
  <c r="B7" i="1" s="1"/>
  <c r="B13" i="1"/>
  <c r="B8" i="1"/>
  <c r="B12" i="1" l="1"/>
  <c r="B14" i="1" s="1"/>
</calcChain>
</file>

<file path=xl/comments1.xml><?xml version="1.0" encoding="utf-8"?>
<comments xmlns="http://schemas.openxmlformats.org/spreadsheetml/2006/main">
  <authors>
    <author>FPL_User</author>
    <author>Haywood, Dan J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Includes LCI-200, Step Down TX, Modem Adapter Board, Wireless Modem. 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Includes digital display monitor and 10 ft pig tail cable.</t>
        </r>
      </text>
    </comment>
    <comment ref="B9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Equipment cost Per M&amp;S database; Edwin Allisetti ISC email 6/6/14 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Equipment cost per M&amp;S database; Edwin Allisetti ISC email 6/6/14 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Equipment cost per Jim DeMars email 6/6/14</t>
        </r>
      </text>
    </comment>
    <comment ref="B33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Per Haydee Escobar / Ozzie Brito 1/22/14  
Total Pay rate including loaders:
Straight time = $45.42; estimated 4 hours labor per installation - being verified through Field Meters
</t>
        </r>
      </text>
    </comment>
    <comment ref="B35" authorId="1">
      <text>
        <r>
          <rPr>
            <b/>
            <sz val="9"/>
            <color indexed="81"/>
            <rFont val="Tahoma"/>
            <family val="2"/>
          </rPr>
          <t>Haywood, Dan J:</t>
        </r>
        <r>
          <rPr>
            <sz val="9"/>
            <color indexed="81"/>
            <rFont val="Tahoma"/>
            <family val="2"/>
          </rPr>
          <t xml:space="preserve">
This is the estimated installed cost in the past when these devices were being installed; current (2014) switch equipment-only cost for a primary aerial switch is $8,930.50 however this does not include additional equipment associated to switch or labor. Current "all in" costs would likely be &gt;$20k but DSM has no plans to install additional aerial switches.</t>
        </r>
      </text>
    </comment>
  </commentList>
</comments>
</file>

<file path=xl/sharedStrings.xml><?xml version="1.0" encoding="utf-8"?>
<sst xmlns="http://schemas.openxmlformats.org/spreadsheetml/2006/main" count="32" uniqueCount="31">
  <si>
    <t>Estimated cost for CILC/CDR Equipment - 2014</t>
  </si>
  <si>
    <t>1. Equipment Start-up Costs:</t>
  </si>
  <si>
    <t>Estimated Cost</t>
  </si>
  <si>
    <t xml:space="preserve">A) CILC/CDR Load Control Device: LCI-200 with wireless modem </t>
  </si>
  <si>
    <t>B) CILC/CDR Load Control Notification Device: LCM-100 monitor with digital display.</t>
  </si>
  <si>
    <t>C) CILC/CDR Load Control Junction Box: LCJB (M&amp;S 420-070-007)</t>
  </si>
  <si>
    <t xml:space="preserve">D) CILC/CDR Universal Terminal Box: UTB for step down transformer (M&amp;S 420-000-980) </t>
  </si>
  <si>
    <t>Labor</t>
  </si>
  <si>
    <t xml:space="preserve"> </t>
  </si>
  <si>
    <t>E) Load profile meter: wireless RUG type Non PQ (M&amp;S 402-330-330) $674.17  vs. Standard wireless electronic demand AMI meter (M&amp;S 405-610-000) $147.00.</t>
  </si>
  <si>
    <t>Notes:</t>
  </si>
  <si>
    <r>
      <t>A)</t>
    </r>
    <r>
      <rPr>
        <sz val="11"/>
        <color theme="1"/>
        <rFont val="Calibri"/>
        <family val="2"/>
        <scheme val="minor"/>
      </rPr>
      <t xml:space="preserve"> CILC/CDR load control device (LCI-200 with wireless modem) includes the following components: </t>
    </r>
  </si>
  <si>
    <t>LCI-200 base unit (Per Technicom Inc invoice #70579 dated 11-17-10)</t>
  </si>
  <si>
    <t>LCI-200 additional contact input (Per Technicom Inc invoice #70579 dated 11-17-10)</t>
  </si>
  <si>
    <t>LCI-200 mounting feet (Per Technicom Inc invoice #70579 dated 11-17-10)</t>
  </si>
  <si>
    <t>Modem adapter for LCI-200 interface with Digi wireless modem (Per Technicom email dated 3/20/14)</t>
  </si>
  <si>
    <t>Power supply for LCI-200 (Per Technicom email dated 6-5-14)</t>
  </si>
  <si>
    <t>Wireless 3G modem (Per Digi email dated 3/11/14 )</t>
  </si>
  <si>
    <t>Total</t>
  </si>
  <si>
    <r>
      <t xml:space="preserve">B) </t>
    </r>
    <r>
      <rPr>
        <sz val="10"/>
        <rFont val="Arial"/>
        <family val="2"/>
      </rPr>
      <t>CILC/CDR load control notification device (LCM-100) consists of the following components:</t>
    </r>
  </si>
  <si>
    <t>LCM-100 load control monitor (Per Technicom email dated 6-5-14)</t>
  </si>
  <si>
    <t>LCM-100 cable. DB-15 pigtail,10 ft. (Per Technicom Inc invoice #70333 dated 12-11-08)</t>
  </si>
  <si>
    <r>
      <t xml:space="preserve">All items (A thru E) </t>
    </r>
    <r>
      <rPr>
        <b/>
        <sz val="10"/>
        <rFont val="Arial"/>
        <family val="2"/>
      </rPr>
      <t>exclude</t>
    </r>
    <r>
      <rPr>
        <sz val="11"/>
        <color theme="1"/>
        <rFont val="Calibri"/>
        <family val="2"/>
        <scheme val="minor"/>
      </rPr>
      <t xml:space="preserve"> shipping &amp; handling, installation &amp; labor, stores loading, etc.</t>
    </r>
  </si>
  <si>
    <t>One time initial installation for load control equipment requires approx. 4 hrs labor by Meter Man.@ $45.42/hr</t>
  </si>
  <si>
    <t>2. Primary Aerial Switch (M&amp;S 270-274-505) (see note  below)</t>
  </si>
  <si>
    <t xml:space="preserve">Note: Used where applicable on large primary metered locations. Currently, there are approximately </t>
  </si>
  <si>
    <t xml:space="preserve">14 locations with these aerial switches. CILC=11, CDR=3  </t>
  </si>
  <si>
    <t>1 additional CILC location, Florida Institute of Technology, uses a padmounted switch</t>
  </si>
  <si>
    <r>
      <t xml:space="preserve">CILC/CDR have a </t>
    </r>
    <r>
      <rPr>
        <b/>
        <sz val="10"/>
        <color indexed="48"/>
        <rFont val="Arial"/>
        <family val="2"/>
      </rPr>
      <t>monthly</t>
    </r>
    <r>
      <rPr>
        <sz val="10"/>
        <color indexed="48"/>
        <rFont val="Arial"/>
        <family val="2"/>
      </rPr>
      <t xml:space="preserve"> Non ECCR Customer charge or Admin adder that is higher than other base rates</t>
    </r>
  </si>
  <si>
    <t>OPC 013355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</si>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</sst>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i/>
      <sz val="10"/>
      <name val="Arial"/>
      <family val="2"/>
    </font>
    <font>
      <sz val="10"/>
      <color indexed="48"/>
      <name val="Arial"/>
      <family val="2"/>
    </font>
    <font>
      <sz val="10"/>
      <color theme="1"/>
      <name val="Arial"/>
      <family val="2"/>
    </font>
    <font>
      <b/>
      <sz val="10"/>
      <color indexed="4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1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8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7" borderId="0" applyNumberFormat="0" applyBorder="0" applyAlignment="0" applyProtection="0"/>
    <xf numFmtId="0" fontId="12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19" borderId="0" applyNumberFormat="0" applyBorder="0" applyAlignment="0" applyProtection="0"/>
    <xf numFmtId="0" fontId="15" fillId="23" borderId="1" applyNumberFormat="0" applyAlignment="0" applyProtection="0"/>
    <xf numFmtId="0" fontId="16" fillId="16" borderId="2" applyNumberFormat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2" fillId="1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1" applyNumberFormat="0" applyAlignment="0" applyProtection="0"/>
    <xf numFmtId="0" fontId="22" fillId="0" borderId="6" applyNumberFormat="0" applyFill="0" applyAlignment="0" applyProtection="0"/>
    <xf numFmtId="0" fontId="22" fillId="20" borderId="0" applyNumberFormat="0" applyBorder="0" applyAlignment="0" applyProtection="0"/>
    <xf numFmtId="0" fontId="1" fillId="0" borderId="0"/>
    <xf numFmtId="0" fontId="23" fillId="27" borderId="0">
      <protection locked="0"/>
    </xf>
    <xf numFmtId="0" fontId="23" fillId="19" borderId="1" applyNumberFormat="0" applyFont="0" applyAlignment="0" applyProtection="0"/>
    <xf numFmtId="0" fontId="24" fillId="23" borderId="7" applyNumberFormat="0" applyAlignment="0" applyProtection="0"/>
    <xf numFmtId="9" fontId="1" fillId="0" borderId="0" applyFont="0" applyFill="0" applyBorder="0" applyAlignment="0" applyProtection="0"/>
    <xf numFmtId="4" fontId="23" fillId="28" borderId="1" applyNumberFormat="0" applyProtection="0">
      <alignment vertical="center"/>
    </xf>
    <xf numFmtId="4" fontId="25" fillId="29" borderId="1" applyNumberFormat="0" applyProtection="0">
      <alignment vertical="center"/>
    </xf>
    <xf numFmtId="4" fontId="23" fillId="29" borderId="1" applyNumberFormat="0" applyProtection="0">
      <alignment horizontal="left" vertical="center" indent="1"/>
    </xf>
    <xf numFmtId="0" fontId="26" fillId="28" borderId="8" applyNumberFormat="0" applyProtection="0">
      <alignment horizontal="left" vertical="top" indent="1"/>
    </xf>
    <xf numFmtId="4" fontId="23" fillId="30" borderId="1" applyNumberFormat="0" applyProtection="0">
      <alignment horizontal="left" vertical="center" indent="1"/>
    </xf>
    <xf numFmtId="4" fontId="23" fillId="31" borderId="1" applyNumberFormat="0" applyProtection="0">
      <alignment horizontal="right" vertical="center"/>
    </xf>
    <xf numFmtId="4" fontId="23" fillId="32" borderId="1" applyNumberFormat="0" applyProtection="0">
      <alignment horizontal="right" vertical="center"/>
    </xf>
    <xf numFmtId="4" fontId="23" fillId="33" borderId="9" applyNumberFormat="0" applyProtection="0">
      <alignment horizontal="right" vertical="center"/>
    </xf>
    <xf numFmtId="4" fontId="23" fillId="34" borderId="1" applyNumberFormat="0" applyProtection="0">
      <alignment horizontal="right" vertical="center"/>
    </xf>
    <xf numFmtId="4" fontId="23" fillId="35" borderId="1" applyNumberFormat="0" applyProtection="0">
      <alignment horizontal="right" vertical="center"/>
    </xf>
    <xf numFmtId="4" fontId="23" fillId="36" borderId="1" applyNumberFormat="0" applyProtection="0">
      <alignment horizontal="right" vertical="center"/>
    </xf>
    <xf numFmtId="4" fontId="23" fillId="37" borderId="1" applyNumberFormat="0" applyProtection="0">
      <alignment horizontal="right" vertical="center"/>
    </xf>
    <xf numFmtId="4" fontId="23" fillId="38" borderId="1" applyNumberFormat="0" applyProtection="0">
      <alignment horizontal="right" vertical="center"/>
    </xf>
    <xf numFmtId="4" fontId="23" fillId="39" borderId="1" applyNumberFormat="0" applyProtection="0">
      <alignment horizontal="right" vertical="center"/>
    </xf>
    <xf numFmtId="4" fontId="23" fillId="40" borderId="9" applyNumberFormat="0" applyProtection="0">
      <alignment horizontal="left" vertical="center" indent="1"/>
    </xf>
    <xf numFmtId="4" fontId="1" fillId="41" borderId="9" applyNumberFormat="0" applyProtection="0">
      <alignment horizontal="left" vertical="center" indent="1"/>
    </xf>
    <xf numFmtId="4" fontId="1" fillId="41" borderId="9" applyNumberFormat="0" applyProtection="0">
      <alignment horizontal="left" vertical="center" indent="1"/>
    </xf>
    <xf numFmtId="4" fontId="23" fillId="42" borderId="1" applyNumberFormat="0" applyProtection="0">
      <alignment horizontal="right" vertical="center"/>
    </xf>
    <xf numFmtId="4" fontId="23" fillId="43" borderId="9" applyNumberFormat="0" applyProtection="0">
      <alignment horizontal="left" vertical="center" indent="1"/>
    </xf>
    <xf numFmtId="4" fontId="23" fillId="42" borderId="9" applyNumberFormat="0" applyProtection="0">
      <alignment horizontal="left" vertical="center" indent="1"/>
    </xf>
    <xf numFmtId="0" fontId="23" fillId="44" borderId="1" applyNumberFormat="0" applyProtection="0">
      <alignment horizontal="left" vertical="center" indent="1"/>
    </xf>
    <xf numFmtId="0" fontId="23" fillId="41" borderId="8" applyNumberFormat="0" applyProtection="0">
      <alignment horizontal="left" vertical="top" indent="1"/>
    </xf>
    <xf numFmtId="0" fontId="23" fillId="45" borderId="1" applyNumberFormat="0" applyProtection="0">
      <alignment horizontal="left" vertical="center" indent="1"/>
    </xf>
    <xf numFmtId="0" fontId="23" fillId="42" borderId="8" applyNumberFormat="0" applyProtection="0">
      <alignment horizontal="left" vertical="top" indent="1"/>
    </xf>
    <xf numFmtId="0" fontId="23" fillId="46" borderId="1" applyNumberFormat="0" applyProtection="0">
      <alignment horizontal="left" vertical="center" indent="1"/>
    </xf>
    <xf numFmtId="0" fontId="23" fillId="46" borderId="8" applyNumberFormat="0" applyProtection="0">
      <alignment horizontal="left" vertical="top" indent="1"/>
    </xf>
    <xf numFmtId="0" fontId="23" fillId="43" borderId="1" applyNumberFormat="0" applyProtection="0">
      <alignment horizontal="left" vertical="center" indent="1"/>
    </xf>
    <xf numFmtId="0" fontId="23" fillId="43" borderId="8" applyNumberFormat="0" applyProtection="0">
      <alignment horizontal="left" vertical="top" indent="1"/>
    </xf>
    <xf numFmtId="0" fontId="23" fillId="47" borderId="10" applyNumberFormat="0">
      <protection locked="0"/>
    </xf>
    <xf numFmtId="0" fontId="27" fillId="41" borderId="11" applyBorder="0"/>
    <xf numFmtId="4" fontId="28" fillId="48" borderId="8" applyNumberFormat="0" applyProtection="0">
      <alignment vertical="center"/>
    </xf>
    <xf numFmtId="4" fontId="25" fillId="49" borderId="12" applyNumberFormat="0" applyProtection="0">
      <alignment vertical="center"/>
    </xf>
    <xf numFmtId="4" fontId="28" fillId="44" borderId="8" applyNumberFormat="0" applyProtection="0">
      <alignment horizontal="left" vertical="center" indent="1"/>
    </xf>
    <xf numFmtId="0" fontId="28" fillId="48" borderId="8" applyNumberFormat="0" applyProtection="0">
      <alignment horizontal="left" vertical="top" indent="1"/>
    </xf>
    <xf numFmtId="4" fontId="23" fillId="50" borderId="1" applyNumberFormat="0" applyProtection="0">
      <alignment horizontal="right" vertical="center"/>
    </xf>
    <xf numFmtId="4" fontId="25" fillId="50" borderId="1" applyNumberFormat="0" applyProtection="0">
      <alignment horizontal="right" vertical="center"/>
    </xf>
    <xf numFmtId="4" fontId="23" fillId="30" borderId="1" applyNumberFormat="0" applyProtection="0">
      <alignment horizontal="left" vertical="center" indent="1"/>
    </xf>
    <xf numFmtId="0" fontId="28" fillId="42" borderId="8" applyNumberFormat="0" applyProtection="0">
      <alignment horizontal="left" vertical="top" indent="1"/>
    </xf>
    <xf numFmtId="4" fontId="29" fillId="51" borderId="9" applyNumberFormat="0" applyProtection="0">
      <alignment horizontal="left" vertical="center" indent="1"/>
    </xf>
    <xf numFmtId="0" fontId="23" fillId="52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3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44" fontId="0" fillId="0" borderId="0" xfId="2" applyFont="1"/>
    <xf numFmtId="0" fontId="2" fillId="0" borderId="0" xfId="1" applyFont="1" applyAlignment="1">
      <alignment wrapText="1"/>
    </xf>
    <xf numFmtId="44" fontId="2" fillId="0" borderId="0" xfId="2" applyFont="1" applyAlignment="1">
      <alignment wrapText="1"/>
    </xf>
    <xf numFmtId="0" fontId="1" fillId="0" borderId="0" xfId="1" applyAlignment="1">
      <alignment wrapText="1"/>
    </xf>
    <xf numFmtId="44" fontId="0" fillId="2" borderId="0" xfId="2" applyFont="1" applyFill="1"/>
    <xf numFmtId="44" fontId="0" fillId="0" borderId="0" xfId="2" applyFont="1" applyFill="1"/>
    <xf numFmtId="44" fontId="1" fillId="0" borderId="0" xfId="1" applyNumberFormat="1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44" fontId="4" fillId="0" borderId="0" xfId="2" applyFont="1"/>
    <xf numFmtId="0" fontId="2" fillId="0" borderId="0" xfId="1" applyFont="1"/>
    <xf numFmtId="0" fontId="4" fillId="0" borderId="0" xfId="1" applyFont="1"/>
    <xf numFmtId="0" fontId="5" fillId="0" borderId="0" xfId="1" applyFont="1"/>
    <xf numFmtId="44" fontId="6" fillId="0" borderId="0" xfId="2" applyFont="1"/>
    <xf numFmtId="44" fontId="33" fillId="0" borderId="0" xfId="2" applyFont="1"/>
  </cellXfs>
  <cellStyles count="180">
    <cellStyle name="Accent1 - 20%" xfId="3"/>
    <cellStyle name="Accent1 - 40%" xfId="4"/>
    <cellStyle name="Accent1 - 60%" xfId="5"/>
    <cellStyle name="Accent1 10" xfId="6"/>
    <cellStyle name="Accent1 11" xfId="7"/>
    <cellStyle name="Accent1 12" xfId="8"/>
    <cellStyle name="Accent1 13" xfId="9"/>
    <cellStyle name="Accent1 14" xfId="10"/>
    <cellStyle name="Accent1 15" xfId="11"/>
    <cellStyle name="Accent1 16" xfId="12"/>
    <cellStyle name="Accent1 17" xfId="13"/>
    <cellStyle name="Accent1 2" xfId="14"/>
    <cellStyle name="Accent1 3" xfId="15"/>
    <cellStyle name="Accent1 4" xfId="16"/>
    <cellStyle name="Accent1 5" xfId="17"/>
    <cellStyle name="Accent1 6" xfId="18"/>
    <cellStyle name="Accent1 7" xfId="19"/>
    <cellStyle name="Accent1 8" xfId="20"/>
    <cellStyle name="Accent1 9" xfId="21"/>
    <cellStyle name="Accent2 - 20%" xfId="22"/>
    <cellStyle name="Accent2 - 40%" xfId="23"/>
    <cellStyle name="Accent2 - 60%" xfId="24"/>
    <cellStyle name="Accent2 10" xfId="25"/>
    <cellStyle name="Accent2 11" xfId="26"/>
    <cellStyle name="Accent2 12" xfId="27"/>
    <cellStyle name="Accent2 13" xfId="28"/>
    <cellStyle name="Accent2 14" xfId="29"/>
    <cellStyle name="Accent2 15" xfId="30"/>
    <cellStyle name="Accent2 16" xfId="31"/>
    <cellStyle name="Accent2 17" xfId="32"/>
    <cellStyle name="Accent2 2" xfId="33"/>
    <cellStyle name="Accent2 3" xfId="34"/>
    <cellStyle name="Accent2 4" xfId="35"/>
    <cellStyle name="Accent2 5" xfId="36"/>
    <cellStyle name="Accent2 6" xfId="37"/>
    <cellStyle name="Accent2 7" xfId="38"/>
    <cellStyle name="Accent2 8" xfId="39"/>
    <cellStyle name="Accent2 9" xfId="40"/>
    <cellStyle name="Accent3 - 20%" xfId="41"/>
    <cellStyle name="Accent3 - 40%" xfId="42"/>
    <cellStyle name="Accent3 - 60%" xfId="43"/>
    <cellStyle name="Accent3 10" xfId="44"/>
    <cellStyle name="Accent3 11" xfId="45"/>
    <cellStyle name="Accent3 12" xfId="46"/>
    <cellStyle name="Accent3 13" xfId="47"/>
    <cellStyle name="Accent3 14" xfId="48"/>
    <cellStyle name="Accent3 15" xfId="49"/>
    <cellStyle name="Accent3 16" xfId="50"/>
    <cellStyle name="Accent3 17" xfId="51"/>
    <cellStyle name="Accent3 2" xfId="52"/>
    <cellStyle name="Accent3 3" xfId="53"/>
    <cellStyle name="Accent3 4" xfId="54"/>
    <cellStyle name="Accent3 5" xfId="55"/>
    <cellStyle name="Accent3 6" xfId="56"/>
    <cellStyle name="Accent3 7" xfId="57"/>
    <cellStyle name="Accent3 8" xfId="58"/>
    <cellStyle name="Accent3 9" xfId="59"/>
    <cellStyle name="Accent4 - 20%" xfId="60"/>
    <cellStyle name="Accent4 - 40%" xfId="61"/>
    <cellStyle name="Accent4 - 60%" xfId="62"/>
    <cellStyle name="Accent4 10" xfId="63"/>
    <cellStyle name="Accent4 11" xfId="64"/>
    <cellStyle name="Accent4 12" xfId="65"/>
    <cellStyle name="Accent4 13" xfId="66"/>
    <cellStyle name="Accent4 14" xfId="67"/>
    <cellStyle name="Accent4 15" xfId="68"/>
    <cellStyle name="Accent4 16" xfId="69"/>
    <cellStyle name="Accent4 17" xfId="70"/>
    <cellStyle name="Accent4 2" xfId="71"/>
    <cellStyle name="Accent4 3" xfId="72"/>
    <cellStyle name="Accent4 4" xfId="73"/>
    <cellStyle name="Accent4 5" xfId="74"/>
    <cellStyle name="Accent4 6" xfId="75"/>
    <cellStyle name="Accent4 7" xfId="76"/>
    <cellStyle name="Accent4 8" xfId="77"/>
    <cellStyle name="Accent4 9" xfId="78"/>
    <cellStyle name="Accent5 - 20%" xfId="79"/>
    <cellStyle name="Accent5 - 40%" xfId="80"/>
    <cellStyle name="Accent5 - 60%" xfId="81"/>
    <cellStyle name="Accent5 10" xfId="82"/>
    <cellStyle name="Accent5 11" xfId="83"/>
    <cellStyle name="Accent5 12" xfId="84"/>
    <cellStyle name="Accent5 13" xfId="85"/>
    <cellStyle name="Accent5 14" xfId="86"/>
    <cellStyle name="Accent5 15" xfId="87"/>
    <cellStyle name="Accent5 16" xfId="88"/>
    <cellStyle name="Accent5 17" xfId="89"/>
    <cellStyle name="Accent5 2" xfId="90"/>
    <cellStyle name="Accent5 3" xfId="91"/>
    <cellStyle name="Accent5 4" xfId="92"/>
    <cellStyle name="Accent5 5" xfId="93"/>
    <cellStyle name="Accent5 6" xfId="94"/>
    <cellStyle name="Accent5 7" xfId="95"/>
    <cellStyle name="Accent5 8" xfId="96"/>
    <cellStyle name="Accent5 9" xfId="97"/>
    <cellStyle name="Accent6 - 20%" xfId="98"/>
    <cellStyle name="Accent6 - 40%" xfId="99"/>
    <cellStyle name="Accent6 - 60%" xfId="100"/>
    <cellStyle name="Accent6 10" xfId="101"/>
    <cellStyle name="Accent6 11" xfId="102"/>
    <cellStyle name="Accent6 12" xfId="103"/>
    <cellStyle name="Accent6 13" xfId="104"/>
    <cellStyle name="Accent6 14" xfId="105"/>
    <cellStyle name="Accent6 15" xfId="106"/>
    <cellStyle name="Accent6 16" xfId="107"/>
    <cellStyle name="Accent6 17" xfId="108"/>
    <cellStyle name="Accent6 2" xfId="109"/>
    <cellStyle name="Accent6 3" xfId="110"/>
    <cellStyle name="Accent6 4" xfId="111"/>
    <cellStyle name="Accent6 5" xfId="112"/>
    <cellStyle name="Accent6 6" xfId="113"/>
    <cellStyle name="Accent6 7" xfId="114"/>
    <cellStyle name="Accent6 8" xfId="115"/>
    <cellStyle name="Accent6 9" xfId="116"/>
    <cellStyle name="Bad 2" xfId="117"/>
    <cellStyle name="Calculation 2" xfId="118"/>
    <cellStyle name="Check Cell 2" xfId="119"/>
    <cellStyle name="Currency 2" xfId="2"/>
    <cellStyle name="Emphasis 1" xfId="120"/>
    <cellStyle name="Emphasis 2" xfId="121"/>
    <cellStyle name="Emphasis 3" xfId="122"/>
    <cellStyle name="Good 2" xfId="123"/>
    <cellStyle name="Heading 1 2" xfId="124"/>
    <cellStyle name="Heading 2 2" xfId="125"/>
    <cellStyle name="Heading 3 2" xfId="126"/>
    <cellStyle name="Heading 4 2" xfId="127"/>
    <cellStyle name="Input 2" xfId="128"/>
    <cellStyle name="Linked Cell 2" xfId="129"/>
    <cellStyle name="Neutral 2" xfId="130"/>
    <cellStyle name="Normal" xfId="0" builtinId="0"/>
    <cellStyle name="Normal 2" xfId="131"/>
    <cellStyle name="Normal 3" xfId="132"/>
    <cellStyle name="Normal 4" xfId="1"/>
    <cellStyle name="Note 2" xfId="133"/>
    <cellStyle name="Output 2" xfId="134"/>
    <cellStyle name="Percent 2" xfId="135"/>
    <cellStyle name="SAPBEXaggData" xfId="136"/>
    <cellStyle name="SAPBEXaggDataEmph" xfId="137"/>
    <cellStyle name="SAPBEXaggItem" xfId="138"/>
    <cellStyle name="SAPBEXaggItemX" xfId="139"/>
    <cellStyle name="SAPBEXchaText" xfId="140"/>
    <cellStyle name="SAPBEXexcBad7" xfId="141"/>
    <cellStyle name="SAPBEXexcBad8" xfId="142"/>
    <cellStyle name="SAPBEXexcBad9" xfId="143"/>
    <cellStyle name="SAPBEXexcCritical4" xfId="144"/>
    <cellStyle name="SAPBEXexcCritical5" xfId="145"/>
    <cellStyle name="SAPBEXexcCritical6" xfId="146"/>
    <cellStyle name="SAPBEXexcGood1" xfId="147"/>
    <cellStyle name="SAPBEXexcGood2" xfId="148"/>
    <cellStyle name="SAPBEXexcGood3" xfId="149"/>
    <cellStyle name="SAPBEXfilterDrill" xfId="150"/>
    <cellStyle name="SAPBEXfilterItem" xfId="151"/>
    <cellStyle name="SAPBEXfilterText" xfId="152"/>
    <cellStyle name="SAPBEXformats" xfId="153"/>
    <cellStyle name="SAPBEXheaderItem" xfId="154"/>
    <cellStyle name="SAPBEXheaderText" xfId="155"/>
    <cellStyle name="SAPBEXHLevel0" xfId="156"/>
    <cellStyle name="SAPBEXHLevel0X" xfId="157"/>
    <cellStyle name="SAPBEXHLevel1" xfId="158"/>
    <cellStyle name="SAPBEXHLevel1X" xfId="159"/>
    <cellStyle name="SAPBEXHLevel2" xfId="160"/>
    <cellStyle name="SAPBEXHLevel2X" xfId="161"/>
    <cellStyle name="SAPBEXHLevel3" xfId="162"/>
    <cellStyle name="SAPBEXHLevel3X" xfId="163"/>
    <cellStyle name="SAPBEXinputData" xfId="164"/>
    <cellStyle name="SAPBEXItemHeader" xfId="165"/>
    <cellStyle name="SAPBEXresData" xfId="166"/>
    <cellStyle name="SAPBEXresDataEmph" xfId="167"/>
    <cellStyle name="SAPBEXresItem" xfId="168"/>
    <cellStyle name="SAPBEXresItemX" xfId="169"/>
    <cellStyle name="SAPBEXstdData" xfId="170"/>
    <cellStyle name="SAPBEXstdDataEmph" xfId="171"/>
    <cellStyle name="SAPBEXstdItem" xfId="172"/>
    <cellStyle name="SAPBEXstdItemX" xfId="173"/>
    <cellStyle name="SAPBEXtitle" xfId="174"/>
    <cellStyle name="SAPBEXunassignedItem" xfId="175"/>
    <cellStyle name="SAPBEXundefined" xfId="176"/>
    <cellStyle name="Sheet Title" xfId="177"/>
    <cellStyle name="Total 2" xfId="178"/>
    <cellStyle name="Warning Text 2" xfId="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A3" sqref="A1:XFD3"/>
    </sheetView>
  </sheetViews>
  <sheetFormatPr defaultRowHeight="14.4" x14ac:dyDescent="0.3"/>
  <cols>
    <col min="1" max="1" width="94.33203125" style="1" customWidth="1"/>
    <col min="2" max="2" width="27.109375" style="2" customWidth="1"/>
    <col min="3" max="3" width="14" style="1" bestFit="1" customWidth="1"/>
    <col min="4" max="247" width="9.109375" style="1"/>
    <col min="248" max="248" width="94.33203125" style="1" customWidth="1"/>
    <col min="249" max="249" width="27.109375" style="1" customWidth="1"/>
    <col min="250" max="503" width="9.109375" style="1"/>
    <col min="504" max="504" width="94.33203125" style="1" customWidth="1"/>
    <col min="505" max="505" width="27.109375" style="1" customWidth="1"/>
    <col min="506" max="759" width="9.109375" style="1"/>
    <col min="760" max="760" width="94.33203125" style="1" customWidth="1"/>
    <col min="761" max="761" width="27.109375" style="1" customWidth="1"/>
    <col min="762" max="1015" width="9.109375" style="1"/>
    <col min="1016" max="1016" width="94.33203125" style="1" customWidth="1"/>
    <col min="1017" max="1017" width="27.109375" style="1" customWidth="1"/>
    <col min="1018" max="1271" width="9.109375" style="1"/>
    <col min="1272" max="1272" width="94.33203125" style="1" customWidth="1"/>
    <col min="1273" max="1273" width="27.109375" style="1" customWidth="1"/>
    <col min="1274" max="1527" width="9.109375" style="1"/>
    <col min="1528" max="1528" width="94.33203125" style="1" customWidth="1"/>
    <col min="1529" max="1529" width="27.109375" style="1" customWidth="1"/>
    <col min="1530" max="1783" width="9.109375" style="1"/>
    <col min="1784" max="1784" width="94.33203125" style="1" customWidth="1"/>
    <col min="1785" max="1785" width="27.109375" style="1" customWidth="1"/>
    <col min="1786" max="2039" width="9.109375" style="1"/>
    <col min="2040" max="2040" width="94.33203125" style="1" customWidth="1"/>
    <col min="2041" max="2041" width="27.109375" style="1" customWidth="1"/>
    <col min="2042" max="2295" width="9.109375" style="1"/>
    <col min="2296" max="2296" width="94.33203125" style="1" customWidth="1"/>
    <col min="2297" max="2297" width="27.109375" style="1" customWidth="1"/>
    <col min="2298" max="2551" width="9.109375" style="1"/>
    <col min="2552" max="2552" width="94.33203125" style="1" customWidth="1"/>
    <col min="2553" max="2553" width="27.109375" style="1" customWidth="1"/>
    <col min="2554" max="2807" width="9.109375" style="1"/>
    <col min="2808" max="2808" width="94.33203125" style="1" customWidth="1"/>
    <col min="2809" max="2809" width="27.109375" style="1" customWidth="1"/>
    <col min="2810" max="3063" width="9.109375" style="1"/>
    <col min="3064" max="3064" width="94.33203125" style="1" customWidth="1"/>
    <col min="3065" max="3065" width="27.109375" style="1" customWidth="1"/>
    <col min="3066" max="3319" width="9.109375" style="1"/>
    <col min="3320" max="3320" width="94.33203125" style="1" customWidth="1"/>
    <col min="3321" max="3321" width="27.109375" style="1" customWidth="1"/>
    <col min="3322" max="3575" width="9.109375" style="1"/>
    <col min="3576" max="3576" width="94.33203125" style="1" customWidth="1"/>
    <col min="3577" max="3577" width="27.109375" style="1" customWidth="1"/>
    <col min="3578" max="3831" width="9.109375" style="1"/>
    <col min="3832" max="3832" width="94.33203125" style="1" customWidth="1"/>
    <col min="3833" max="3833" width="27.109375" style="1" customWidth="1"/>
    <col min="3834" max="4087" width="9.109375" style="1"/>
    <col min="4088" max="4088" width="94.33203125" style="1" customWidth="1"/>
    <col min="4089" max="4089" width="27.109375" style="1" customWidth="1"/>
    <col min="4090" max="4343" width="9.109375" style="1"/>
    <col min="4344" max="4344" width="94.33203125" style="1" customWidth="1"/>
    <col min="4345" max="4345" width="27.109375" style="1" customWidth="1"/>
    <col min="4346" max="4599" width="9.109375" style="1"/>
    <col min="4600" max="4600" width="94.33203125" style="1" customWidth="1"/>
    <col min="4601" max="4601" width="27.109375" style="1" customWidth="1"/>
    <col min="4602" max="4855" width="9.109375" style="1"/>
    <col min="4856" max="4856" width="94.33203125" style="1" customWidth="1"/>
    <col min="4857" max="4857" width="27.109375" style="1" customWidth="1"/>
    <col min="4858" max="5111" width="9.109375" style="1"/>
    <col min="5112" max="5112" width="94.33203125" style="1" customWidth="1"/>
    <col min="5113" max="5113" width="27.109375" style="1" customWidth="1"/>
    <col min="5114" max="5367" width="9.109375" style="1"/>
    <col min="5368" max="5368" width="94.33203125" style="1" customWidth="1"/>
    <col min="5369" max="5369" width="27.109375" style="1" customWidth="1"/>
    <col min="5370" max="5623" width="9.109375" style="1"/>
    <col min="5624" max="5624" width="94.33203125" style="1" customWidth="1"/>
    <col min="5625" max="5625" width="27.109375" style="1" customWidth="1"/>
    <col min="5626" max="5879" width="9.109375" style="1"/>
    <col min="5880" max="5880" width="94.33203125" style="1" customWidth="1"/>
    <col min="5881" max="5881" width="27.109375" style="1" customWidth="1"/>
    <col min="5882" max="6135" width="9.109375" style="1"/>
    <col min="6136" max="6136" width="94.33203125" style="1" customWidth="1"/>
    <col min="6137" max="6137" width="27.109375" style="1" customWidth="1"/>
    <col min="6138" max="6391" width="9.109375" style="1"/>
    <col min="6392" max="6392" width="94.33203125" style="1" customWidth="1"/>
    <col min="6393" max="6393" width="27.109375" style="1" customWidth="1"/>
    <col min="6394" max="6647" width="9.109375" style="1"/>
    <col min="6648" max="6648" width="94.33203125" style="1" customWidth="1"/>
    <col min="6649" max="6649" width="27.109375" style="1" customWidth="1"/>
    <col min="6650" max="6903" width="9.109375" style="1"/>
    <col min="6904" max="6904" width="94.33203125" style="1" customWidth="1"/>
    <col min="6905" max="6905" width="27.109375" style="1" customWidth="1"/>
    <col min="6906" max="7159" width="9.109375" style="1"/>
    <col min="7160" max="7160" width="94.33203125" style="1" customWidth="1"/>
    <col min="7161" max="7161" width="27.109375" style="1" customWidth="1"/>
    <col min="7162" max="7415" width="9.109375" style="1"/>
    <col min="7416" max="7416" width="94.33203125" style="1" customWidth="1"/>
    <col min="7417" max="7417" width="27.109375" style="1" customWidth="1"/>
    <col min="7418" max="7671" width="9.109375" style="1"/>
    <col min="7672" max="7672" width="94.33203125" style="1" customWidth="1"/>
    <col min="7673" max="7673" width="27.109375" style="1" customWidth="1"/>
    <col min="7674" max="7927" width="9.109375" style="1"/>
    <col min="7928" max="7928" width="94.33203125" style="1" customWidth="1"/>
    <col min="7929" max="7929" width="27.109375" style="1" customWidth="1"/>
    <col min="7930" max="8183" width="9.109375" style="1"/>
    <col min="8184" max="8184" width="94.33203125" style="1" customWidth="1"/>
    <col min="8185" max="8185" width="27.109375" style="1" customWidth="1"/>
    <col min="8186" max="8439" width="9.109375" style="1"/>
    <col min="8440" max="8440" width="94.33203125" style="1" customWidth="1"/>
    <col min="8441" max="8441" width="27.109375" style="1" customWidth="1"/>
    <col min="8442" max="8695" width="9.109375" style="1"/>
    <col min="8696" max="8696" width="94.33203125" style="1" customWidth="1"/>
    <col min="8697" max="8697" width="27.109375" style="1" customWidth="1"/>
    <col min="8698" max="8951" width="9.109375" style="1"/>
    <col min="8952" max="8952" width="94.33203125" style="1" customWidth="1"/>
    <col min="8953" max="8953" width="27.109375" style="1" customWidth="1"/>
    <col min="8954" max="9207" width="9.109375" style="1"/>
    <col min="9208" max="9208" width="94.33203125" style="1" customWidth="1"/>
    <col min="9209" max="9209" width="27.109375" style="1" customWidth="1"/>
    <col min="9210" max="9463" width="9.109375" style="1"/>
    <col min="9464" max="9464" width="94.33203125" style="1" customWidth="1"/>
    <col min="9465" max="9465" width="27.109375" style="1" customWidth="1"/>
    <col min="9466" max="9719" width="9.109375" style="1"/>
    <col min="9720" max="9720" width="94.33203125" style="1" customWidth="1"/>
    <col min="9721" max="9721" width="27.109375" style="1" customWidth="1"/>
    <col min="9722" max="9975" width="9.109375" style="1"/>
    <col min="9976" max="9976" width="94.33203125" style="1" customWidth="1"/>
    <col min="9977" max="9977" width="27.109375" style="1" customWidth="1"/>
    <col min="9978" max="10231" width="9.109375" style="1"/>
    <col min="10232" max="10232" width="94.33203125" style="1" customWidth="1"/>
    <col min="10233" max="10233" width="27.109375" style="1" customWidth="1"/>
    <col min="10234" max="10487" width="9.109375" style="1"/>
    <col min="10488" max="10488" width="94.33203125" style="1" customWidth="1"/>
    <col min="10489" max="10489" width="27.109375" style="1" customWidth="1"/>
    <col min="10490" max="10743" width="9.109375" style="1"/>
    <col min="10744" max="10744" width="94.33203125" style="1" customWidth="1"/>
    <col min="10745" max="10745" width="27.109375" style="1" customWidth="1"/>
    <col min="10746" max="10999" width="9.109375" style="1"/>
    <col min="11000" max="11000" width="94.33203125" style="1" customWidth="1"/>
    <col min="11001" max="11001" width="27.109375" style="1" customWidth="1"/>
    <col min="11002" max="11255" width="9.109375" style="1"/>
    <col min="11256" max="11256" width="94.33203125" style="1" customWidth="1"/>
    <col min="11257" max="11257" width="27.109375" style="1" customWidth="1"/>
    <col min="11258" max="11511" width="9.109375" style="1"/>
    <col min="11512" max="11512" width="94.33203125" style="1" customWidth="1"/>
    <col min="11513" max="11513" width="27.109375" style="1" customWidth="1"/>
    <col min="11514" max="11767" width="9.109375" style="1"/>
    <col min="11768" max="11768" width="94.33203125" style="1" customWidth="1"/>
    <col min="11769" max="11769" width="27.109375" style="1" customWidth="1"/>
    <col min="11770" max="12023" width="9.109375" style="1"/>
    <col min="12024" max="12024" width="94.33203125" style="1" customWidth="1"/>
    <col min="12025" max="12025" width="27.109375" style="1" customWidth="1"/>
    <col min="12026" max="12279" width="9.109375" style="1"/>
    <col min="12280" max="12280" width="94.33203125" style="1" customWidth="1"/>
    <col min="12281" max="12281" width="27.109375" style="1" customWidth="1"/>
    <col min="12282" max="12535" width="9.109375" style="1"/>
    <col min="12536" max="12536" width="94.33203125" style="1" customWidth="1"/>
    <col min="12537" max="12537" width="27.109375" style="1" customWidth="1"/>
    <col min="12538" max="12791" width="9.109375" style="1"/>
    <col min="12792" max="12792" width="94.33203125" style="1" customWidth="1"/>
    <col min="12793" max="12793" width="27.109375" style="1" customWidth="1"/>
    <col min="12794" max="13047" width="9.109375" style="1"/>
    <col min="13048" max="13048" width="94.33203125" style="1" customWidth="1"/>
    <col min="13049" max="13049" width="27.109375" style="1" customWidth="1"/>
    <col min="13050" max="13303" width="9.109375" style="1"/>
    <col min="13304" max="13304" width="94.33203125" style="1" customWidth="1"/>
    <col min="13305" max="13305" width="27.109375" style="1" customWidth="1"/>
    <col min="13306" max="13559" width="9.109375" style="1"/>
    <col min="13560" max="13560" width="94.33203125" style="1" customWidth="1"/>
    <col min="13561" max="13561" width="27.109375" style="1" customWidth="1"/>
    <col min="13562" max="13815" width="9.109375" style="1"/>
    <col min="13816" max="13816" width="94.33203125" style="1" customWidth="1"/>
    <col min="13817" max="13817" width="27.109375" style="1" customWidth="1"/>
    <col min="13818" max="14071" width="9.109375" style="1"/>
    <col min="14072" max="14072" width="94.33203125" style="1" customWidth="1"/>
    <col min="14073" max="14073" width="27.109375" style="1" customWidth="1"/>
    <col min="14074" max="14327" width="9.109375" style="1"/>
    <col min="14328" max="14328" width="94.33203125" style="1" customWidth="1"/>
    <col min="14329" max="14329" width="27.109375" style="1" customWidth="1"/>
    <col min="14330" max="14583" width="9.109375" style="1"/>
    <col min="14584" max="14584" width="94.33203125" style="1" customWidth="1"/>
    <col min="14585" max="14585" width="27.109375" style="1" customWidth="1"/>
    <col min="14586" max="14839" width="9.109375" style="1"/>
    <col min="14840" max="14840" width="94.33203125" style="1" customWidth="1"/>
    <col min="14841" max="14841" width="27.109375" style="1" customWidth="1"/>
    <col min="14842" max="15095" width="9.109375" style="1"/>
    <col min="15096" max="15096" width="94.33203125" style="1" customWidth="1"/>
    <col min="15097" max="15097" width="27.109375" style="1" customWidth="1"/>
    <col min="15098" max="15351" width="9.109375" style="1"/>
    <col min="15352" max="15352" width="94.33203125" style="1" customWidth="1"/>
    <col min="15353" max="15353" width="27.109375" style="1" customWidth="1"/>
    <col min="15354" max="15607" width="9.109375" style="1"/>
    <col min="15608" max="15608" width="94.33203125" style="1" customWidth="1"/>
    <col min="15609" max="15609" width="27.109375" style="1" customWidth="1"/>
    <col min="15610" max="15863" width="9.109375" style="1"/>
    <col min="15864" max="15864" width="94.33203125" style="1" customWidth="1"/>
    <col min="15865" max="15865" width="27.109375" style="1" customWidth="1"/>
    <col min="15866" max="16119" width="9.109375" style="1"/>
    <col min="16120" max="16120" width="94.33203125" style="1" customWidth="1"/>
    <col min="16121" max="16121" width="27.109375" style="1" customWidth="1"/>
    <col min="16122" max="16384" width="9.109375" style="1"/>
  </cols>
  <sheetData>
    <row r="1" spans="1:3" s="12" customFormat="1" x14ac:dyDescent="0.3">
      <c r="A1" s="12" t="s">
        <v>29</v>
      </c>
      <c r="B1" s="16"/>
    </row>
    <row r="2" spans="1:3" s="12" customFormat="1" x14ac:dyDescent="0.3">
      <c r="A2" s="12" t="s">
        <v>30</v>
      </c>
      <c r="B2" s="16"/>
    </row>
    <row r="3" spans="1:3" s="12" customFormat="1" x14ac:dyDescent="0.3">
      <c r="B3" s="16"/>
    </row>
    <row r="4" spans="1:3" x14ac:dyDescent="0.3">
      <c r="A4" s="1" t="s">
        <v>0</v>
      </c>
    </row>
    <row r="6" spans="1:3" ht="13.2" x14ac:dyDescent="0.25">
      <c r="A6" s="3" t="s">
        <v>1</v>
      </c>
      <c r="B6" s="4" t="s">
        <v>2</v>
      </c>
    </row>
    <row r="7" spans="1:3" x14ac:dyDescent="0.3">
      <c r="A7" s="5" t="s">
        <v>3</v>
      </c>
      <c r="B7" s="6">
        <f>B24</f>
        <v>1231.71</v>
      </c>
    </row>
    <row r="8" spans="1:3" x14ac:dyDescent="0.3">
      <c r="A8" s="5" t="s">
        <v>4</v>
      </c>
      <c r="B8" s="6">
        <f>B29</f>
        <v>760</v>
      </c>
    </row>
    <row r="9" spans="1:3" x14ac:dyDescent="0.3">
      <c r="A9" s="5" t="s">
        <v>5</v>
      </c>
      <c r="B9" s="6">
        <v>249.21</v>
      </c>
    </row>
    <row r="10" spans="1:3" x14ac:dyDescent="0.3">
      <c r="A10" s="5" t="s">
        <v>6</v>
      </c>
      <c r="B10" s="6">
        <v>77.91</v>
      </c>
    </row>
    <row r="11" spans="1:3" x14ac:dyDescent="0.3">
      <c r="A11" s="5" t="s">
        <v>7</v>
      </c>
      <c r="B11" s="6">
        <f>B33</f>
        <v>181.68</v>
      </c>
    </row>
    <row r="12" spans="1:3" x14ac:dyDescent="0.3">
      <c r="A12" s="5"/>
      <c r="B12" s="7">
        <f>SUM(B7:B11)</f>
        <v>2500.5099999999998</v>
      </c>
      <c r="C12" s="8"/>
    </row>
    <row r="13" spans="1:3" ht="27" x14ac:dyDescent="0.3">
      <c r="A13" s="5" t="s">
        <v>9</v>
      </c>
      <c r="B13" s="6">
        <f>674.17-147</f>
        <v>527.16999999999996</v>
      </c>
    </row>
    <row r="14" spans="1:3" x14ac:dyDescent="0.3">
      <c r="B14" s="2">
        <f>SUM(B12:B13)</f>
        <v>3027.68</v>
      </c>
    </row>
    <row r="16" spans="1:3" x14ac:dyDescent="0.3">
      <c r="A16" s="9" t="s">
        <v>10</v>
      </c>
    </row>
    <row r="17" spans="1:2" x14ac:dyDescent="0.3">
      <c r="A17" s="3" t="s">
        <v>11</v>
      </c>
    </row>
    <row r="18" spans="1:2" x14ac:dyDescent="0.3">
      <c r="A18" s="5" t="s">
        <v>12</v>
      </c>
      <c r="B18" s="6">
        <v>387</v>
      </c>
    </row>
    <row r="19" spans="1:2" x14ac:dyDescent="0.3">
      <c r="A19" s="5" t="s">
        <v>13</v>
      </c>
      <c r="B19" s="6">
        <v>5.75</v>
      </c>
    </row>
    <row r="20" spans="1:2" x14ac:dyDescent="0.3">
      <c r="A20" s="5" t="s">
        <v>14</v>
      </c>
      <c r="B20" s="6">
        <v>15.05</v>
      </c>
    </row>
    <row r="21" spans="1:2" ht="13.5" customHeight="1" x14ac:dyDescent="0.3">
      <c r="A21" s="5" t="s">
        <v>15</v>
      </c>
      <c r="B21" s="6">
        <v>240</v>
      </c>
    </row>
    <row r="22" spans="1:2" x14ac:dyDescent="0.3">
      <c r="A22" s="5" t="s">
        <v>16</v>
      </c>
      <c r="B22" s="6">
        <v>100</v>
      </c>
    </row>
    <row r="23" spans="1:2" x14ac:dyDescent="0.3">
      <c r="A23" s="5" t="s">
        <v>17</v>
      </c>
      <c r="B23" s="6">
        <v>483.91</v>
      </c>
    </row>
    <row r="24" spans="1:2" ht="13.2" x14ac:dyDescent="0.25">
      <c r="A24" s="10" t="s">
        <v>18</v>
      </c>
      <c r="B24" s="11">
        <f>SUM(B18:B23)</f>
        <v>1231.71</v>
      </c>
    </row>
    <row r="26" spans="1:2" x14ac:dyDescent="0.3">
      <c r="A26" s="12" t="s">
        <v>19</v>
      </c>
    </row>
    <row r="27" spans="1:2" x14ac:dyDescent="0.3">
      <c r="A27" s="5" t="s">
        <v>20</v>
      </c>
      <c r="B27" s="6">
        <v>725</v>
      </c>
    </row>
    <row r="28" spans="1:2" x14ac:dyDescent="0.3">
      <c r="A28" s="5" t="s">
        <v>21</v>
      </c>
      <c r="B28" s="6">
        <v>35</v>
      </c>
    </row>
    <row r="29" spans="1:2" ht="13.2" x14ac:dyDescent="0.25">
      <c r="A29" s="13" t="s">
        <v>18</v>
      </c>
      <c r="B29" s="11">
        <f>SUM(B27:B28)</f>
        <v>760</v>
      </c>
    </row>
    <row r="31" spans="1:2" x14ac:dyDescent="0.3">
      <c r="A31" s="1" t="s">
        <v>22</v>
      </c>
    </row>
    <row r="33" spans="1:2" ht="13.2" x14ac:dyDescent="0.25">
      <c r="A33" s="14" t="s">
        <v>23</v>
      </c>
      <c r="B33" s="15">
        <f>4*45.42</f>
        <v>181.68</v>
      </c>
    </row>
    <row r="35" spans="1:2" x14ac:dyDescent="0.3">
      <c r="A35" s="12" t="s">
        <v>24</v>
      </c>
      <c r="B35" s="2">
        <v>20000</v>
      </c>
    </row>
    <row r="36" spans="1:2" x14ac:dyDescent="0.3">
      <c r="A36" s="1" t="s">
        <v>25</v>
      </c>
    </row>
    <row r="37" spans="1:2" x14ac:dyDescent="0.3">
      <c r="A37" s="1" t="s">
        <v>26</v>
      </c>
    </row>
    <row r="38" spans="1:2" x14ac:dyDescent="0.3">
      <c r="A38" s="1" t="s">
        <v>27</v>
      </c>
    </row>
    <row r="40" spans="1:2" x14ac:dyDescent="0.3">
      <c r="A40" s="14" t="s">
        <v>28</v>
      </c>
    </row>
    <row r="43" spans="1:2" x14ac:dyDescent="0.3">
      <c r="B43" s="2" t="s">
        <v>8</v>
      </c>
    </row>
  </sheetData>
  <printOptions gridLines="1"/>
  <pageMargins left="0.25" right="0.25" top="1" bottom="1" header="0.5" footer="0.5"/>
  <pageSetup paperSize="5" orientation="landscape" r:id="rId1"/>
  <headerFooter alignWithMargins="0">
    <oddHeader>&amp;F</oddHeader>
    <oddFooter>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C169B947-0EF4-4C2D-A28C-28FB9E1F73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0CA399-966E-4CCF-881A-3EA6A7943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FD7E80-AAEC-453E-8C34-76BC395A86DC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 Cost - 2014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Haywood, Dan J</dc:creator>
  <cp:lastModifiedBy>FPL_User</cp:lastModifiedBy>
  <dcterms:created xsi:type="dcterms:W3CDTF">2014-06-06T19:34:26Z</dcterms:created>
  <dcterms:modified xsi:type="dcterms:W3CDTF">2016-04-16T19:09:47Z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